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5600" windowHeight="9045" tabRatio="899" activeTab="1"/>
  </bookViews>
  <sheets>
    <sheet name="Lotes" sheetId="53" r:id="rId1"/>
    <sheet name="Res. Rubros" sheetId="4" r:id="rId2"/>
    <sheet name="Des. Cant y Prec." sheetId="20" r:id="rId3"/>
    <sheet name="ROFW_BACKBONE_SE31" sheetId="60" r:id="rId4"/>
    <sheet name="PREC_UNIT_R01_L1" sheetId="67" r:id="rId5"/>
    <sheet name="ROFW_BACKBONE_SE80" sheetId="61" r:id="rId6"/>
    <sheet name="PREC_UNIT_R02_L1" sheetId="68" r:id="rId7"/>
    <sheet name="Radios Red Transporte" sheetId="57" r:id="rId8"/>
    <sheet name="PREC_UNIT_R03_L1" sheetId="69" r:id="rId9"/>
    <sheet name="Caja de Energía Rep" sheetId="63" r:id="rId10"/>
    <sheet name="PREC_UNIT_R04_L1" sheetId="70" r:id="rId11"/>
    <sheet name="SW_TRANSPORTE" sheetId="62" r:id="rId12"/>
    <sheet name="PREC_UNIT_R05_L1" sheetId="71" r:id="rId13"/>
    <sheet name="Radios Red Acceso Base" sheetId="58" r:id="rId14"/>
    <sheet name="PREC_UNIT_R06_L1" sheetId="72" r:id="rId15"/>
    <sheet name="Radios Red Acceso Susc" sheetId="59" r:id="rId16"/>
    <sheet name="PREC_UNIT_R07_L1" sheetId="73" r:id="rId17"/>
    <sheet name="Caja de Energía REC" sheetId="64" r:id="rId18"/>
    <sheet name="PREC_UNIT_R08_L1" sheetId="74" r:id="rId19"/>
    <sheet name="CONVERSOR SERIAL-ETHERNET" sheetId="66" r:id="rId20"/>
    <sheet name="PREC_UNIT_R09_L1" sheetId="75" r:id="rId21"/>
    <sheet name="Especificaciones Generales" sheetId="54" r:id="rId22"/>
    <sheet name="Especificaciones por sitio" sheetId="55" r:id="rId23"/>
    <sheet name="Especificaciones Enlaces" sheetId="56" r:id="rId24"/>
    <sheet name="Esp. Reconectadores" sheetId="81" r:id="rId25"/>
    <sheet name="PREC_UNIT_R01_L2" sheetId="10" r:id="rId26"/>
    <sheet name="Esp. Concentrador de datos" sheetId="76" r:id="rId27"/>
    <sheet name="PREC_UNIT_R02_L2" sheetId="80" r:id="rId28"/>
    <sheet name="Esp. Sist. de Aut." sheetId="50" r:id="rId29"/>
    <sheet name="PREC_UNIT_R03_L2" sheetId="77" r:id="rId30"/>
    <sheet name="PREC_UNIT_R04_L2" sheetId="78" r:id="rId31"/>
    <sheet name="Exper. Mínima Lote 1" sheetId="94" r:id="rId32"/>
    <sheet name="Exper. Mínima Lote 2" sheetId="95" r:id="rId33"/>
    <sheet name="Per. Técnico Lote 1" sheetId="96" r:id="rId34"/>
    <sheet name="Per. Técnico Lote 2" sheetId="97" r:id="rId35"/>
    <sheet name="Equi. Min. Disp. Lote 1" sheetId="98" r:id="rId36"/>
    <sheet name="Equi. Min. Disp. Lote 2" sheetId="99" r:id="rId37"/>
    <sheet name="Eval. Punt. Lote 1" sheetId="100" r:id="rId38"/>
    <sheet name="Punt. Exper. Lote 1" sheetId="101" r:id="rId39"/>
    <sheet name="Punt. Per. Lote 1" sheetId="102" r:id="rId40"/>
    <sheet name="Puntaje Lote 2" sheetId="103" r:id="rId41"/>
    <sheet name="Punt. Exper. Lote 2" sheetId="104" r:id="rId42"/>
    <sheet name="Punt. Per. Lote 2" sheetId="105" r:id="rId43"/>
  </sheets>
  <externalReferences>
    <externalReference r:id="rId44"/>
  </externalReferences>
  <definedNames>
    <definedName name="__123Graph_B" localSheetId="36" hidden="1">'[1]SALVOCONDUCTOS 1998'!#REF!</definedName>
    <definedName name="__123Graph_B" localSheetId="28" hidden="1">'[1]SALVOCONDUCTOS 1998'!#REF!</definedName>
    <definedName name="__123Graph_B" localSheetId="32" hidden="1">'[1]SALVOCONDUCTOS 1998'!#REF!</definedName>
    <definedName name="__123Graph_B" localSheetId="33" hidden="1">'[1]SALVOCONDUCTOS 1998'!#REF!</definedName>
    <definedName name="__123Graph_B" localSheetId="4" hidden="1">'[1]SALVOCONDUCTOS 1998'!#REF!</definedName>
    <definedName name="__123Graph_B" localSheetId="25" hidden="1">'[1]SALVOCONDUCTOS 1998'!#REF!</definedName>
    <definedName name="__123Graph_B" localSheetId="6" hidden="1">'[1]SALVOCONDUCTOS 1998'!#REF!</definedName>
    <definedName name="__123Graph_B" localSheetId="27" hidden="1">'[1]SALVOCONDUCTOS 1998'!#REF!</definedName>
    <definedName name="__123Graph_B" localSheetId="8" hidden="1">'[1]SALVOCONDUCTOS 1998'!#REF!</definedName>
    <definedName name="__123Graph_B" localSheetId="29" hidden="1">'[1]SALVOCONDUCTOS 1998'!#REF!</definedName>
    <definedName name="__123Graph_B" localSheetId="10" hidden="1">'[1]SALVOCONDUCTOS 1998'!#REF!</definedName>
    <definedName name="__123Graph_B" localSheetId="30" hidden="1">'[1]SALVOCONDUCTOS 1998'!#REF!</definedName>
    <definedName name="__123Graph_B" localSheetId="12" hidden="1">'[1]SALVOCONDUCTOS 1998'!#REF!</definedName>
    <definedName name="__123Graph_B" localSheetId="14" hidden="1">'[1]SALVOCONDUCTOS 1998'!#REF!</definedName>
    <definedName name="__123Graph_B" localSheetId="16" hidden="1">'[1]SALVOCONDUCTOS 1998'!#REF!</definedName>
    <definedName name="__123Graph_B" localSheetId="18" hidden="1">'[1]SALVOCONDUCTOS 1998'!#REF!</definedName>
    <definedName name="__123Graph_B" localSheetId="20" hidden="1">'[1]SALVOCONDUCTOS 1998'!#REF!</definedName>
    <definedName name="__123Graph_B" localSheetId="38" hidden="1">'[1]SALVOCONDUCTOS 1998'!#REF!</definedName>
    <definedName name="__123Graph_B" localSheetId="41" hidden="1">'[1]SALVOCONDUCTOS 1998'!#REF!</definedName>
    <definedName name="__123Graph_B" localSheetId="39" hidden="1">'[1]SALVOCONDUCTOS 1998'!#REF!</definedName>
    <definedName name="__123Graph_B" localSheetId="42" hidden="1">'[1]SALVOCONDUCTOS 1998'!#REF!</definedName>
    <definedName name="__123Graph_B" localSheetId="40" hidden="1">'[1]SALVOCONDUCTOS 1998'!#REF!</definedName>
    <definedName name="__123Graph_B" hidden="1">'[1]SALVOCONDUCTOS 1998'!#REF!</definedName>
    <definedName name="_Fill" localSheetId="36" hidden="1">#REF!</definedName>
    <definedName name="_Fill" localSheetId="28" hidden="1">#REF!</definedName>
    <definedName name="_Fill" localSheetId="32" hidden="1">#REF!</definedName>
    <definedName name="_Fill" localSheetId="33" hidden="1">#REF!</definedName>
    <definedName name="_Fill" localSheetId="4" hidden="1">#REF!</definedName>
    <definedName name="_Fill" localSheetId="25" hidden="1">#REF!</definedName>
    <definedName name="_Fill" localSheetId="6" hidden="1">#REF!</definedName>
    <definedName name="_Fill" localSheetId="27" hidden="1">#REF!</definedName>
    <definedName name="_Fill" localSheetId="8" hidden="1">#REF!</definedName>
    <definedName name="_Fill" localSheetId="29" hidden="1">#REF!</definedName>
    <definedName name="_Fill" localSheetId="10" hidden="1">#REF!</definedName>
    <definedName name="_Fill" localSheetId="30" hidden="1">#REF!</definedName>
    <definedName name="_Fill" localSheetId="12" hidden="1">#REF!</definedName>
    <definedName name="_Fill" localSheetId="14" hidden="1">#REF!</definedName>
    <definedName name="_Fill" localSheetId="16" hidden="1">#REF!</definedName>
    <definedName name="_Fill" localSheetId="18" hidden="1">#REF!</definedName>
    <definedName name="_Fill" localSheetId="20" hidden="1">#REF!</definedName>
    <definedName name="_Fill" localSheetId="38" hidden="1">#REF!</definedName>
    <definedName name="_Fill" localSheetId="41" hidden="1">#REF!</definedName>
    <definedName name="_Fill" localSheetId="39" hidden="1">#REF!</definedName>
    <definedName name="_Fill" localSheetId="42" hidden="1">#REF!</definedName>
    <definedName name="_Fill" localSheetId="40" hidden="1">#REF!</definedName>
    <definedName name="_Fill" hidden="1">#REF!</definedName>
    <definedName name="_xlnm._FilterDatabase" localSheetId="2" hidden="1">'Des. Cant y Prec.'!$B$4:$F$4</definedName>
    <definedName name="_xlnm._FilterDatabase" localSheetId="22" hidden="1">'Especificaciones por sitio'!$A$2:$F$68</definedName>
    <definedName name="_Order1" hidden="1">255</definedName>
    <definedName name="_Order2" hidden="1">255</definedName>
    <definedName name="a" localSheetId="2" hidden="1">{"'Ene-Fac'!$A$2:$H$142"}</definedName>
    <definedName name="a" localSheetId="28" hidden="1">{"'Ene-Fac'!$A$2:$H$142"}</definedName>
    <definedName name="a" localSheetId="4" hidden="1">{"'Ene-Fac'!$A$2:$H$142"}</definedName>
    <definedName name="a" localSheetId="25" hidden="1">{"'Ene-Fac'!$A$2:$H$142"}</definedName>
    <definedName name="a" localSheetId="6" hidden="1">{"'Ene-Fac'!$A$2:$H$142"}</definedName>
    <definedName name="a" localSheetId="27" hidden="1">{"'Ene-Fac'!$A$2:$H$142"}</definedName>
    <definedName name="a" localSheetId="8" hidden="1">{"'Ene-Fac'!$A$2:$H$142"}</definedName>
    <definedName name="a" localSheetId="29" hidden="1">{"'Ene-Fac'!$A$2:$H$142"}</definedName>
    <definedName name="a" localSheetId="10" hidden="1">{"'Ene-Fac'!$A$2:$H$142"}</definedName>
    <definedName name="a" localSheetId="30" hidden="1">{"'Ene-Fac'!$A$2:$H$142"}</definedName>
    <definedName name="a" localSheetId="12" hidden="1">{"'Ene-Fac'!$A$2:$H$142"}</definedName>
    <definedName name="a" localSheetId="14" hidden="1">{"'Ene-Fac'!$A$2:$H$142"}</definedName>
    <definedName name="a" localSheetId="16" hidden="1">{"'Ene-Fac'!$A$2:$H$142"}</definedName>
    <definedName name="a" localSheetId="18" hidden="1">{"'Ene-Fac'!$A$2:$H$142"}</definedName>
    <definedName name="a" localSheetId="20" hidden="1">{"'Ene-Fac'!$A$2:$H$142"}</definedName>
    <definedName name="a" hidden="1">{"'Ene-Fac'!$A$2:$H$142"}</definedName>
    <definedName name="BBB" localSheetId="36" hidden="1">#REF!</definedName>
    <definedName name="BBB" localSheetId="28" hidden="1">#REF!</definedName>
    <definedName name="BBB" localSheetId="32" hidden="1">#REF!</definedName>
    <definedName name="BBB" localSheetId="33" hidden="1">#REF!</definedName>
    <definedName name="BBB" localSheetId="4" hidden="1">#REF!</definedName>
    <definedName name="BBB" localSheetId="25" hidden="1">#REF!</definedName>
    <definedName name="BBB" localSheetId="6" hidden="1">#REF!</definedName>
    <definedName name="BBB" localSheetId="27" hidden="1">#REF!</definedName>
    <definedName name="BBB" localSheetId="8" hidden="1">#REF!</definedName>
    <definedName name="BBB" localSheetId="29" hidden="1">#REF!</definedName>
    <definedName name="BBB" localSheetId="10" hidden="1">#REF!</definedName>
    <definedName name="BBB" localSheetId="30" hidden="1">#REF!</definedName>
    <definedName name="BBB" localSheetId="12" hidden="1">#REF!</definedName>
    <definedName name="BBB" localSheetId="14" hidden="1">#REF!</definedName>
    <definedName name="BBB" localSheetId="16" hidden="1">#REF!</definedName>
    <definedName name="BBB" localSheetId="18" hidden="1">#REF!</definedName>
    <definedName name="BBB" localSheetId="20" hidden="1">#REF!</definedName>
    <definedName name="BBB" localSheetId="38" hidden="1">#REF!</definedName>
    <definedName name="BBB" localSheetId="41" hidden="1">#REF!</definedName>
    <definedName name="BBB" localSheetId="39" hidden="1">#REF!</definedName>
    <definedName name="BBB" localSheetId="42" hidden="1">#REF!</definedName>
    <definedName name="BBB" localSheetId="40" hidden="1">#REF!</definedName>
    <definedName name="BBB" hidden="1">#REF!</definedName>
    <definedName name="est2005imp" localSheetId="2" hidden="1">{"'Ene-Fac'!$A$2:$H$142"}</definedName>
    <definedName name="est2005imp" localSheetId="28" hidden="1">{"'Ene-Fac'!$A$2:$H$142"}</definedName>
    <definedName name="est2005imp" localSheetId="4" hidden="1">{"'Ene-Fac'!$A$2:$H$142"}</definedName>
    <definedName name="est2005imp" localSheetId="25" hidden="1">{"'Ene-Fac'!$A$2:$H$142"}</definedName>
    <definedName name="est2005imp" localSheetId="6" hidden="1">{"'Ene-Fac'!$A$2:$H$142"}</definedName>
    <definedName name="est2005imp" localSheetId="27" hidden="1">{"'Ene-Fac'!$A$2:$H$142"}</definedName>
    <definedName name="est2005imp" localSheetId="8" hidden="1">{"'Ene-Fac'!$A$2:$H$142"}</definedName>
    <definedName name="est2005imp" localSheetId="29" hidden="1">{"'Ene-Fac'!$A$2:$H$142"}</definedName>
    <definedName name="est2005imp" localSheetId="10" hidden="1">{"'Ene-Fac'!$A$2:$H$142"}</definedName>
    <definedName name="est2005imp" localSheetId="30" hidden="1">{"'Ene-Fac'!$A$2:$H$142"}</definedName>
    <definedName name="est2005imp" localSheetId="12" hidden="1">{"'Ene-Fac'!$A$2:$H$142"}</definedName>
    <definedName name="est2005imp" localSheetId="14" hidden="1">{"'Ene-Fac'!$A$2:$H$142"}</definedName>
    <definedName name="est2005imp" localSheetId="16" hidden="1">{"'Ene-Fac'!$A$2:$H$142"}</definedName>
    <definedName name="est2005imp" localSheetId="18" hidden="1">{"'Ene-Fac'!$A$2:$H$142"}</definedName>
    <definedName name="est2005imp" localSheetId="20" hidden="1">{"'Ene-Fac'!$A$2:$H$142"}</definedName>
    <definedName name="est2005imp" hidden="1">{"'Ene-Fac'!$A$2:$H$142"}</definedName>
    <definedName name="FDFHT" localSheetId="36" hidden="1">'[1]SALVOCONDUCTOS 1998'!#REF!</definedName>
    <definedName name="FDFHT" localSheetId="32" hidden="1">'[1]SALVOCONDUCTOS 1998'!#REF!</definedName>
    <definedName name="FDFHT" localSheetId="33" hidden="1">'[1]SALVOCONDUCTOS 1998'!#REF!</definedName>
    <definedName name="FDFHT" localSheetId="4" hidden="1">'[1]SALVOCONDUCTOS 1998'!#REF!</definedName>
    <definedName name="FDFHT" localSheetId="25" hidden="1">'[1]SALVOCONDUCTOS 1998'!#REF!</definedName>
    <definedName name="FDFHT" localSheetId="6" hidden="1">'[1]SALVOCONDUCTOS 1998'!#REF!</definedName>
    <definedName name="FDFHT" localSheetId="27" hidden="1">'[1]SALVOCONDUCTOS 1998'!#REF!</definedName>
    <definedName name="FDFHT" localSheetId="8" hidden="1">'[1]SALVOCONDUCTOS 1998'!#REF!</definedName>
    <definedName name="FDFHT" localSheetId="29" hidden="1">'[1]SALVOCONDUCTOS 1998'!#REF!</definedName>
    <definedName name="FDFHT" localSheetId="10" hidden="1">'[1]SALVOCONDUCTOS 1998'!#REF!</definedName>
    <definedName name="FDFHT" localSheetId="30" hidden="1">'[1]SALVOCONDUCTOS 1998'!#REF!</definedName>
    <definedName name="FDFHT" localSheetId="12" hidden="1">'[1]SALVOCONDUCTOS 1998'!#REF!</definedName>
    <definedName name="FDFHT" localSheetId="14" hidden="1">'[1]SALVOCONDUCTOS 1998'!#REF!</definedName>
    <definedName name="FDFHT" localSheetId="16" hidden="1">'[1]SALVOCONDUCTOS 1998'!#REF!</definedName>
    <definedName name="FDFHT" localSheetId="18" hidden="1">'[1]SALVOCONDUCTOS 1998'!#REF!</definedName>
    <definedName name="FDFHT" localSheetId="20" hidden="1">'[1]SALVOCONDUCTOS 1998'!#REF!</definedName>
    <definedName name="FDFHT" localSheetId="38" hidden="1">'[1]SALVOCONDUCTOS 1998'!#REF!</definedName>
    <definedName name="FDFHT" localSheetId="41" hidden="1">'[1]SALVOCONDUCTOS 1998'!#REF!</definedName>
    <definedName name="FDFHT" localSheetId="39" hidden="1">'[1]SALVOCONDUCTOS 1998'!#REF!</definedName>
    <definedName name="FDFHT" localSheetId="42" hidden="1">'[1]SALVOCONDUCTOS 1998'!#REF!</definedName>
    <definedName name="FDFHT" localSheetId="40" hidden="1">'[1]SALVOCONDUCTOS 1998'!#REF!</definedName>
    <definedName name="FDFHT" hidden="1">'[1]SALVOCONDUCTOS 1998'!#REF!</definedName>
    <definedName name="HJK" localSheetId="36" hidden="1">#REF!</definedName>
    <definedName name="HJK" localSheetId="28" hidden="1">#REF!</definedName>
    <definedName name="HJK" localSheetId="32" hidden="1">#REF!</definedName>
    <definedName name="HJK" localSheetId="33" hidden="1">#REF!</definedName>
    <definedName name="HJK" localSheetId="4" hidden="1">#REF!</definedName>
    <definedName name="HJK" localSheetId="25" hidden="1">#REF!</definedName>
    <definedName name="HJK" localSheetId="6" hidden="1">#REF!</definedName>
    <definedName name="HJK" localSheetId="27" hidden="1">#REF!</definedName>
    <definedName name="HJK" localSheetId="8" hidden="1">#REF!</definedName>
    <definedName name="HJK" localSheetId="29" hidden="1">#REF!</definedName>
    <definedName name="HJK" localSheetId="10" hidden="1">#REF!</definedName>
    <definedName name="HJK" localSheetId="30" hidden="1">#REF!</definedName>
    <definedName name="HJK" localSheetId="12" hidden="1">#REF!</definedName>
    <definedName name="HJK" localSheetId="14" hidden="1">#REF!</definedName>
    <definedName name="HJK" localSheetId="16" hidden="1">#REF!</definedName>
    <definedName name="HJK" localSheetId="18" hidden="1">#REF!</definedName>
    <definedName name="HJK" localSheetId="20" hidden="1">#REF!</definedName>
    <definedName name="HJK" localSheetId="38" hidden="1">#REF!</definedName>
    <definedName name="HJK" localSheetId="41" hidden="1">#REF!</definedName>
    <definedName name="HJK" localSheetId="39" hidden="1">#REF!</definedName>
    <definedName name="HJK" localSheetId="42" hidden="1">#REF!</definedName>
    <definedName name="HJK" localSheetId="40" hidden="1">#REF!</definedName>
    <definedName name="HJK" hidden="1">#REF!</definedName>
    <definedName name="hjt" localSheetId="36" hidden="1">#REF!</definedName>
    <definedName name="hjt" localSheetId="28" hidden="1">#REF!</definedName>
    <definedName name="hjt" localSheetId="32" hidden="1">#REF!</definedName>
    <definedName name="hjt" localSheetId="33" hidden="1">#REF!</definedName>
    <definedName name="hjt" localSheetId="4" hidden="1">#REF!</definedName>
    <definedName name="hjt" localSheetId="25" hidden="1">#REF!</definedName>
    <definedName name="hjt" localSheetId="6" hidden="1">#REF!</definedName>
    <definedName name="hjt" localSheetId="27" hidden="1">#REF!</definedName>
    <definedName name="hjt" localSheetId="8" hidden="1">#REF!</definedName>
    <definedName name="hjt" localSheetId="29" hidden="1">#REF!</definedName>
    <definedName name="hjt" localSheetId="10" hidden="1">#REF!</definedName>
    <definedName name="hjt" localSheetId="30" hidden="1">#REF!</definedName>
    <definedName name="hjt" localSheetId="12" hidden="1">#REF!</definedName>
    <definedName name="hjt" localSheetId="14" hidden="1">#REF!</definedName>
    <definedName name="hjt" localSheetId="16" hidden="1">#REF!</definedName>
    <definedName name="hjt" localSheetId="18" hidden="1">#REF!</definedName>
    <definedName name="hjt" localSheetId="20" hidden="1">#REF!</definedName>
    <definedName name="hjt" localSheetId="38" hidden="1">#REF!</definedName>
    <definedName name="hjt" localSheetId="41" hidden="1">#REF!</definedName>
    <definedName name="hjt" localSheetId="39" hidden="1">#REF!</definedName>
    <definedName name="hjt" localSheetId="42" hidden="1">#REF!</definedName>
    <definedName name="hjt" localSheetId="40" hidden="1">#REF!</definedName>
    <definedName name="hjt" hidden="1">#REF!</definedName>
    <definedName name="HTML_CodePage" hidden="1">1252</definedName>
    <definedName name="HTML_Control" localSheetId="2" hidden="1">{"'Ene-Fac'!$A$2:$H$142"}</definedName>
    <definedName name="HTML_Control" localSheetId="28" hidden="1">{"'Ene-Fac'!$A$2:$H$142"}</definedName>
    <definedName name="HTML_Control" localSheetId="4" hidden="1">{"'Ene-Fac'!$A$2:$H$142"}</definedName>
    <definedName name="HTML_Control" localSheetId="25" hidden="1">{"'Ene-Fac'!$A$2:$H$142"}</definedName>
    <definedName name="HTML_Control" localSheetId="6" hidden="1">{"'Ene-Fac'!$A$2:$H$142"}</definedName>
    <definedName name="HTML_Control" localSheetId="27" hidden="1">{"'Ene-Fac'!$A$2:$H$142"}</definedName>
    <definedName name="HTML_Control" localSheetId="8" hidden="1">{"'Ene-Fac'!$A$2:$H$142"}</definedName>
    <definedName name="HTML_Control" localSheetId="29" hidden="1">{"'Ene-Fac'!$A$2:$H$142"}</definedName>
    <definedName name="HTML_Control" localSheetId="10" hidden="1">{"'Ene-Fac'!$A$2:$H$142"}</definedName>
    <definedName name="HTML_Control" localSheetId="30" hidden="1">{"'Ene-Fac'!$A$2:$H$142"}</definedName>
    <definedName name="HTML_Control" localSheetId="12" hidden="1">{"'Ene-Fac'!$A$2:$H$142"}</definedName>
    <definedName name="HTML_Control" localSheetId="14" hidden="1">{"'Ene-Fac'!$A$2:$H$142"}</definedName>
    <definedName name="HTML_Control" localSheetId="16" hidden="1">{"'Ene-Fac'!$A$2:$H$142"}</definedName>
    <definedName name="HTML_Control" localSheetId="18" hidden="1">{"'Ene-Fac'!$A$2:$H$142"}</definedName>
    <definedName name="HTML_Control" localSheetId="20" hidden="1">{"'Ene-Fac'!$A$2:$H$142"}</definedName>
    <definedName name="HTML_Control" hidden="1">{"'Ene-Fac'!$A$2:$H$142"}</definedName>
    <definedName name="HTML_Control_1" localSheetId="2" hidden="1">{"'Ene-Fac'!$A$2:$H$142"}</definedName>
    <definedName name="HTML_Control_1" localSheetId="28" hidden="1">{"'Ene-Fac'!$A$2:$H$142"}</definedName>
    <definedName name="HTML_Control_1" localSheetId="4" hidden="1">{"'Ene-Fac'!$A$2:$H$142"}</definedName>
    <definedName name="HTML_Control_1" localSheetId="25" hidden="1">{"'Ene-Fac'!$A$2:$H$142"}</definedName>
    <definedName name="HTML_Control_1" localSheetId="6" hidden="1">{"'Ene-Fac'!$A$2:$H$142"}</definedName>
    <definedName name="HTML_Control_1" localSheetId="27" hidden="1">{"'Ene-Fac'!$A$2:$H$142"}</definedName>
    <definedName name="HTML_Control_1" localSheetId="8" hidden="1">{"'Ene-Fac'!$A$2:$H$142"}</definedName>
    <definedName name="HTML_Control_1" localSheetId="29" hidden="1">{"'Ene-Fac'!$A$2:$H$142"}</definedName>
    <definedName name="HTML_Control_1" localSheetId="10" hidden="1">{"'Ene-Fac'!$A$2:$H$142"}</definedName>
    <definedName name="HTML_Control_1" localSheetId="30" hidden="1">{"'Ene-Fac'!$A$2:$H$142"}</definedName>
    <definedName name="HTML_Control_1" localSheetId="12" hidden="1">{"'Ene-Fac'!$A$2:$H$142"}</definedName>
    <definedName name="HTML_Control_1" localSheetId="14" hidden="1">{"'Ene-Fac'!$A$2:$H$142"}</definedName>
    <definedName name="HTML_Control_1" localSheetId="16" hidden="1">{"'Ene-Fac'!$A$2:$H$142"}</definedName>
    <definedName name="HTML_Control_1" localSheetId="18" hidden="1">{"'Ene-Fac'!$A$2:$H$142"}</definedName>
    <definedName name="HTML_Control_1" localSheetId="20" hidden="1">{"'Ene-Fac'!$A$2:$H$142"}</definedName>
    <definedName name="HTML_Control_1" hidden="1">{"'Ene-Fac'!$A$2:$H$142"}</definedName>
    <definedName name="HTML_CONTROL001" localSheetId="2" hidden="1">{"'Ene-Fac'!$A$2:$H$142"}</definedName>
    <definedName name="HTML_CONTROL001" localSheetId="28" hidden="1">{"'Ene-Fac'!$A$2:$H$142"}</definedName>
    <definedName name="HTML_CONTROL001" localSheetId="4" hidden="1">{"'Ene-Fac'!$A$2:$H$142"}</definedName>
    <definedName name="HTML_CONTROL001" localSheetId="25" hidden="1">{"'Ene-Fac'!$A$2:$H$142"}</definedName>
    <definedName name="HTML_CONTROL001" localSheetId="6" hidden="1">{"'Ene-Fac'!$A$2:$H$142"}</definedName>
    <definedName name="HTML_CONTROL001" localSheetId="27" hidden="1">{"'Ene-Fac'!$A$2:$H$142"}</definedName>
    <definedName name="HTML_CONTROL001" localSheetId="8" hidden="1">{"'Ene-Fac'!$A$2:$H$142"}</definedName>
    <definedName name="HTML_CONTROL001" localSheetId="29" hidden="1">{"'Ene-Fac'!$A$2:$H$142"}</definedName>
    <definedName name="HTML_CONTROL001" localSheetId="10" hidden="1">{"'Ene-Fac'!$A$2:$H$142"}</definedName>
    <definedName name="HTML_CONTROL001" localSheetId="30" hidden="1">{"'Ene-Fac'!$A$2:$H$142"}</definedName>
    <definedName name="HTML_CONTROL001" localSheetId="12" hidden="1">{"'Ene-Fac'!$A$2:$H$142"}</definedName>
    <definedName name="HTML_CONTROL001" localSheetId="14" hidden="1">{"'Ene-Fac'!$A$2:$H$142"}</definedName>
    <definedName name="HTML_CONTROL001" localSheetId="16" hidden="1">{"'Ene-Fac'!$A$2:$H$142"}</definedName>
    <definedName name="HTML_CONTROL001" localSheetId="18" hidden="1">{"'Ene-Fac'!$A$2:$H$142"}</definedName>
    <definedName name="HTML_CONTROL001" localSheetId="20" hidden="1">{"'Ene-Fac'!$A$2:$H$142"}</definedName>
    <definedName name="HTML_CONTROL001" hidden="1">{"'Ene-Fac'!$A$2:$H$142"}</definedName>
    <definedName name="HTML_Control002" localSheetId="2" hidden="1">{"'Ene-Fac'!$A$2:$H$142"}</definedName>
    <definedName name="HTML_Control002" localSheetId="28" hidden="1">{"'Ene-Fac'!$A$2:$H$142"}</definedName>
    <definedName name="HTML_Control002" localSheetId="4" hidden="1">{"'Ene-Fac'!$A$2:$H$142"}</definedName>
    <definedName name="HTML_Control002" localSheetId="25" hidden="1">{"'Ene-Fac'!$A$2:$H$142"}</definedName>
    <definedName name="HTML_Control002" localSheetId="6" hidden="1">{"'Ene-Fac'!$A$2:$H$142"}</definedName>
    <definedName name="HTML_Control002" localSheetId="27" hidden="1">{"'Ene-Fac'!$A$2:$H$142"}</definedName>
    <definedName name="HTML_Control002" localSheetId="8" hidden="1">{"'Ene-Fac'!$A$2:$H$142"}</definedName>
    <definedName name="HTML_Control002" localSheetId="29" hidden="1">{"'Ene-Fac'!$A$2:$H$142"}</definedName>
    <definedName name="HTML_Control002" localSheetId="10" hidden="1">{"'Ene-Fac'!$A$2:$H$142"}</definedName>
    <definedName name="HTML_Control002" localSheetId="30" hidden="1">{"'Ene-Fac'!$A$2:$H$142"}</definedName>
    <definedName name="HTML_Control002" localSheetId="12" hidden="1">{"'Ene-Fac'!$A$2:$H$142"}</definedName>
    <definedName name="HTML_Control002" localSheetId="14" hidden="1">{"'Ene-Fac'!$A$2:$H$142"}</definedName>
    <definedName name="HTML_Control002" localSheetId="16" hidden="1">{"'Ene-Fac'!$A$2:$H$142"}</definedName>
    <definedName name="HTML_Control002" localSheetId="18" hidden="1">{"'Ene-Fac'!$A$2:$H$142"}</definedName>
    <definedName name="HTML_Control002" localSheetId="20" hidden="1">{"'Ene-Fac'!$A$2:$H$142"}</definedName>
    <definedName name="HTML_Control002" hidden="1">{"'Ene-Fac'!$A$2:$H$142"}</definedName>
    <definedName name="HTML_Control003" localSheetId="2" hidden="1">{"'Ene-Fac'!$A$2:$H$142"}</definedName>
    <definedName name="HTML_Control003" localSheetId="28" hidden="1">{"'Ene-Fac'!$A$2:$H$142"}</definedName>
    <definedName name="HTML_Control003" localSheetId="4" hidden="1">{"'Ene-Fac'!$A$2:$H$142"}</definedName>
    <definedName name="HTML_Control003" localSheetId="25" hidden="1">{"'Ene-Fac'!$A$2:$H$142"}</definedName>
    <definedName name="HTML_Control003" localSheetId="6" hidden="1">{"'Ene-Fac'!$A$2:$H$142"}</definedName>
    <definedName name="HTML_Control003" localSheetId="27" hidden="1">{"'Ene-Fac'!$A$2:$H$142"}</definedName>
    <definedName name="HTML_Control003" localSheetId="8" hidden="1">{"'Ene-Fac'!$A$2:$H$142"}</definedName>
    <definedName name="HTML_Control003" localSheetId="29" hidden="1">{"'Ene-Fac'!$A$2:$H$142"}</definedName>
    <definedName name="HTML_Control003" localSheetId="10" hidden="1">{"'Ene-Fac'!$A$2:$H$142"}</definedName>
    <definedName name="HTML_Control003" localSheetId="30" hidden="1">{"'Ene-Fac'!$A$2:$H$142"}</definedName>
    <definedName name="HTML_Control003" localSheetId="12" hidden="1">{"'Ene-Fac'!$A$2:$H$142"}</definedName>
    <definedName name="HTML_Control003" localSheetId="14" hidden="1">{"'Ene-Fac'!$A$2:$H$142"}</definedName>
    <definedName name="HTML_Control003" localSheetId="16" hidden="1">{"'Ene-Fac'!$A$2:$H$142"}</definedName>
    <definedName name="HTML_Control003" localSheetId="18" hidden="1">{"'Ene-Fac'!$A$2:$H$142"}</definedName>
    <definedName name="HTML_Control003" localSheetId="20" hidden="1">{"'Ene-Fac'!$A$2:$H$142"}</definedName>
    <definedName name="HTML_Control003" hidden="1">{"'Ene-Fac'!$A$2:$H$142"}</definedName>
    <definedName name="HTML_CONTROL1" localSheetId="2" hidden="1">{"'Ene-Fac'!$A$2:$H$142"}</definedName>
    <definedName name="HTML_CONTROL1" localSheetId="28" hidden="1">{"'Ene-Fac'!$A$2:$H$142"}</definedName>
    <definedName name="HTML_CONTROL1" localSheetId="4" hidden="1">{"'Ene-Fac'!$A$2:$H$142"}</definedName>
    <definedName name="HTML_CONTROL1" localSheetId="25" hidden="1">{"'Ene-Fac'!$A$2:$H$142"}</definedName>
    <definedName name="HTML_CONTROL1" localSheetId="6" hidden="1">{"'Ene-Fac'!$A$2:$H$142"}</definedName>
    <definedName name="HTML_CONTROL1" localSheetId="27" hidden="1">{"'Ene-Fac'!$A$2:$H$142"}</definedName>
    <definedName name="HTML_CONTROL1" localSheetId="8" hidden="1">{"'Ene-Fac'!$A$2:$H$142"}</definedName>
    <definedName name="HTML_CONTROL1" localSheetId="29" hidden="1">{"'Ene-Fac'!$A$2:$H$142"}</definedName>
    <definedName name="HTML_CONTROL1" localSheetId="10" hidden="1">{"'Ene-Fac'!$A$2:$H$142"}</definedName>
    <definedName name="HTML_CONTROL1" localSheetId="30" hidden="1">{"'Ene-Fac'!$A$2:$H$142"}</definedName>
    <definedName name="HTML_CONTROL1" localSheetId="12" hidden="1">{"'Ene-Fac'!$A$2:$H$142"}</definedName>
    <definedName name="HTML_CONTROL1" localSheetId="14" hidden="1">{"'Ene-Fac'!$A$2:$H$142"}</definedName>
    <definedName name="HTML_CONTROL1" localSheetId="16" hidden="1">{"'Ene-Fac'!$A$2:$H$142"}</definedName>
    <definedName name="HTML_CONTROL1" localSheetId="18" hidden="1">{"'Ene-Fac'!$A$2:$H$142"}</definedName>
    <definedName name="HTML_CONTROL1" localSheetId="20" hidden="1">{"'Ene-Fac'!$A$2:$H$142"}</definedName>
    <definedName name="HTML_CONTROL1" hidden="1">{"'Ene-Fac'!$A$2:$H$142"}</definedName>
    <definedName name="HTML_Description" hidden="1">""</definedName>
    <definedName name="HTML_Email" hidden="1">""</definedName>
    <definedName name="HTML_Header" hidden="1">"Ene-Fac"</definedName>
    <definedName name="HTML_LastUpdate" hidden="1">"08/11/1999"</definedName>
    <definedName name="HTML_LineAfter" hidden="1">FALSE</definedName>
    <definedName name="HTML_LineBefore" hidden="1">FALSE</definedName>
    <definedName name="HTML_Name" hidden="1">"MARCELO NEIRA"</definedName>
    <definedName name="HTML_OBDlg2" hidden="1">TRUE</definedName>
    <definedName name="HTML_OBDlg4" hidden="1">TRUE</definedName>
    <definedName name="HTML_OS" hidden="1">0</definedName>
    <definedName name="HTML_PathFile" hidden="1">"C:\Boletín Estadístico Ene-Ago 1999\WEB\HTML.htm"</definedName>
    <definedName name="HTML_Title" hidden="1">"Estadística SEE"</definedName>
    <definedName name="jorge" localSheetId="2" hidden="1">{"'Ene-Fac'!$A$2:$H$142"}</definedName>
    <definedName name="jorge" localSheetId="28" hidden="1">{"'Ene-Fac'!$A$2:$H$142"}</definedName>
    <definedName name="jorge" localSheetId="4" hidden="1">{"'Ene-Fac'!$A$2:$H$142"}</definedName>
    <definedName name="jorge" localSheetId="25" hidden="1">{"'Ene-Fac'!$A$2:$H$142"}</definedName>
    <definedName name="jorge" localSheetId="6" hidden="1">{"'Ene-Fac'!$A$2:$H$142"}</definedName>
    <definedName name="jorge" localSheetId="27" hidden="1">{"'Ene-Fac'!$A$2:$H$142"}</definedName>
    <definedName name="jorge" localSheetId="8" hidden="1">{"'Ene-Fac'!$A$2:$H$142"}</definedName>
    <definedName name="jorge" localSheetId="29" hidden="1">{"'Ene-Fac'!$A$2:$H$142"}</definedName>
    <definedName name="jorge" localSheetId="10" hidden="1">{"'Ene-Fac'!$A$2:$H$142"}</definedName>
    <definedName name="jorge" localSheetId="30" hidden="1">{"'Ene-Fac'!$A$2:$H$142"}</definedName>
    <definedName name="jorge" localSheetId="12" hidden="1">{"'Ene-Fac'!$A$2:$H$142"}</definedName>
    <definedName name="jorge" localSheetId="14" hidden="1">{"'Ene-Fac'!$A$2:$H$142"}</definedName>
    <definedName name="jorge" localSheetId="16" hidden="1">{"'Ene-Fac'!$A$2:$H$142"}</definedName>
    <definedName name="jorge" localSheetId="18" hidden="1">{"'Ene-Fac'!$A$2:$H$142"}</definedName>
    <definedName name="jorge" localSheetId="20" hidden="1">{"'Ene-Fac'!$A$2:$H$142"}</definedName>
    <definedName name="jorge" hidden="1">{"'Ene-Fac'!$A$2:$H$142"}</definedName>
    <definedName name="OJO" localSheetId="2" hidden="1">{"'Ene-Fac'!$A$2:$H$142"}</definedName>
    <definedName name="OJO" localSheetId="28" hidden="1">{"'Ene-Fac'!$A$2:$H$142"}</definedName>
    <definedName name="OJO" localSheetId="4" hidden="1">{"'Ene-Fac'!$A$2:$H$142"}</definedName>
    <definedName name="OJO" localSheetId="25" hidden="1">{"'Ene-Fac'!$A$2:$H$142"}</definedName>
    <definedName name="OJO" localSheetId="6" hidden="1">{"'Ene-Fac'!$A$2:$H$142"}</definedName>
    <definedName name="OJO" localSheetId="27" hidden="1">{"'Ene-Fac'!$A$2:$H$142"}</definedName>
    <definedName name="OJO" localSheetId="8" hidden="1">{"'Ene-Fac'!$A$2:$H$142"}</definedName>
    <definedName name="OJO" localSheetId="29" hidden="1">{"'Ene-Fac'!$A$2:$H$142"}</definedName>
    <definedName name="OJO" localSheetId="10" hidden="1">{"'Ene-Fac'!$A$2:$H$142"}</definedName>
    <definedName name="OJO" localSheetId="30" hidden="1">{"'Ene-Fac'!$A$2:$H$142"}</definedName>
    <definedName name="OJO" localSheetId="12" hidden="1">{"'Ene-Fac'!$A$2:$H$142"}</definedName>
    <definedName name="OJO" localSheetId="14" hidden="1">{"'Ene-Fac'!$A$2:$H$142"}</definedName>
    <definedName name="OJO" localSheetId="16" hidden="1">{"'Ene-Fac'!$A$2:$H$142"}</definedName>
    <definedName name="OJO" localSheetId="18" hidden="1">{"'Ene-Fac'!$A$2:$H$142"}</definedName>
    <definedName name="OJO" localSheetId="20" hidden="1">{"'Ene-Fac'!$A$2:$H$142"}</definedName>
    <definedName name="OJO" hidden="1">{"'Ene-Fac'!$A$2:$H$142"}</definedName>
    <definedName name="THML_Control11" localSheetId="2" hidden="1">{"'Ene-Fac'!$A$2:$H$142"}</definedName>
    <definedName name="THML_Control11" localSheetId="28" hidden="1">{"'Ene-Fac'!$A$2:$H$142"}</definedName>
    <definedName name="THML_Control11" localSheetId="4" hidden="1">{"'Ene-Fac'!$A$2:$H$142"}</definedName>
    <definedName name="THML_Control11" localSheetId="25" hidden="1">{"'Ene-Fac'!$A$2:$H$142"}</definedName>
    <definedName name="THML_Control11" localSheetId="6" hidden="1">{"'Ene-Fac'!$A$2:$H$142"}</definedName>
    <definedName name="THML_Control11" localSheetId="27" hidden="1">{"'Ene-Fac'!$A$2:$H$142"}</definedName>
    <definedName name="THML_Control11" localSheetId="8" hidden="1">{"'Ene-Fac'!$A$2:$H$142"}</definedName>
    <definedName name="THML_Control11" localSheetId="29" hidden="1">{"'Ene-Fac'!$A$2:$H$142"}</definedName>
    <definedName name="THML_Control11" localSheetId="10" hidden="1">{"'Ene-Fac'!$A$2:$H$142"}</definedName>
    <definedName name="THML_Control11" localSheetId="30" hidden="1">{"'Ene-Fac'!$A$2:$H$142"}</definedName>
    <definedName name="THML_Control11" localSheetId="12" hidden="1">{"'Ene-Fac'!$A$2:$H$142"}</definedName>
    <definedName name="THML_Control11" localSheetId="14" hidden="1">{"'Ene-Fac'!$A$2:$H$142"}</definedName>
    <definedName name="THML_Control11" localSheetId="16" hidden="1">{"'Ene-Fac'!$A$2:$H$142"}</definedName>
    <definedName name="THML_Control11" localSheetId="18" hidden="1">{"'Ene-Fac'!$A$2:$H$142"}</definedName>
    <definedName name="THML_Control11" localSheetId="20" hidden="1">{"'Ene-Fac'!$A$2:$H$142"}</definedName>
    <definedName name="THML_Control11" hidden="1">{"'Ene-Fac'!$A$2:$H$142"}</definedName>
    <definedName name="ZZ" localSheetId="36" hidden="1">#REF!</definedName>
    <definedName name="ZZ" localSheetId="28" hidden="1">#REF!</definedName>
    <definedName name="ZZ" localSheetId="32" hidden="1">#REF!</definedName>
    <definedName name="ZZ" localSheetId="33" hidden="1">#REF!</definedName>
    <definedName name="ZZ" localSheetId="4" hidden="1">#REF!</definedName>
    <definedName name="ZZ" localSheetId="25" hidden="1">#REF!</definedName>
    <definedName name="ZZ" localSheetId="6" hidden="1">#REF!</definedName>
    <definedName name="ZZ" localSheetId="27" hidden="1">#REF!</definedName>
    <definedName name="ZZ" localSheetId="8" hidden="1">#REF!</definedName>
    <definedName name="ZZ" localSheetId="29" hidden="1">#REF!</definedName>
    <definedName name="ZZ" localSheetId="10" hidden="1">#REF!</definedName>
    <definedName name="ZZ" localSheetId="30" hidden="1">#REF!</definedName>
    <definedName name="ZZ" localSheetId="12" hidden="1">#REF!</definedName>
    <definedName name="ZZ" localSheetId="14" hidden="1">#REF!</definedName>
    <definedName name="ZZ" localSheetId="16" hidden="1">#REF!</definedName>
    <definedName name="ZZ" localSheetId="18" hidden="1">#REF!</definedName>
    <definedName name="ZZ" localSheetId="20" hidden="1">#REF!</definedName>
    <definedName name="ZZ" localSheetId="38" hidden="1">#REF!</definedName>
    <definedName name="ZZ" localSheetId="41" hidden="1">#REF!</definedName>
    <definedName name="ZZ" localSheetId="39" hidden="1">#REF!</definedName>
    <definedName name="ZZ" localSheetId="42" hidden="1">#REF!</definedName>
    <definedName name="ZZ" localSheetId="40" hidden="1">#REF!</definedName>
    <definedName name="ZZ" hidden="1">#REF!</definedName>
  </definedNames>
  <calcPr calcId="144525"/>
</workbook>
</file>

<file path=xl/calcChain.xml><?xml version="1.0" encoding="utf-8"?>
<calcChain xmlns="http://schemas.openxmlformats.org/spreadsheetml/2006/main">
  <c r="D15" i="105" l="1"/>
  <c r="C4" i="105" s="1"/>
  <c r="D11" i="105"/>
  <c r="C3" i="105" s="1"/>
  <c r="D16" i="104"/>
  <c r="C4" i="104" s="1"/>
  <c r="D11" i="104"/>
  <c r="C3" i="104" s="1"/>
  <c r="D20" i="102"/>
  <c r="C5" i="102" s="1"/>
  <c r="B9" i="100" s="1"/>
  <c r="D16" i="102"/>
  <c r="C4" i="102" s="1"/>
  <c r="B8" i="100" s="1"/>
  <c r="D12" i="102"/>
  <c r="C3" i="102" s="1"/>
  <c r="D19" i="101"/>
  <c r="C4" i="101" s="1"/>
  <c r="D13" i="101"/>
  <c r="C3" i="101" s="1"/>
  <c r="B3" i="100" s="1"/>
  <c r="C5" i="105" l="1"/>
  <c r="C5" i="104"/>
  <c r="C6" i="102"/>
  <c r="B7" i="100"/>
  <c r="B10" i="100"/>
  <c r="C5" i="101"/>
  <c r="B4" i="100"/>
  <c r="B5" i="100" s="1"/>
  <c r="B6" i="78"/>
  <c r="B5" i="78"/>
  <c r="B10" i="103" l="1"/>
  <c r="B13" i="103" s="1"/>
  <c r="B5" i="103"/>
  <c r="B13" i="100"/>
  <c r="C11" i="80"/>
  <c r="C11" i="10"/>
  <c r="C11" i="75"/>
  <c r="C11" i="74"/>
  <c r="C11" i="73"/>
  <c r="C11" i="72"/>
  <c r="C11" i="71"/>
  <c r="C11" i="70"/>
  <c r="C11" i="69"/>
  <c r="C11" i="68"/>
  <c r="C11" i="67"/>
  <c r="D11" i="68"/>
  <c r="D11" i="69"/>
  <c r="D11" i="70"/>
  <c r="D11" i="72"/>
  <c r="D11" i="73"/>
  <c r="D11" i="74"/>
  <c r="D11" i="67"/>
  <c r="D17" i="4"/>
  <c r="B17" i="4"/>
  <c r="C17" i="4"/>
  <c r="B18" i="4"/>
  <c r="C18" i="4"/>
  <c r="D18" i="4"/>
  <c r="C19" i="4"/>
  <c r="D19" i="4"/>
  <c r="C16" i="4"/>
  <c r="D16" i="4"/>
  <c r="B16" i="4"/>
  <c r="B7" i="4"/>
  <c r="C7" i="4"/>
  <c r="D7" i="4"/>
  <c r="B8" i="4"/>
  <c r="C8" i="4"/>
  <c r="D8" i="4"/>
  <c r="B9" i="4"/>
  <c r="C9" i="4"/>
  <c r="D9" i="4"/>
  <c r="B10" i="4"/>
  <c r="C10" i="4"/>
  <c r="D10" i="4"/>
  <c r="B11" i="4"/>
  <c r="C11" i="4"/>
  <c r="D11" i="4"/>
  <c r="B12" i="4"/>
  <c r="C12" i="4"/>
  <c r="D12" i="4"/>
  <c r="B13" i="4"/>
  <c r="C13" i="4"/>
  <c r="D13" i="4"/>
  <c r="B14" i="4"/>
  <c r="C14" i="4"/>
  <c r="D14" i="4"/>
  <c r="C6" i="4"/>
  <c r="D6" i="4"/>
  <c r="B6" i="4"/>
  <c r="A22" i="78"/>
  <c r="B22" i="78"/>
  <c r="B6" i="77"/>
  <c r="B5" i="77"/>
  <c r="B6" i="80"/>
  <c r="A11" i="80" s="1"/>
  <c r="B6" i="10"/>
  <c r="A11" i="10" s="1"/>
  <c r="B5" i="10"/>
  <c r="B11" i="10" s="1"/>
  <c r="B6" i="75"/>
  <c r="A11" i="75" s="1"/>
  <c r="B5" i="75"/>
  <c r="B6" i="74"/>
  <c r="A11" i="74" s="1"/>
  <c r="B5" i="74"/>
  <c r="B6" i="73"/>
  <c r="A11" i="73" s="1"/>
  <c r="B5" i="73"/>
  <c r="B6" i="72"/>
  <c r="A11" i="72" s="1"/>
  <c r="B5" i="72"/>
  <c r="B6" i="71"/>
  <c r="A11" i="71" s="1"/>
  <c r="B5" i="71"/>
  <c r="B6" i="70"/>
  <c r="A11" i="70" s="1"/>
  <c r="B5" i="70"/>
  <c r="B6" i="69"/>
  <c r="A11" i="69" s="1"/>
  <c r="B5" i="69"/>
  <c r="B6" i="68"/>
  <c r="A11" i="68" s="1"/>
  <c r="B6" i="67"/>
  <c r="A11" i="67" s="1"/>
  <c r="B5" i="68"/>
  <c r="B5" i="67"/>
  <c r="G29" i="80"/>
  <c r="G24" i="80"/>
  <c r="G19" i="80"/>
  <c r="G29" i="78"/>
  <c r="G24" i="78"/>
  <c r="G19" i="78"/>
  <c r="G27" i="77"/>
  <c r="G16" i="77"/>
  <c r="A19" i="77" l="1"/>
  <c r="A21" i="77"/>
  <c r="A20" i="77"/>
  <c r="A22" i="77"/>
  <c r="D11" i="71"/>
  <c r="D11" i="10"/>
  <c r="G12" i="77"/>
  <c r="H19" i="20"/>
  <c r="C3" i="53" s="1"/>
  <c r="D11" i="75"/>
  <c r="D11" i="80"/>
  <c r="E11" i="80" s="1"/>
  <c r="G11" i="80" s="1"/>
  <c r="G14" i="80" s="1"/>
  <c r="G30" i="80" s="1"/>
  <c r="G33" i="80" s="1"/>
  <c r="G34" i="80" s="1"/>
  <c r="G14" i="78"/>
  <c r="G30" i="78" s="1"/>
  <c r="G33" i="78" s="1"/>
  <c r="G34" i="78" s="1"/>
  <c r="G23" i="77" l="1"/>
  <c r="G28" i="77" s="1"/>
  <c r="G31" i="77" s="1"/>
  <c r="G32" i="77" s="1"/>
  <c r="G25" i="75"/>
  <c r="G21" i="75"/>
  <c r="G17" i="75"/>
  <c r="E11" i="75"/>
  <c r="G11" i="75" s="1"/>
  <c r="G13" i="75" s="1"/>
  <c r="B11" i="75"/>
  <c r="G25" i="74"/>
  <c r="G21" i="74"/>
  <c r="G17" i="74"/>
  <c r="E11" i="74"/>
  <c r="G11" i="74" s="1"/>
  <c r="G13" i="74" s="1"/>
  <c r="G26" i="74" s="1"/>
  <c r="B11" i="74"/>
  <c r="G25" i="73"/>
  <c r="G21" i="73"/>
  <c r="G17" i="73"/>
  <c r="E11" i="73"/>
  <c r="G11" i="73" s="1"/>
  <c r="G13" i="73" s="1"/>
  <c r="G26" i="73" s="1"/>
  <c r="B11" i="73"/>
  <c r="G25" i="72"/>
  <c r="G21" i="72"/>
  <c r="G17" i="72"/>
  <c r="E11" i="72"/>
  <c r="G11" i="72" s="1"/>
  <c r="G13" i="72" s="1"/>
  <c r="B11" i="72"/>
  <c r="G25" i="71"/>
  <c r="G21" i="71"/>
  <c r="G17" i="71"/>
  <c r="E11" i="71"/>
  <c r="G11" i="71" s="1"/>
  <c r="G13" i="71" s="1"/>
  <c r="B11" i="71"/>
  <c r="B11" i="70"/>
  <c r="B11" i="69"/>
  <c r="B11" i="68"/>
  <c r="B11" i="67"/>
  <c r="G32" i="70"/>
  <c r="G26" i="70"/>
  <c r="G20" i="70"/>
  <c r="E11" i="70"/>
  <c r="G11" i="70" s="1"/>
  <c r="G14" i="70" s="1"/>
  <c r="G33" i="70" s="1"/>
  <c r="G24" i="69"/>
  <c r="G20" i="69"/>
  <c r="G16" i="69"/>
  <c r="E11" i="69"/>
  <c r="G11" i="69" s="1"/>
  <c r="G12" i="69" s="1"/>
  <c r="G32" i="68"/>
  <c r="G26" i="68"/>
  <c r="G20" i="68"/>
  <c r="E11" i="68"/>
  <c r="G11" i="68" s="1"/>
  <c r="G14" i="68" s="1"/>
  <c r="G32" i="67"/>
  <c r="G26" i="67"/>
  <c r="G20" i="67"/>
  <c r="G33" i="68" l="1"/>
  <c r="G26" i="75"/>
  <c r="G29" i="74"/>
  <c r="G30" i="74" s="1"/>
  <c r="G29" i="73"/>
  <c r="G30" i="73" s="1"/>
  <c r="G26" i="72"/>
  <c r="G29" i="72" s="1"/>
  <c r="G30" i="72" s="1"/>
  <c r="G26" i="71"/>
  <c r="G29" i="71" s="1"/>
  <c r="G30" i="71" s="1"/>
  <c r="G25" i="69"/>
  <c r="G28" i="69" s="1"/>
  <c r="G29" i="69" s="1"/>
  <c r="G36" i="70"/>
  <c r="G37" i="70" s="1"/>
  <c r="G36" i="68" l="1"/>
  <c r="G37" i="68" s="1"/>
  <c r="G29" i="75"/>
  <c r="G30" i="75" s="1"/>
  <c r="F3" i="56" l="1"/>
  <c r="B3" i="56"/>
  <c r="B3" i="59" l="1"/>
  <c r="B3" i="58"/>
  <c r="B3" i="57"/>
  <c r="B4" i="56"/>
  <c r="F4" i="56"/>
  <c r="G4" i="56"/>
  <c r="B5" i="56"/>
  <c r="F5" i="56"/>
  <c r="G5" i="56"/>
  <c r="B7" i="56"/>
  <c r="F7" i="56"/>
  <c r="G7" i="56"/>
  <c r="G8" i="56"/>
  <c r="B9" i="56"/>
  <c r="F9" i="56"/>
  <c r="G9" i="56"/>
  <c r="F10" i="56"/>
  <c r="B11" i="56"/>
  <c r="F11" i="56"/>
  <c r="G11" i="56"/>
  <c r="F12" i="56"/>
  <c r="B13" i="56"/>
  <c r="F13" i="56"/>
  <c r="G13" i="56"/>
  <c r="F14" i="56"/>
  <c r="B15" i="56"/>
  <c r="E15" i="56"/>
  <c r="F15" i="56"/>
  <c r="G15" i="56"/>
  <c r="E16" i="56"/>
  <c r="G16" i="56"/>
  <c r="E17" i="56"/>
  <c r="G17" i="56"/>
  <c r="E18" i="56"/>
  <c r="G18" i="56"/>
  <c r="B20" i="56"/>
  <c r="E20" i="56"/>
  <c r="F20" i="56"/>
  <c r="G20" i="56"/>
  <c r="E21" i="56"/>
  <c r="G21" i="56"/>
  <c r="E22" i="56"/>
  <c r="G22" i="56"/>
  <c r="E23" i="56"/>
  <c r="G23" i="56"/>
  <c r="E24" i="56"/>
  <c r="G24" i="56"/>
  <c r="E25" i="56"/>
  <c r="G25" i="56"/>
  <c r="C26" i="56"/>
  <c r="C33" i="56" s="1"/>
  <c r="C37" i="56" s="1"/>
  <c r="B27" i="56"/>
  <c r="E27" i="56"/>
  <c r="F27" i="56"/>
  <c r="G27" i="56"/>
  <c r="E28" i="56"/>
  <c r="G28" i="56"/>
  <c r="E29" i="56"/>
  <c r="G29" i="56"/>
  <c r="E30" i="56"/>
  <c r="G30" i="56"/>
  <c r="E31" i="56"/>
  <c r="G31" i="56"/>
  <c r="E32" i="56"/>
  <c r="G32" i="56"/>
  <c r="B34" i="56"/>
  <c r="E34" i="56"/>
  <c r="F34" i="56"/>
  <c r="G34" i="56"/>
  <c r="E35" i="56"/>
  <c r="G35" i="56"/>
  <c r="E36" i="56"/>
  <c r="G36" i="56"/>
  <c r="D3" i="55"/>
  <c r="E3" i="55"/>
  <c r="D4" i="55"/>
  <c r="E4" i="55"/>
  <c r="D5" i="55"/>
  <c r="E5" i="55"/>
  <c r="D6" i="55"/>
  <c r="E6" i="55"/>
  <c r="D7" i="55"/>
  <c r="E7" i="55"/>
  <c r="D8" i="55"/>
  <c r="E8" i="55"/>
  <c r="D9" i="55"/>
  <c r="E9" i="55"/>
  <c r="D10" i="55"/>
  <c r="E10" i="55"/>
  <c r="D11" i="55"/>
  <c r="E11" i="55"/>
  <c r="D12" i="55"/>
  <c r="E12" i="55"/>
  <c r="D13" i="55"/>
  <c r="E13" i="55"/>
  <c r="D14" i="55"/>
  <c r="E14" i="55"/>
  <c r="D15" i="55"/>
  <c r="E15" i="55"/>
  <c r="D16" i="55"/>
  <c r="E16" i="55"/>
  <c r="D17" i="55"/>
  <c r="E17" i="55"/>
  <c r="D18" i="55"/>
  <c r="E18" i="55"/>
  <c r="D19" i="55"/>
  <c r="E19" i="55"/>
  <c r="D20" i="55"/>
  <c r="E20" i="55"/>
  <c r="D21" i="55"/>
  <c r="E21" i="55"/>
  <c r="D22" i="55"/>
  <c r="E22" i="55"/>
  <c r="D23" i="55"/>
  <c r="E23" i="55"/>
  <c r="D24" i="55"/>
  <c r="E24" i="55"/>
  <c r="D25" i="55"/>
  <c r="E25" i="55"/>
  <c r="D26" i="55"/>
  <c r="E26" i="55"/>
  <c r="D27" i="55"/>
  <c r="E27" i="55"/>
  <c r="D28" i="55"/>
  <c r="E28" i="55"/>
  <c r="D29" i="55"/>
  <c r="E29" i="55"/>
  <c r="D30" i="55"/>
  <c r="E30" i="55"/>
  <c r="D31" i="55"/>
  <c r="E31" i="55"/>
  <c r="D32" i="55"/>
  <c r="E32" i="55"/>
  <c r="D33" i="55"/>
  <c r="E33" i="55"/>
  <c r="D34" i="55"/>
  <c r="E34" i="55"/>
  <c r="D35" i="55"/>
  <c r="E35" i="55"/>
  <c r="D36" i="55"/>
  <c r="E36" i="55"/>
  <c r="D37" i="55"/>
  <c r="E37" i="55"/>
  <c r="D38" i="55"/>
  <c r="E38" i="55"/>
  <c r="D39" i="55"/>
  <c r="E39" i="55"/>
  <c r="D40" i="55"/>
  <c r="E40" i="55"/>
  <c r="D41" i="55"/>
  <c r="E41" i="55"/>
  <c r="D42" i="55"/>
  <c r="E42" i="55"/>
  <c r="D43" i="55"/>
  <c r="E43" i="55"/>
  <c r="D44" i="55"/>
  <c r="E44" i="55"/>
  <c r="D45" i="55"/>
  <c r="E45" i="55"/>
  <c r="D46" i="55"/>
  <c r="E46" i="55"/>
  <c r="D47" i="55"/>
  <c r="E47" i="55"/>
  <c r="D48" i="55"/>
  <c r="E48" i="55"/>
  <c r="D49" i="55"/>
  <c r="E49" i="55"/>
  <c r="D50" i="55"/>
  <c r="E50" i="55"/>
  <c r="D51" i="55"/>
  <c r="E51" i="55"/>
  <c r="D52" i="55"/>
  <c r="E52" i="55"/>
  <c r="D53" i="55"/>
  <c r="E53" i="55"/>
  <c r="D54" i="55"/>
  <c r="E54" i="55"/>
  <c r="D55" i="55"/>
  <c r="E55" i="55"/>
  <c r="D56" i="55"/>
  <c r="E56" i="55"/>
  <c r="D57" i="55"/>
  <c r="E57" i="55"/>
  <c r="D58" i="55"/>
  <c r="E58" i="55"/>
  <c r="D59" i="55"/>
  <c r="E59" i="55"/>
  <c r="D60" i="55"/>
  <c r="E60" i="55"/>
  <c r="D61" i="55"/>
  <c r="E61" i="55"/>
  <c r="D62" i="55"/>
  <c r="E62" i="55"/>
  <c r="D63" i="55"/>
  <c r="E63" i="55"/>
  <c r="D64" i="55"/>
  <c r="E64" i="55"/>
  <c r="D65" i="55"/>
  <c r="E65" i="55"/>
  <c r="D66" i="55"/>
  <c r="E66" i="55"/>
  <c r="D67" i="55"/>
  <c r="E67" i="55"/>
  <c r="D68" i="55"/>
  <c r="E68" i="55"/>
  <c r="F70" i="55"/>
  <c r="E13" i="54"/>
  <c r="B5" i="80" l="1"/>
  <c r="B11" i="80" s="1"/>
  <c r="E11" i="10"/>
  <c r="G11" i="10" s="1"/>
  <c r="G14" i="10" l="1"/>
  <c r="G29" i="10"/>
  <c r="G24" i="10"/>
  <c r="G19" i="10"/>
  <c r="G30" i="10" l="1"/>
  <c r="G33" i="10" s="1"/>
  <c r="G34" i="10" l="1"/>
  <c r="H14" i="20" l="1"/>
  <c r="H20" i="20" s="1"/>
  <c r="E11" i="67"/>
  <c r="G11" i="67" s="1"/>
  <c r="G14" i="67" s="1"/>
  <c r="G33" i="67" s="1"/>
  <c r="G36" i="67" l="1"/>
  <c r="G37" i="67" s="1"/>
  <c r="C2" i="53" l="1"/>
  <c r="C4" i="53" s="1"/>
</calcChain>
</file>

<file path=xl/sharedStrings.xml><?xml version="1.0" encoding="utf-8"?>
<sst xmlns="http://schemas.openxmlformats.org/spreadsheetml/2006/main" count="1706" uniqueCount="711">
  <si>
    <t>Item</t>
  </si>
  <si>
    <t>Descripción</t>
  </si>
  <si>
    <t>MATERIALES</t>
  </si>
  <si>
    <t>MANO DE OBRA</t>
  </si>
  <si>
    <t>FORMULARIO</t>
  </si>
  <si>
    <t xml:space="preserve">RUBRO:  </t>
  </si>
  <si>
    <t>UNIDAD:  C/U</t>
  </si>
  <si>
    <t xml:space="preserve">OFERENTE: </t>
  </si>
  <si>
    <t xml:space="preserve">FECHA: </t>
  </si>
  <si>
    <t>CODIGO</t>
  </si>
  <si>
    <t>EQUIPOS</t>
  </si>
  <si>
    <t>DESCRIPCION</t>
  </si>
  <si>
    <t>CANTIDAD  (A)</t>
  </si>
  <si>
    <t>TARIFA (B)</t>
  </si>
  <si>
    <t>COSTO HORA (C=A*B)</t>
  </si>
  <si>
    <t>RENDIMIENTO  ( R )</t>
  </si>
  <si>
    <t>COSTO (D= C*R)</t>
  </si>
  <si>
    <t>SUBTOTAL M</t>
  </si>
  <si>
    <t xml:space="preserve">DESCRIPCION </t>
  </si>
  <si>
    <t>CANTIDAD (A)</t>
  </si>
  <si>
    <t>JORNAL/HR (B)</t>
  </si>
  <si>
    <t>RENDIMIENTO ( R )</t>
  </si>
  <si>
    <t>SUBTOTAL N</t>
  </si>
  <si>
    <t>TRANSPORTE</t>
  </si>
  <si>
    <t>UNIDAD</t>
  </si>
  <si>
    <t>TARIFA  (B)</t>
  </si>
  <si>
    <t>COSTO (C= A*B)</t>
  </si>
  <si>
    <t>SUBTOTAL P</t>
  </si>
  <si>
    <t>TOTAL COSTO DIRECTO (M+N+P)</t>
  </si>
  <si>
    <t xml:space="preserve">INDIRECTOS Y UTILIDADES </t>
  </si>
  <si>
    <t>OTROS INDIRECTOS</t>
  </si>
  <si>
    <t>COSTO TOTAL POR ESTRUCTURA TIPO</t>
  </si>
  <si>
    <t>VALOR OFERTADO</t>
  </si>
  <si>
    <t>ANALISIS DE PRECIOS UNITARIOS</t>
  </si>
  <si>
    <t>PROYECTO: Instalación de equipos para la automatización de subestaciones y alimentadores</t>
  </si>
  <si>
    <t>Unidad</t>
  </si>
  <si>
    <t>u</t>
  </si>
  <si>
    <t>Código
Rubro</t>
  </si>
  <si>
    <t>Capacitación</t>
  </si>
  <si>
    <t>ANEXO 4  RUBROS PARA LA ELABORACIÓN DE LA OFERTA</t>
  </si>
  <si>
    <t>OFERENTE:</t>
  </si>
  <si>
    <t>Valor Total sin IVA USD</t>
  </si>
  <si>
    <t>Especificación solicitada</t>
  </si>
  <si>
    <t>Especificación ofertada</t>
  </si>
  <si>
    <t>El sistema de automatización debe incorporar restricciones de carga del transformador y líneas de distribución</t>
  </si>
  <si>
    <t>Los componentes y dispositivos del sistema de automatización no permitirán acceso a los usuarios, procesos u otro sistema de automatización y dispositivos, que no son correctamente identificados y autenticados</t>
  </si>
  <si>
    <t>Generalidades</t>
  </si>
  <si>
    <t>Restricciones</t>
  </si>
  <si>
    <t>Operación</t>
  </si>
  <si>
    <t>Control de acceso</t>
  </si>
  <si>
    <t xml:space="preserve">Especificaciones de la solución del sistema de automatización </t>
  </si>
  <si>
    <t>Concentrador de datos</t>
  </si>
  <si>
    <t>El concentrador de datos de los reconectadores debe proporcionar la información al sistema SCADA en protocolo de comunicación IEC 60870-5-104</t>
  </si>
  <si>
    <t>La detección y despeje de fallas serán realizados por los dispositivos de protección existentes en la red (relés, interruptores automáticos y reconectadores) y no serán dependientes de las comunicaciones del sistema de automatización</t>
  </si>
  <si>
    <t>Durante la reconfiguración de la red, el sistema de automatización tendrá la capacidad de determinar la potencia disponible de abastecimiento en la red y utilizar los dispositivos existentes para repartir la carga</t>
  </si>
  <si>
    <t>Ante escenarios en los que la alimentación principal o de respaldo presenta una potencia limitada después de la reconfiguración, debido a actuación del sistema de automatización, las cargas importantes deben tener prioridad de abastecimiento de energía</t>
  </si>
  <si>
    <t>El sistema de automatización debe registrar y guardar la secuencia de eventos y sincronización, para determinar la solución de problemas y la causa raíz para investigaciones</t>
  </si>
  <si>
    <t>Expansión</t>
  </si>
  <si>
    <t>5.1.</t>
  </si>
  <si>
    <t>Total (USD)</t>
  </si>
  <si>
    <t>Precio Unitario (USD)</t>
  </si>
  <si>
    <t xml:space="preserve">Experiencia </t>
  </si>
  <si>
    <t>General</t>
  </si>
  <si>
    <t>Especifica</t>
  </si>
  <si>
    <t>Personal técnico clave</t>
  </si>
  <si>
    <t>Administrador de Obra</t>
  </si>
  <si>
    <t>Contrato</t>
  </si>
  <si>
    <t>Nivel de Estudio</t>
  </si>
  <si>
    <t>Formación Académica</t>
  </si>
  <si>
    <t>Nombre</t>
  </si>
  <si>
    <t xml:space="preserve">Especialista programador del sistema de automatización </t>
  </si>
  <si>
    <t>El tiempo de ejecución de la solución de automatización será máximo de 1 minuto, contado desde la condición de bloqueo del equipo de protección hasta la ejecución del sistema de automatización</t>
  </si>
  <si>
    <t>Lote</t>
  </si>
  <si>
    <t>Descripción del lote</t>
  </si>
  <si>
    <t>TOTAL</t>
  </si>
  <si>
    <t>Presupuesto referencial sin IVA (USD)</t>
  </si>
  <si>
    <t>Subtotal</t>
  </si>
  <si>
    <t>Total equipamiento activo</t>
  </si>
  <si>
    <t>Caja para interperie que incluye cargador/inversor 1 bateria 100 Ah, respaldo mínimo 4 horas con 40 W de consumo.</t>
  </si>
  <si>
    <t>Caja respaldo de energía 4 horas</t>
  </si>
  <si>
    <t>Red Acceso Inalámbrico</t>
  </si>
  <si>
    <t>Radio Suscriptor PMP (Punto Multipunto) 5.8 Ghz Multibanda; MIMO-OFDM, NLOS, Max Tx 25dBm; IP 67, Antena Interna 24 dBi.</t>
  </si>
  <si>
    <t xml:space="preserve">Radio Suscriptor PMP 5.8 Ghz 24dBi 25 Mbps </t>
  </si>
  <si>
    <t>Radio Base PMP (Punto Multipunto) 5.8 Ghz Multibanda; MIMO-OFDM, NLOS, Max Tx 25dBm; IP 67, Antena Externa Sectorial 16 dBi.</t>
  </si>
  <si>
    <t xml:space="preserve">Radio Base PMP 5.8 Ghz 16dBi 25 Mbps </t>
  </si>
  <si>
    <t>Swtich capa 2 industrial GigabitEthernet 8 puertos IEC 61850</t>
  </si>
  <si>
    <t>Switch Gigabit Industrial Repetidor</t>
  </si>
  <si>
    <t>Red Transporte Inalámbrico</t>
  </si>
  <si>
    <t>Caja para interperie que incluye cargador/inversor 2 bateria 100 Ah, respaldo mínimo 8 horas con 200 W de consumo.</t>
  </si>
  <si>
    <t>Caja respaldo de energía 8 horas y Gestionable</t>
  </si>
  <si>
    <t>Antena 5.8 Ghz 29 dBi PTP Externa 29 dBi doble polaridad.</t>
  </si>
  <si>
    <t>Antena Parabólica</t>
  </si>
  <si>
    <t>Radio PTP (Punto a Punto) 5.8 Ghz; MIMO, Ethernet Bridging IEEE 802.3 dinamicamente variable hasta 300 Mbps, Throughput mínimo 100 Mbps. Latencia 1 a 10 ms. Sincronización Ethernet IEEE 1588v2; Protección IP 67. Interfaces 2 RJ-45 GigabitEthernet, PoE incluido.</t>
  </si>
  <si>
    <t>Radio PTP 5.8 Ghz MIMO 300 Mbps</t>
  </si>
  <si>
    <t>Router-Firewall IEC 61850 6 puertos FO Monomodo GigabitEthernet 25 km, 6 Puertos 10/100 Mbps</t>
  </si>
  <si>
    <t>Router-Firewall Subestación IEC 61850</t>
  </si>
  <si>
    <t>Red Backbone Fibra Optica</t>
  </si>
  <si>
    <t>Router-Firewall IEC 61850 4 puertos FO Monomodo GigabitEthernet 25 km, 6 Puertos 10/100 Mbps, 4 Puertos FO Multimodo 100 Mbps</t>
  </si>
  <si>
    <t>Cantidad</t>
  </si>
  <si>
    <t>Especificación Técnica (Resumen)</t>
  </si>
  <si>
    <t>Tipo Equipo</t>
  </si>
  <si>
    <t>Ambito de red</t>
  </si>
  <si>
    <t>Cantidad de equipos por segmentos de red</t>
  </si>
  <si>
    <t>RnCusubamba</t>
  </si>
  <si>
    <t>RnSemaforoAscazubi</t>
  </si>
  <si>
    <t>RnCementerioAscazubi</t>
  </si>
  <si>
    <t>RnMecanica</t>
  </si>
  <si>
    <t>RnTerpel</t>
  </si>
  <si>
    <t>R0665</t>
  </si>
  <si>
    <t>RnQuinche</t>
  </si>
  <si>
    <t>RnLubricadora</t>
  </si>
  <si>
    <t>R0645</t>
  </si>
  <si>
    <t>R0616</t>
  </si>
  <si>
    <t>R0647</t>
  </si>
  <si>
    <t>RnViaGuayllabamba_02</t>
  </si>
  <si>
    <t>RnViaGuayllabamba_01</t>
  </si>
  <si>
    <t>R0532</t>
  </si>
  <si>
    <t>R0441</t>
  </si>
  <si>
    <t>Rn4Esquinas_02</t>
  </si>
  <si>
    <t>Rn4Esquinas_01</t>
  </si>
  <si>
    <t>R0436</t>
  </si>
  <si>
    <t>R0435</t>
  </si>
  <si>
    <t>RCU</t>
  </si>
  <si>
    <t>REPETIDOR CUSUBAMBA</t>
  </si>
  <si>
    <t>REQ</t>
  </si>
  <si>
    <t>REPETIDOR EL QUINCHE</t>
  </si>
  <si>
    <t>RBH</t>
  </si>
  <si>
    <t>REPETIDOR BELLO HORIZONTE</t>
  </si>
  <si>
    <t>RC</t>
  </si>
  <si>
    <t>REPETIDOR EL CARMEN</t>
  </si>
  <si>
    <t>SE59</t>
  </si>
  <si>
    <t>SE 58 EL QUINCHE</t>
  </si>
  <si>
    <t>SE58</t>
  </si>
  <si>
    <t>SE32</t>
  </si>
  <si>
    <t>SE 31 TABABELA</t>
  </si>
  <si>
    <t>SE31</t>
  </si>
  <si>
    <t>SE80</t>
  </si>
  <si>
    <t>SE 80 CENTRAL CUMBAYÁ</t>
  </si>
  <si>
    <t>Equipo</t>
  </si>
  <si>
    <t>Ambito de Red</t>
  </si>
  <si>
    <t>Abreviatura Sitio</t>
  </si>
  <si>
    <t>Nombre sitio</t>
  </si>
  <si>
    <t>Distribución de equipos por sitio</t>
  </si>
  <si>
    <t>Enlace RCU - RnCusubamba</t>
  </si>
  <si>
    <t>Enlace RCU - RnSemaforoAzcasubi</t>
  </si>
  <si>
    <t>Enlace RCU - RnCementerioAzcasubi</t>
  </si>
  <si>
    <t>Enlace REQ - RnLubricadora</t>
  </si>
  <si>
    <t>Enlace REQ - RnQuinche</t>
  </si>
  <si>
    <t>Enlace REQ - R0665</t>
  </si>
  <si>
    <t>Enlace REQ - RnMecanica</t>
  </si>
  <si>
    <t>Enlace REQ - RnTerpel</t>
  </si>
  <si>
    <t>Enlace REQ - R0645</t>
  </si>
  <si>
    <t>Enlace RBH - R0647</t>
  </si>
  <si>
    <t>Enlace RBH - R0616</t>
  </si>
  <si>
    <t>Enlace RBH - R0532</t>
  </si>
  <si>
    <t>Enlace RBH - R0441</t>
  </si>
  <si>
    <t>Enlace RBH - RnViaGuayllabamba_02</t>
  </si>
  <si>
    <t>Enlace RBH - RnViaGuayllabamba_01</t>
  </si>
  <si>
    <t>Incluye montaje, protecciones eléctricas, puesta a punto de los radio enlaces en la topología PUNTO-MULTIPUNTO (PMP) para una velocidad de mínimo 2 Mbps a 10 Mbps en cada suscriptor con una latencia en capa 3 de máximo 20 ms estable.</t>
  </si>
  <si>
    <t>Enlace RC - R0435</t>
  </si>
  <si>
    <t>Enlace RC - R0436</t>
  </si>
  <si>
    <t>Enlace RC - Rn4Esquinas_02</t>
  </si>
  <si>
    <t>Enlace RC - Rn4Esquinas_01</t>
  </si>
  <si>
    <t>Enlace RC - RBH</t>
  </si>
  <si>
    <t>Enlace RBH - REQ</t>
  </si>
  <si>
    <t>Enlace RBH - RCU</t>
  </si>
  <si>
    <t>Incluye suministro de mastil de 12 m, instalación y montaje, protecciones eléctricas, cableado cobre STP Cat. 5e para exteriores hasta la cabina de comunicaciones.</t>
  </si>
  <si>
    <t>Enlace MASTER SE58 - RBH</t>
  </si>
  <si>
    <t>Incluye montaje, protecciones eléctricas, puesta a punto del radio enlace para una velocidad de mínimo 100 Mbps con una latencia en capa 3 de máximo 3 ms estable.</t>
  </si>
  <si>
    <t>Incluye instalación y montaje en mastil, protecciones eléctricas, cableado cobre STP Cat. 5e para exteriores hasta la cabina de comunicaciones.</t>
  </si>
  <si>
    <t>Enlace MASTER SE31 - RC</t>
  </si>
  <si>
    <t>SE31 - SE58</t>
  </si>
  <si>
    <t>Especificaciones Equipos Sitio B</t>
  </si>
  <si>
    <t>Especificaciones Equipos Sitio A</t>
  </si>
  <si>
    <t>Sitio B</t>
  </si>
  <si>
    <t>Sitio A</t>
  </si>
  <si>
    <t>Enlace</t>
  </si>
  <si>
    <t>Segmento de Red</t>
  </si>
  <si>
    <t>Especificaciones técnicas de equipos por enlaces</t>
  </si>
  <si>
    <t>Hojas técnicas del fabricante, informe de instalación y puesta a punto del enlace.</t>
  </si>
  <si>
    <t>Documentación</t>
  </si>
  <si>
    <t>Puesta en funcionamiento y listo para la transmisión de datos mínimo en 100 Mbps</t>
  </si>
  <si>
    <t>Funcionamiento</t>
  </si>
  <si>
    <t>Montaje de radio, antena y accesorios según la estructura asignada</t>
  </si>
  <si>
    <t>Instalación</t>
  </si>
  <si>
    <t>Condiciones Generales de Instalación</t>
  </si>
  <si>
    <t>Para enlaces tipo Backhaul de larga distancia y enlaces de datos Punto a Punto</t>
  </si>
  <si>
    <t>Compatible con aplicaciones WiMAX</t>
  </si>
  <si>
    <t xml:space="preserve">Para operar MIMO y Aplicaciones 802.11 a/n </t>
  </si>
  <si>
    <t>Bandas soportadas 5.1/5.3/5.4/5.8 GHz ISM</t>
  </si>
  <si>
    <t>Incluye kit de montaje de mástil inclinable y giratorio</t>
  </si>
  <si>
    <t>(2) N-Female conectores</t>
  </si>
  <si>
    <t>Plato reflector de aluminio con UV estable de polímero en color gris claro</t>
  </si>
  <si>
    <t>Ajuste dual de polaridad Feed Horn System para permitir a la antena ser configurada en Polarización Dual Polarization (horizontal y vertical) o para X-Polarización (+45° y -45°)</t>
  </si>
  <si>
    <t>Antena Externa</t>
  </si>
  <si>
    <t>EMC: Europe – EN 301 489-1 and -4</t>
  </si>
  <si>
    <t>Radio: 4.9 GHz: FCC Part 90Y, RSS-111
5.x GHz: FCC Parte 15, sub-partes 15C y 15E; RSS 210 Número 8;
EN 302 502; EN 301 893 Eire ComReg 02 / 71R1, Reino Unido Aprobación del IR2007</t>
  </si>
  <si>
    <t>Humedad 100% condensado, IP67 (Totalmente protegido contra el polvo y contra la inmersión hasta 1m)</t>
  </si>
  <si>
    <t>Protección y seguridad: UL60950-1; IEC60950-1; EN60950-1; CSA-C22.2 NO. 60950-1; Aprobación del CB para Global</t>
  </si>
  <si>
    <t>Ambiental y regulación</t>
  </si>
  <si>
    <t>Consumo de energía: 30 W máximo (hasta 70 W con el dispositivo 802.3at en el puerto auxiliar)</t>
  </si>
  <si>
    <t>Fuente de alimentación: Dos opciones:
Inyector de corriente alterna (referencial): de 0 ° a + 40 ° C (32 ° a 104 ° F); 35 W; 90-240 VAC, 50/60 Hz
Dimensiones (referencial): Ancho 5.2 "(132mm), Altura 1.4" (36mm), Profundidad 2 "(51mm)
AC + inyector de CC: -40 ° a +60 ° C (-40 ° a 140 ° F); 70 W; 90-240 VAC, 50/60 Hz
Dimensiones (referencial): Anchura 9.75 "(250 mm), Altura 1.5" (40 mm), Profundidad 3 "(80 mm)</t>
  </si>
  <si>
    <t>Grado de Protección:IP67</t>
  </si>
  <si>
    <t>Temperaturas de operación: -40 ° a + 60 ° C (-40 ° a + 140 ° F), incluida la radiación solar o superior</t>
  </si>
  <si>
    <t>Peso (Referencial):
ODU conectorizado: 3.1 kg (6.8 libras) incluyendo el soporte</t>
  </si>
  <si>
    <t>Dimensiones (Referencial): 
Ancho 204mm (8.0 "), Altura 318mm (12.5"), Profundidad 90mm (3.5 ")</t>
  </si>
  <si>
    <t>Condiciones Físicas</t>
  </si>
  <si>
    <t>Conexión: Distancia entre la unidad exterior y la conexión de red primaria: hasta 330 pies (100 metros) usando Power-over-Gigabit Ethernet</t>
  </si>
  <si>
    <t>Instalación: Asistencia audio y gráfica integrada para la optimización de enlaces</t>
  </si>
  <si>
    <t>Sistemas de Gestión soportado:Soporte de gestión de doble stack IPv6 / IPv4, Acceso a la Web a través del navegador mediante HTTP o HTTPS / TLS3, SNMP v1, v2c y v3, MIB-II y propiedad PTP MIB, Analizador de espectro en línea (sin impacto en el tráfico de la carga útil ni en el funcionamiento de la red)</t>
  </si>
  <si>
    <t>Gestión de Red: Gestión en banda y fuera de banda (OOBM)</t>
  </si>
  <si>
    <t>LED Indicadores: Estado de la alimentación, estado del enlace Ethernet y actividad en el suministro de PoE de rango extendido</t>
  </si>
  <si>
    <t>Gestión e Instalación</t>
  </si>
  <si>
    <t>Soporte de Interfaces: Gigabit Ethernet puertos de cobre: Gigabit Port 1: Data + PoE power input, Gigabit Port 2: 802.3at PoE output port</t>
  </si>
  <si>
    <t>Transporte de Tiempo: Ethernet síncrona; IEEE 1588v2 o similar</t>
  </si>
  <si>
    <t>Desempeño del Paquete: Tasa de línea ( &gt;850K paquetes por segundo)</t>
  </si>
  <si>
    <t>Clasificación de Paquete: Capa 2 y Capa 3 IEEE 802.1p, prioridad Ethernet</t>
  </si>
  <si>
    <t>QoS: 8 Colas de prioridad</t>
  </si>
  <si>
    <t>Latencia: 1 – 10 ms latencia en una vía</t>
  </si>
  <si>
    <t>Velocidad de datos de aplicación: Variable dinámicamente hasta 300 Mbps o superior</t>
  </si>
  <si>
    <t>Protocolo: IEEE 802.3</t>
  </si>
  <si>
    <t>ETHERNET BRIDGING</t>
  </si>
  <si>
    <t>Seguridad: Cifrado AES de 128/256-bit compatible con FIPS-197
HTTPS y SNMPv3
Cuentas de usuario basadas en identidad
Reglas de contraseña configurables
Autenticación de usuario y soporte RADIUS
Registro y gestión de eventos; Registro vía syslog
Recuperación de desastres y gestión de vulnerabilidades</t>
  </si>
  <si>
    <t>Esquema Duplex: Time Division Duplex (TDD), Sincronización TDD utilizando el módulo PTP-SYNC</t>
  </si>
  <si>
    <t>Selección de canal: Por optimización dinámica del espectro o intervención manual;
Selección automática en la puesta en marcha y auto-optimización continua para evitar interferencias</t>
  </si>
  <si>
    <t>Eficiencia espectral: 9.3 bps/Hz o superior</t>
  </si>
  <si>
    <t>Tamaño de canales: 10, 20, 40, (mínimo)</t>
  </si>
  <si>
    <t>Máxima potencia de transmisión:  25 dBm en BPSK; Hasta 23 dBm a 256 QAM o superior</t>
  </si>
  <si>
    <t>Operación en banda ancha de 5.15 a 5.850 GHz (mínimo)
5.15 – 5.25 GHZ
5.25 – 5.35 GHZ
5.470 – 5.725 GHZ
5.725 – 5.850 GHZ</t>
  </si>
  <si>
    <t>Rango de enlace hasta 150km (o superior)</t>
  </si>
  <si>
    <t>Rango de capacidad (100 Mbps - 300 Mbps) de red agregado de throughput disponible</t>
  </si>
  <si>
    <t>RADIO</t>
  </si>
  <si>
    <t>Descripción Rápida</t>
  </si>
  <si>
    <t>RADIOS RED TRASPORTE - BACKHAUL</t>
  </si>
  <si>
    <t>Puesta en funcionamiento y listo para la transmisión de datos mínimo en 10 Mbps</t>
  </si>
  <si>
    <t>Sectorial Ganancia 16dBi, 90°, 5 GHz - 6 GHz o superior</t>
  </si>
  <si>
    <t>Antena:</t>
  </si>
  <si>
    <t>AS/NZS: CISPR 22-2004 Class B</t>
  </si>
  <si>
    <t>CAN/CSA-CEI/IEC: CISPR 22-04 Class B</t>
  </si>
  <si>
    <t>ETSI: EN 300 386, EN 301 489-1, EN 301 489-4</t>
  </si>
  <si>
    <t>FCC: 47 CFR Class B, Part15, Subpart B</t>
  </si>
  <si>
    <t>EMC</t>
  </si>
  <si>
    <t>ETSI: EN/IEC 60950-1, EN/IEC 60950-22</t>
  </si>
  <si>
    <t>FCC/IC (cTUVus): UL 60950-1, UL 60950-22, CAN/CSA C22.2 60950-1, CAN/CSA C22.2 60950-22</t>
  </si>
  <si>
    <t>Seguridad</t>
  </si>
  <si>
    <t>MII: MII para 5.8 GHz</t>
  </si>
  <si>
    <t>WPC: WPC GSR-38</t>
  </si>
  <si>
    <t>ETSI: ETSI EN 302 502, ETSI EN 301 893, EN 302 326-2 V1.2.2</t>
  </si>
  <si>
    <t>IC: IC RSS-210 issue 7, IC RSS-111 issue 3, IC RSS-192 issue 3, IC RSS-197 issue 1-Restricted Mode</t>
  </si>
  <si>
    <t>FCC: FCC 47CFR, Part 15, Subpart C and Subpart E , FCC 47CFR, Part 90, Subpart Y,
FCC 47CFR, Part 90 Subpart Z – Restricted &amp; Unrestricted modes, FCC 47CFR, Part 27, Subpart M</t>
  </si>
  <si>
    <t>Regulaciones de radio</t>
  </si>
  <si>
    <t>Humedad: 100% condensing, IP67</t>
  </si>
  <si>
    <t>Temperatura de operación: -35°C to 60°C / -31°F to 140°F</t>
  </si>
  <si>
    <t>Ambiental</t>
  </si>
  <si>
    <t>Consumo de Potencia &gt; 25 W</t>
  </si>
  <si>
    <t>Energía provista por interfaz PoE</t>
  </si>
  <si>
    <t>Fuente de Alimentación</t>
  </si>
  <si>
    <t>Protocolos: SNMPv1, SNMPv3, Telnet, HTTP , IPv4 &amp; IPv6</t>
  </si>
  <si>
    <t>Gestión Basada en Web</t>
  </si>
  <si>
    <t>Gestión Remota</t>
  </si>
  <si>
    <t>VLAN: 802.1Q, QinQ , 4094 VLANs</t>
  </si>
  <si>
    <t>QoS: Clasificación de paquetes a 4 colas según 802.1p y Diffserv, Prioridad Estricta, TTL</t>
  </si>
  <si>
    <t>Capa 2</t>
  </si>
  <si>
    <t>Red datos</t>
  </si>
  <si>
    <t>10/100Base-TX</t>
  </si>
  <si>
    <t>Interfaz</t>
  </si>
  <si>
    <t>Encripción seguridad: AES 128/256, FIPS-197</t>
  </si>
  <si>
    <t>Sincronización TDD: Intra e Inter Sitio</t>
  </si>
  <si>
    <t>Tecnología duplex: TDD</t>
  </si>
  <si>
    <t>Máxima Potencia de Transmisor: 25 dBm</t>
  </si>
  <si>
    <t>Soporte de visor de espectro</t>
  </si>
  <si>
    <t>Soporte de diversidad</t>
  </si>
  <si>
    <t xml:space="preserve">Latencia extremo a extremo: estable de 4ms a 12 ms </t>
  </si>
  <si>
    <t>Soporte de DFS (FCC &amp; ETSI)</t>
  </si>
  <si>
    <t>Asignación de ancho de banda del sector: Configurable Simétrico o Asimétrico</t>
  </si>
  <si>
    <t>Soporte para modulación y codificación adaptiva</t>
  </si>
  <si>
    <t>Modulación: 2x2 MIMO-OFDM (BPSK/QPSK/16QAM/64QAM)</t>
  </si>
  <si>
    <t>Ancha de banda de canal: Configurable a 5, 10, 20 , 40 MHz (Mínimo)</t>
  </si>
  <si>
    <t>Operación en banda ancha  en Multibanda: 5.7-6.4 GHz o 4.9-6 GHz o 3.3-3.8 GHz o 2.5-2.7 GHz o 2.3-2.4 GHz</t>
  </si>
  <si>
    <t>Rango de enlace hasta 25 millas (40 km)</t>
  </si>
  <si>
    <t>Numero Suscriptores: 32 suscriptores simultaneamente (mínimo)</t>
  </si>
  <si>
    <t>RADIOS RED ACCESO - RADIO BASE</t>
  </si>
  <si>
    <t>Consumo de Potencia &gt; 12 W</t>
  </si>
  <si>
    <t>Ancha de banda de canal: Configurable a 5, 10, 20 , 40 MHz (mínimo)</t>
  </si>
  <si>
    <t>Radio</t>
  </si>
  <si>
    <t>RADIOS RED ACCESO - RADIO RECONECTADOR</t>
  </si>
  <si>
    <t>Documentación y accesorios para la instalación.</t>
  </si>
  <si>
    <t>Otros:</t>
  </si>
  <si>
    <t>Frontal para puertos e indicadores de LEDs de estado, actividad y alarma.</t>
  </si>
  <si>
    <t>Panel:</t>
  </si>
  <si>
    <t>HTTP graphical web-based, SSL (128-bit encryption), SNMP v1, v2c, v3 (56-bit encryption), Telnet, VT100, SSH/SFTP (128-bit encryption), Command Line Interface (CLI), RSA Key Management (1024 bit key), Authentication and Accounting - TACACS+ (encrypted), RADIUS client, PPP</t>
  </si>
  <si>
    <t>Gestión de Red:</t>
  </si>
  <si>
    <t>VLANs ( 802.1Q), QoS (802.1p ), MSTP (802.1Q-2005) formerly 802.1s, RSTP, eRSTP, SNTP, Port Rate Limiting, Broadcast Storm Filtering, Port Mirroring, SNMP v1/v2/v3, RMON, CLI, HTML User Interface, Firewall, OSPF, BGP, RIP v1/v2, Traffic Prioritization, VPN, IPSec.</t>
  </si>
  <si>
    <t>Seguridad Red Firewall - Capa 3</t>
  </si>
  <si>
    <t>RFC791-IP, RFC792-ICMP, RFC793-TCP, RFC783-TFTP, RFC826-ARP, RFC768-UDP, RFC894-IP over Ethernet, RFC854-Telnet, RFC1519-CIDR, RFC1541-DHCP (client), RFC1112-IGMP v1, RFC2236-IGMP v2, RFC2030-SNTP, RFC2068-HTTP, RFC2236-IGMP v2, RFC2284-EAP, RFC2475-Differentiated Services, RFC2865-RADIUS, RFC3414-SNMPv3-USM, RFC3415-SNMPv3-VACM</t>
  </si>
  <si>
    <t>Cumplimiento IETF RFC:</t>
  </si>
  <si>
    <t>802.3-10BaseT, 802.3u-100BaseTX, 100BaseFX, 802ab, 802.3x-Flow Control, 802.3D-MAC Bridges, 802.1D-Spanning Tree Protocol, 802.1p-Class of Service, 802.1Q-VLAN Tagging, 802.1w-Rapid Spanning Tree Protocol</t>
  </si>
  <si>
    <t>Cumplimiento IEEE:</t>
  </si>
  <si>
    <t>-40°C a 85°C sin ventiladores.</t>
  </si>
  <si>
    <t>Temperatura de operación</t>
  </si>
  <si>
    <t>IEC 61000-6-2, IEC 61800-3, IEC 61850-3, IEEE 1613, NEMA TS 2</t>
  </si>
  <si>
    <t>Inmunidad EMI y Cumplimiento Ambiental:</t>
  </si>
  <si>
    <t>ISO: Diseñado y fabricado con calidad certificada ISO9001: 2000, Marcado CE, Emisiones: FCC Part 15 (Class A), EN55022 (CISPR22 Class A), Seguridad: cCSAus (Cumplimiento con CSA C22.2 No. 60950, UL 60950, EN60950), Seguridad de láser ocular (FDA/CDRH): Cumplimiento con 21 CFR Capítulo1, Subcapítulo J.</t>
  </si>
  <si>
    <t>Aprobaciones:</t>
  </si>
  <si>
    <t>Método de Switching: Store &amp; Forward, Latencia: 7 us, Ancho de banda de switching: 10 Gbps, MAC addresses: 8192, Colas de Prioridad: 4, VLANs Simultáneas: 255, Rango de VLAN ID: 1 a 4094</t>
  </si>
  <si>
    <t>Propiedades del Switch:</t>
  </si>
  <si>
    <t>4 slots para módulos: Ethernet Fibra óptica Multimodo o cobre RJ45</t>
  </si>
  <si>
    <t>Puertos de comunicaciones:</t>
  </si>
  <si>
    <t>IP 40 (Objetos de 1mm)</t>
  </si>
  <si>
    <t>Grado de Protección:</t>
  </si>
  <si>
    <t>Acero galvanizado de 20 AWG</t>
  </si>
  <si>
    <t>Cubierta:</t>
  </si>
  <si>
    <t>Rack 19 pulgadas 1UR</t>
  </si>
  <si>
    <t>Montaje:</t>
  </si>
  <si>
    <t>Form-C relé de contacto a prueba de fallos: 5A@30VDC, 8A@250VAC</t>
  </si>
  <si>
    <t>Relé de alarma crítica:</t>
  </si>
  <si>
    <t>Doble: Consumo de energía: 10W (máx.), HI Voltaje AC/DC: (88VDC-300VDC / 85VAC-264VAC) (máx)</t>
  </si>
  <si>
    <t>Fuente de alimentación</t>
  </si>
  <si>
    <t>Conector LC</t>
  </si>
  <si>
    <t>100 Base-FX</t>
  </si>
  <si>
    <t>Fibra óptica multimodo</t>
  </si>
  <si>
    <t>4 puertos</t>
  </si>
  <si>
    <t>RJ-45</t>
  </si>
  <si>
    <t>100 Base-TX</t>
  </si>
  <si>
    <t>Cobre</t>
  </si>
  <si>
    <t>6 puertos</t>
  </si>
  <si>
    <t>1000Base-LX
25 km</t>
  </si>
  <si>
    <t>Fibra óptica monomodo</t>
  </si>
  <si>
    <t>Interfaces para LAN, WAN o MAN:</t>
  </si>
  <si>
    <t>Industrial Subestación o Central Eléctrica</t>
  </si>
  <si>
    <t>Ambiente de operación</t>
  </si>
  <si>
    <t>Modular</t>
  </si>
  <si>
    <t>Configuración física</t>
  </si>
  <si>
    <t>Switch-Router-Firewall capa 2/3</t>
  </si>
  <si>
    <t>Característica o funcionalidad</t>
  </si>
  <si>
    <t>Switch-Router-Firewall capa 2/3, Modular, Administrable, Industrial para Subestación o Central Eléctrica, 4 puertos Fibra óptica Monomodo 1000Base-LX Conector LC 25 km, 6 puertos Cobre 100Base-TX, Conector RJ-45, 4 puertos Fibra óptica Multimodo 100 Base-FX Conector LC Doble: Consumo de energía: 50W (máx.), HI Voltaje AC/DC: (88VDC-300VDC / 85VAC-264VAC) (máx), Montaje Rack 19 Pulgadas, Cubierta Acero galvanizado de 20 AWG, Grado Protección: IP 40 (Objetos de 1mm), VLAN 802.1Q, GVRP, RSTP, IEEE1613, IEC 61850-3.</t>
  </si>
  <si>
    <t>Descripción rápida:</t>
  </si>
  <si>
    <t>Características técnicas de equipamiento de comunicaciones para el Sistema SCADA y de automatización de la EEQ</t>
  </si>
  <si>
    <t>1000Base-LX
10 km</t>
  </si>
  <si>
    <t>Switch-Router-Firewall capa 2/3, Modular, Administrable, Industrial para Subestación o Central Eléctrica, 6 puertos Fibra óptica monomodo 1000Base-LX 10 km Conector LC, 6 puertos Cobre 100 Base-TX RJ-45; Doble: Consumo de energía: 50W (máx.), HI Voltaje AC/DC: (88VDC-300VDC / 85VAC-264VAC) (máx), Montaje Rack 19 Pulgadas, Cubierta Acero galvanizado de 20 AWG, Grado Protección: IP 40 (Objetos de 1mm), VLAN 802.1Q, GVRP, RSTP, IEEE1613, IEC 61850-3.</t>
  </si>
  <si>
    <t>RFC791-IP, RFC792-ICMP, RFC793-TCP, RFC783-TFTP, RFC826-ARP, RFC768-UDP, RFC894-IP over Ethernet, RFC854-Telnet, RFC1519-CIDR, RFC1541-DHCP (client), RFC1112-IGMP v1, RFC2236-IGMP v2, RFC2030-SNTP, RFC2068-HTTP</t>
  </si>
  <si>
    <t>2 slots para módulos: Ethernet Fibra óptica Multimodo o cobre RJ45</t>
  </si>
  <si>
    <t>RIEL DIN</t>
  </si>
  <si>
    <t>Form-C relé de contacto a prueba de fallos: 1A@30VDC</t>
  </si>
  <si>
    <t>HI Voltage AC/DC: 88-300VDC, 85-264VAC, 0.1A</t>
  </si>
  <si>
    <t>10/100/1000 Base-T</t>
  </si>
  <si>
    <t>8 puertos</t>
  </si>
  <si>
    <t>Switch capa 2</t>
  </si>
  <si>
    <t>Switch capa 2, Modular, Administrable, Industrial para Subestación o Central Eléctrica, 8 puertos Cobre 10/100/1000Base-T, Conector RJ-45, Doble: Consumo de energía: 10W (máx.), HI Voltaje AC/DC: (88VDC-300VDC / 85VAC-264VAC) (máx), Montaje RIEL DIN, Cubierta Acero galvanizado de 20 AWG, Grado Protección: IP 40 (Objetos de 1mm), VLAN 802.1Q, GVRP, RSTP, IEEE1613, IEC 61850-3.</t>
  </si>
  <si>
    <r>
      <t>Provisión de un sistema de radiocomunicaciones de banda ancha en 5.8 GHz con tecnología NLOS (</t>
    </r>
    <r>
      <rPr>
        <i/>
        <sz val="11"/>
        <color rgb="FF000000"/>
        <rFont val="Arial Narrow"/>
        <family val="2"/>
      </rPr>
      <t>Non Line of Sight</t>
    </r>
    <r>
      <rPr>
        <sz val="11"/>
        <color rgb="FF000000"/>
        <rFont val="Arial Narrow"/>
        <family val="2"/>
      </rPr>
      <t>, o Sin Línea de Visión) que incluya la instalación de radios y antenas con todos los accesorios y materiales, cajas de respaldo de energía, router-firewalls y switches para los alimentadores primarios A y C de la Subestación 31 Tababela y los primarios A, B, C y D de la subestación 58 El Quinche.</t>
    </r>
  </si>
  <si>
    <t>N/A</t>
  </si>
  <si>
    <t>Equipo:</t>
  </si>
  <si>
    <t>Configuración física:</t>
  </si>
  <si>
    <t>Ambiente de operación:</t>
  </si>
  <si>
    <t>Fuente de alimentación:</t>
  </si>
  <si>
    <t>Temperatura de operación:</t>
  </si>
  <si>
    <t>Seguridad Red Firewall - Capa 3:</t>
  </si>
  <si>
    <t>Switch-Router-Firewall capa 2/3;</t>
  </si>
  <si>
    <t>Modular;</t>
  </si>
  <si>
    <t>Industrial Subestación o Central Eléctrica;</t>
  </si>
  <si>
    <t>Conector LC,</t>
  </si>
  <si>
    <t>RJ-45;</t>
  </si>
  <si>
    <t>Doble: Consumo de energía: 10W (máx.), HI Voltaje AC/DC: (88VDC-300VDC / 85VAC-264VAC) (máx);</t>
  </si>
  <si>
    <t>Form-C relé de contacto a prueba de fallos: 5A@30VDC, 8A@250VAC;</t>
  </si>
  <si>
    <t>Rack 19 pulgadas 1UR;</t>
  </si>
  <si>
    <t>Acero galvanizado de 20 AWG;</t>
  </si>
  <si>
    <t>IP 40 (Objetos de 1mm);</t>
  </si>
  <si>
    <t>4 slots para módulos: Ethernet Fibra óptica Multimodo o cobre RJ45;</t>
  </si>
  <si>
    <t>Método de Switching: Store &amp; Forward, Latencia: 7 us, Ancho de banda de switching: 10 Gbps, MAC addresses: 8192, Colas de Prioridad: 4, VLANs Simultáneas: 255, Rango de VLAN ID: 1 a 4094;</t>
  </si>
  <si>
    <t>ISO: Diseñado y fabricado con calidad certificada ISO9001: 2000, Marcado CE, Emisiones: FCC Part 15 (Class A), EN55022 (CISPR22 Class A), Seguridad: cCSAus (Cumplimiento con CSA C22.2 No. 60950, UL 60950, EN60950), Seguridad de láser ocular (FDA/CDRH): Cumplimiento con 21 CFR Capítulo1, Subcapítulo J.;</t>
  </si>
  <si>
    <t>IEC 61000-6-2, IEC 61800-3, IEC 61850-3, IEEE 1613, NEMA TS 2;</t>
  </si>
  <si>
    <t>-40°C a 85°C sin ventiladores.;</t>
  </si>
  <si>
    <t>802.3-10BaseT, 802.3u-100BaseTX, 100BaseFX, 802ab, 802.3x-Flow Control, 802.3D-MAC Bridges, 802.1D-Spanning Tree Protocol, 802.1p-Class of Service, 802.1Q-VLAN Tagging, 802.1w-Rapid Spanning Tree Protocol;</t>
  </si>
  <si>
    <t>RFC791-IP, RFC792-ICMP, RFC793-TCP, RFC783-TFTP, RFC826-ARP, RFC768-UDP, RFC894-IP over Ethernet, RFC854-Telnet, RFC1519-CIDR, RFC1541-DHCP (client), RFC1112-IGMP v1, RFC2236-IGMP v2, RFC2030-SNTP, RFC2068-HTTP, RFC2236-IGMP v2, RFC2284-EAP, RFC2475-Differentiated Services, RFC2865-RADIUS, RFC3414-SNMPv3-USM, RFC3415-SNMPv3-VACM;</t>
  </si>
  <si>
    <t>VLANs ( 802.1Q), QoS (802.1p ), MSTP (802.1Q-2005) formerly 802.1s, RSTP, eRSTP, SNTP, Port Rate Limiting, Broadcast Storm Filtering, Port Mirroring, SNMP v1/v2/v3, RMON, CLI, HTML User Interface, Firewall, OSPF, BGP, RIP v1/v2, Traffic Prioritization, VPN, IPSec.;</t>
  </si>
  <si>
    <t>HTTP graphical web-based, SSL (128-bit encryption), SNMP v1, v2c, v3 (56-bit encryption), Telnet, VT100, SSH/SFTP (128-bit encryption), Command Line Interface (CLI), RSA Key Management (1024 bit key), Authentication and Accounting - TACACS+ (encrypted), RADIUS client, PPP;</t>
  </si>
  <si>
    <t>Frontal para puertos e indicadores de LEDs de estado, actividad y alarma.;</t>
  </si>
  <si>
    <t>Cumple / No Cumple</t>
  </si>
  <si>
    <t>Método de Switching: Store &amp; Forward, Latencia: 7 us, Ancho de banda de switching: 16 Gbps, MAC addresses: 8192, Colas de Prioridad: 4, VLANs Simultáneas: 255, Rango de VLAN ID: 1 a 4094</t>
  </si>
  <si>
    <t>IP 30</t>
  </si>
  <si>
    <t xml:space="preserve">Caja de intemperie doble fondo 80x60x30 [cm] I-0320-1; incluye accesorios para instalación en poste
Soporte para poste caja Intemperie instalado en la parte inferior
Sistema APS Inversor/cargador o UPS en línea 1250w (aps1250) + tomacorreinte multiple con protección
2 Baterías secas selladas, libres de mantenimiento, 12 V, min 100 [amp/h];
Kit de cables + protector térmico de batería
Protección breaker riel DIN, 120 [V], 30 [amp] + SUPRESOR DE TRASCIENTES
Sistema tierra poste incluye: Barra pequeña de tierra; cable de tierra 10 AWG, 15 [m] tubería 3/4" metáñica mas accesorios (uniones, terminales), caja de paso; Pica de cobre mas terminal.
</t>
  </si>
  <si>
    <t xml:space="preserve">Caja de intemperie doble fondo no mayor a 50x50x30 [cm] I-0320-1; incluye accesorios para instalación en poste
Soporte para poste caja Intemperie instalado en la parte inferior
Sistema APS Inversor/cargador o UPS en línea 1250w (aps1250) + tomacorreinte multiple con protección (Similar)
1 Batería seca sellada, libre de mantenimiento, 12 V, min 100 [amp/h];
Kit de cables + protector térmico de batería
Protección breaker riel DIN, 120 [V], 30 [amp] + SUPRESOR DE TRASCIENTES
Sistema tierra poste incluye: Barra pequeña de tierra; cable de tierra 10 AWG, 15 [m] tubería 3/4" metáñica mas accesorios (uniones, terminales), caja de paso; Pica de cobre mas terminal.
</t>
  </si>
  <si>
    <r>
      <t xml:space="preserve">Equipo: </t>
    </r>
    <r>
      <rPr>
        <sz val="11"/>
        <color theme="1"/>
        <rFont val="Arial Narrow"/>
        <family val="2"/>
      </rPr>
      <t>Caja para interperie que incluye cargador/inversor 1 bateria 100 Ah, respaldo mínimo 4 horas con 40 W de consumo.</t>
    </r>
  </si>
  <si>
    <r>
      <t xml:space="preserve">Equipo: </t>
    </r>
    <r>
      <rPr>
        <sz val="11"/>
        <color theme="1"/>
        <rFont val="Arial Narrow"/>
        <family val="2"/>
      </rPr>
      <t>Caja para interperie que incluye cargador/inversor 2 bateria 100 Ah, respaldo mínimo 8 horas con 200 W de consumo.</t>
    </r>
  </si>
  <si>
    <t xml:space="preserve">Profesional Comunicaciones - Sistemas Inalámbricos </t>
  </si>
  <si>
    <t>Técnico de montaje y puesta a punto de enlaces inalámbricos</t>
  </si>
  <si>
    <t>Técnico asistente de montaje y puesta a punto de enlaces inalámbricos</t>
  </si>
  <si>
    <t>Caja para interperie que incluye cargador/inversor 2 bateria 100 Ah, respaldo mínimo 8 horas con 200 W de consumo. Incluye montaje y puesta a punto.</t>
  </si>
  <si>
    <t>Swtich capa 2 industrial GigabitEthernet 8 puertos IEC 61850. Incluye instalación y puesta punto.</t>
  </si>
  <si>
    <t>Radio Base PMP (Punto Multipunto) 5.8 Ghz Multibanda; MIMO-OFDM, NLOS, Max Tx 25dBm; IP 67, Antena Externa Sectorial 16 dBi. Incluye instalación y puesta punto del radio enlace con su par o suscriptor correspondiente.</t>
  </si>
  <si>
    <t>Radio Suscriptor PMP (Punto Multipunto) 5.8 Ghz Multibanda; MIMO-OFDM, NLOS, Max Tx 25dBm; IP 67, Antena Interna 24 dBi. Incluye instalación y puesta punto del radio enlace con su par o suscriptor correspondiente.</t>
  </si>
  <si>
    <t>Caja para interperie que incluye cargador/inversor 1 bateria 100 Ah, respaldo mínimo 4 horas con 40 W de consumo. Incluye montaje y puesta a punto.</t>
  </si>
  <si>
    <t>Radio PTP (Punto a Punto) 5.8 Ghz; MIMO, Ethernet Bridging IEEE 802.3 dinamicamente variable hasta 300 Mbps, Throughput mínimo 100 Mbps. Latencia 1 a 10 ms. Sincronización Ethernet IEEE 1588v2; Protección IP 67. Interfaces 2 RJ-45 GigabitEthernet, PoE inc.  Antena 5.8 Ghz 29 dBi PTP Externa 29 dBi doble polaridad. Incluye instalación y puesta punto del radio enlace con su par o suscriptor correspondiente.</t>
  </si>
  <si>
    <t xml:space="preserve">Conversor Serial RS-232/422/485 a Ethernet, 2 puertos Cobre RS-232/422/485 en 2 y 4 conductores Conector DB9 Macho, 1 puertos Cobre 100 Base-TX Conector RJ-45, 9-30 VDC (1.8 Watts consumo máximo), Montaje de pared incluido, soporte para montaje en 35 mm DIN-rail, Cubierta de metal,IP 30, Estandars: ARP, UDP, TCP, ICMP, Telnet, TFTP, AutoIP, DHCP, HTTP, SNMP TCP, UDP, Telnet, TFTP, and RFC2217, CPU: 48 MHz clock, Memoria: 256 KB Estado de espera cero (zero wait state) SRAM, 2 MB Flash, Dimensiones (máximos) (LxAxA): 15.0 x 10.0 x 7.5 cm, Peso: 1.5 kg (3.0 lbs)   
</t>
  </si>
  <si>
    <t>Conversor Serial RS-232/422/485 a Ethernet</t>
  </si>
  <si>
    <t>No Modular</t>
  </si>
  <si>
    <t>Interfaces comunicaciones</t>
  </si>
  <si>
    <t>2 puertos</t>
  </si>
  <si>
    <t>RS-232/422/485 en 2 y 4 conductores</t>
  </si>
  <si>
    <t>Conector DB9 Macho</t>
  </si>
  <si>
    <t>1 puertos</t>
  </si>
  <si>
    <t>Conector RJ-45</t>
  </si>
  <si>
    <t>9-30 VDC sobre conector barrel (1.8 Watts consumo máximo)</t>
  </si>
  <si>
    <t>Indicadores LED</t>
  </si>
  <si>
    <t>Power (azul)
RXI Serial (Actividad) (verde)
TXI Serial (Actividad) (amarillo)
RX2 Serial (Actividad) (verde)
TX2 Serial (Actividad) (amarillo)
RJ45 LEDs Link (100=verde,10=amarillo)
Act (Full=verde, Half duplex=amarillo)</t>
  </si>
  <si>
    <t>Montaje de pared incluido, soporte para montaje en 35 mm DIN-rail</t>
  </si>
  <si>
    <t>Cubierta de metal</t>
  </si>
  <si>
    <t>Puertos de comunicaciones Serial:</t>
  </si>
  <si>
    <t>Velocidad de datos: Software-seleccionable baud rate desde 300 to 921 KBaud
Caracters: 7 o 8 data bits
Paridad: impar, par, none
Stop Bits: 1 o 2 Control
Señalización: CTS/RTS (Hardware)
Flow Control: XON/XOFF (Software)</t>
  </si>
  <si>
    <t>Puerto de comunicaciones Ethernet:</t>
  </si>
  <si>
    <t>Interfaz: puerto 10Base-T/100Base-TX Ethernet
Software seleccionable Ethernet speed 10/100/Auto
Software seleccionable Half/Full/Auto duplex
Connector: RJ45
Estandars: ARP, UDP, TCP, ICMP, Telnet, TFTP, AutoIP, DHCP, HTTP, SNMP TCP, UDP, Telnet, TFTP, and RFC2217</t>
  </si>
  <si>
    <t>Caracteríticas Hardware y dimensiones:</t>
  </si>
  <si>
    <t>CPU: 48 MHz clock
Memoria: 256 KB Estado de espera cero (zero wait state) SRAM, 2 MB Flash
Dimensiones (máximos) (LxAxA): 15.0 x 10.0 x 7.5 cm
Peso: 1.5 kg (3.0 lbs)</t>
  </si>
  <si>
    <t>Gestión y configuración</t>
  </si>
  <si>
    <t>DeviceInstaller GUI, Serial login, SNMP, Telnet login, HTTP</t>
  </si>
  <si>
    <t>FCC, C/UL, CSA, VCCI, CE,TUV, Ctick</t>
  </si>
  <si>
    <r>
      <rPr>
        <b/>
        <sz val="11"/>
        <color theme="1"/>
        <rFont val="Swis721 LtCn BT"/>
        <family val="2"/>
      </rPr>
      <t>Emisiones</t>
    </r>
    <r>
      <rPr>
        <sz val="11"/>
        <color theme="1"/>
        <rFont val="Swis721 LtCn BT"/>
        <family val="2"/>
      </rPr>
      <t xml:space="preserve">
FCC Part 15 Subpart B Class A Radiated Emissions 30MHz – 1000MHz
ICES-003 Issue 4 February 2004 Class A Radiated Emissions 30MHz – 1000MHz
AS/NZS CISPR 22: 2004 Class A Radiated Emissions 30MHz – 1000MHz
EN55022: 1998 + A1: 2000 + A2: 2003 Class A Radiated Emissions 30MHz – 1000MHz
VCCI V-3/2005.04 Class A Radiated Emissions 30MHz – 1000MHz
EN61000-3-2: 2000 Class A Harmonic Current Emissions
EN61000-3-3: 1995 + A1: 2001 Fluctuations and Flicker
</t>
    </r>
    <r>
      <rPr>
        <b/>
        <sz val="11"/>
        <color theme="1"/>
        <rFont val="Swis721 LtCn BT"/>
        <family val="2"/>
      </rPr>
      <t>Inmunidad</t>
    </r>
    <r>
      <rPr>
        <sz val="11"/>
        <color theme="1"/>
        <rFont val="Swis721 LtCn BT"/>
        <family val="2"/>
      </rPr>
      <t xml:space="preserve">
EN55024: 1998 +A1: 2001 +A2: 2003
IEC_61000-4-2: 1995 ESD 8kV Air Discharge (Direct), 4kV Contact Discharge (Direct/Indirect)
IEC_61000-4-3: 1995 Radiated Immunity 3.0V/m, 1KHz AM Sine Wave at 80%
IEC_61000-4-4: 1995 EFT/Burst 1.0kV Power Lines, 0.5kV I/O Lines
IEC_61000-4-5: 1995 Surge Immunity 1.0kV Common Mode, 1.0 kV Differential Mode
IEC_61000-4-6: 1996 Conducted Immunity 3.0 Vrms, 80% AM Modulated (1KHz)
IEC_61000-4-8: 1993 Magnetic Field Immunity 50Hz 1.0 Arms/m
IEC_61000-4-11: 1994 Voltage Dips and Interrupts (&gt;95%,0.5 periods), (30%,25 periods), (&gt;95%,250 periods)</t>
    </r>
  </si>
  <si>
    <t>En operación: 0° to 60° C (32° to 140°F)
Almacenado: -40° to 85° C (-40 to 185°F)</t>
  </si>
  <si>
    <t>Aislamiento y protecciones</t>
  </si>
  <si>
    <t>Diseñado con protección contra transientes y ESD para uso bajo ambientes agresivos.
Puerto Serial: 15 kV ESD protección sobre RS232 y RS422/485 transceivers+B46
Entrada de poder: Hasta no repetidos 600 W 10/100 usec pulso de protección contra transient sobre voltajes.
Puerto Ethernet: 1500 VAC Aislamiento blindado con el blindaje conectado a tierra del chasis para la integridad de la señal y protección ESD.</t>
  </si>
  <si>
    <t xml:space="preserve">Conversor Serial RS-232/422/485 a Ethernet, 2 puertos Cobre RS-232/422/485 </t>
  </si>
  <si>
    <t>ESPECIFICACIONES TÉCNICAS CONCENTRADOR DE DATOS</t>
  </si>
  <si>
    <t>País de origen</t>
  </si>
  <si>
    <t>Indicar</t>
  </si>
  <si>
    <t>Año de Fabricación</t>
  </si>
  <si>
    <t>No anterior al 2017</t>
  </si>
  <si>
    <t>Marca</t>
  </si>
  <si>
    <t>Modelo</t>
  </si>
  <si>
    <t>Características Generales</t>
  </si>
  <si>
    <t>Cumplimiento con Normativas y Estándares</t>
  </si>
  <si>
    <t>Comunicaciones con el Centro de Control</t>
  </si>
  <si>
    <t>2 Puerto Ethernet 10/100/1000BASE-TX (standard) conector RJ45</t>
  </si>
  <si>
    <t>Características de Seguridad</t>
  </si>
  <si>
    <t>Firewall integrado, mantenimiento de la conexión segura (TLS), gestión de cuentas (contraseña segura, cuentas de usuarios, grupos de usuarios, permisos de grupo), gestión de acceso, bitácora de intentos de accesos</t>
  </si>
  <si>
    <t>Interfaz con IEDs</t>
  </si>
  <si>
    <t>Ethernet</t>
  </si>
  <si>
    <t>Tensión Nominal de Alimentación: 125-250 Vdc.Tensión de Rango de Entrada: 100-287.5 Vdc.Frecuencia: 60 Hz.</t>
  </si>
  <si>
    <t>Procesador</t>
  </si>
  <si>
    <t>1.8  GHz o superior.</t>
  </si>
  <si>
    <t>Memoria RAM</t>
  </si>
  <si>
    <t>RAM 2 GB, con capacidad de almacenamiento 1 GB</t>
  </si>
  <si>
    <t>Características Ambientales</t>
  </si>
  <si>
    <t>Temperatura de operación (al 100% del uso del CPU = -30ºC a 65ºC), Temperatura de almacenamiento (-40ºC a 85ºC), Humedad (5% al 95%, sin condensación).</t>
  </si>
  <si>
    <t>Sincronización de tiempo</t>
  </si>
  <si>
    <t>Mediante un servidor SNTP. Mediante Protocolo del SCADA de tal manera que logre un estampado de tiempo de 1 ms. Además debe funcionar como servidor SNTP, debe sincronizar a todos los IEDs integrados</t>
  </si>
  <si>
    <t>Protocolo de comunicaciones con Scada (Centro de Control)</t>
  </si>
  <si>
    <t>IEC 60870-5-104 y DNP3</t>
  </si>
  <si>
    <t>Protocolos de comunicación con IEDs</t>
  </si>
  <si>
    <t>Archivos de Configuración</t>
  </si>
  <si>
    <t>Debe gestionar archivos de configuración (ICD, CID, SCD)</t>
  </si>
  <si>
    <t>Manejo 61850</t>
  </si>
  <si>
    <t>El software de gestión debe subir automáticamente los reportes del ICD, CID, SCD, debe poner a disposición del usuario todas las señales de los data set configurados.</t>
  </si>
  <si>
    <t>Registro de secuencias de eventos (SOE)</t>
  </si>
  <si>
    <t>Registro cronológico de eventos con estampado de tiempo de 1ms, respaldado por pila y facilidad de descargar en archivo plano. Deberá de tener la funcionalidad de la aplicación SOE.</t>
  </si>
  <si>
    <t>Reinicio</t>
  </si>
  <si>
    <t>Capacidad de reinicio local a través del software del dispositivo y remoto desde el centro de control.</t>
  </si>
  <si>
    <t>Software</t>
  </si>
  <si>
    <t>Debe incluir el software necesario para la operación, configuración, gestión, visualización de eventos, manejo de protocolos, etc.</t>
  </si>
  <si>
    <t>Señalización</t>
  </si>
  <si>
    <t>Indicación visual (LEDs frontal) que señalice entre otras: RUN de CPU, falla de comunicaciones, alarmas y además que muestren alguna anomalía del equipo</t>
  </si>
  <si>
    <t>Log de eventos</t>
  </si>
  <si>
    <t>Se debe registrar todos los eventos como : Aplicación, comunicación, Control, Reseteo del equipo, Seguridad y Arranque de equipo. Estos eventos deben poder ser extraídos para tareas de análisis.</t>
  </si>
  <si>
    <t>Estadísticas</t>
  </si>
  <si>
    <t>Se debe visualizar el estado de Conexión con Equipos esclavos, equipos Maestros y Sistema.</t>
  </si>
  <si>
    <t>Trazas</t>
  </si>
  <si>
    <t>Se debe visualizar trazas de comunicación con sus esclavos y maestros</t>
  </si>
  <si>
    <t>Acceso a Consola</t>
  </si>
  <si>
    <t>Acceso a consola del equipo, para la administración y gestión del equipo</t>
  </si>
  <si>
    <t>Arquitectura</t>
  </si>
  <si>
    <t>Mono chasis con fuente de poder, CPU, puertos Ethernet RJ45.</t>
  </si>
  <si>
    <t>Conectividad</t>
  </si>
  <si>
    <t>Soporta conectividad como mínimo 128 dispositivos, cuatro centros de control, y 20000 puntos de datos.</t>
  </si>
  <si>
    <t>Compatibilidad</t>
  </si>
  <si>
    <t>El software de gestión debe permitir copiar y pegar señales desde Excel para todos los protocolos que manejan tanto maestro como esclavo.</t>
  </si>
  <si>
    <t>Inversión de señales</t>
  </si>
  <si>
    <t>Mediante el software de gestión debe tener la posibilidad de invertir una señal simple,</t>
  </si>
  <si>
    <t>Creación de señales dobles</t>
  </si>
  <si>
    <t>Mediante el software de gestión debe tener la posibilidad de crear una señal doble mediante dos simples.</t>
  </si>
  <si>
    <t>Escalamiento de medidas</t>
  </si>
  <si>
    <t>Para señales analógicas debe tener la opción de aplicar un factor de escalamiento</t>
  </si>
  <si>
    <t>Lógicas de Control</t>
  </si>
  <si>
    <t>El oferente debe incluir en la oferta:</t>
  </si>
  <si>
    <t>Documentación de la descripción general del equipo, montaje, configuración, funcionalidades, parametrización protocolos, software del equipo, utilitarios de software, licenciamiento, y todo aquello que permita a los técnicos garantizar su funcionamiento, disponibilidad, expansión, y mantenimiento.</t>
  </si>
  <si>
    <t>Capacitación de todos los dispositivo integrados al concentrador de datos, programación de lógicas de control, y todo aquello que permita al personal de la Empresa, tener autonomía en procesos de expansión, integración, administración y mantenimiento</t>
  </si>
  <si>
    <t>Ítem</t>
  </si>
  <si>
    <t>Parámetro</t>
  </si>
  <si>
    <t>Reconectadores</t>
  </si>
  <si>
    <t>R01_L1</t>
  </si>
  <si>
    <t>R02_L2</t>
  </si>
  <si>
    <t>R02_L1</t>
  </si>
  <si>
    <t>R03_L1</t>
  </si>
  <si>
    <t>R01_L2</t>
  </si>
  <si>
    <t>R03_L2</t>
  </si>
  <si>
    <t>- 40 ºC a  55 ºC</t>
  </si>
  <si>
    <t>6</t>
  </si>
  <si>
    <t>3000 m.s.n.m</t>
  </si>
  <si>
    <t>60 HZ</t>
  </si>
  <si>
    <t>27 kV</t>
  </si>
  <si>
    <t>BIL</t>
  </si>
  <si>
    <t>12.5 kA</t>
  </si>
  <si>
    <t>31.5 kA</t>
  </si>
  <si>
    <t>16 kA</t>
  </si>
  <si>
    <t>Intemperie</t>
  </si>
  <si>
    <t>IP65 o superior</t>
  </si>
  <si>
    <t>Eléctrico - manual</t>
  </si>
  <si>
    <t>De 1 a 4 disparos antes del bloqueo, configurable por el usuario.</t>
  </si>
  <si>
    <t>3 transformadores con posibilidades para medir corrientes de fase y corriente residual.</t>
  </si>
  <si>
    <t>6 sensores de voltaje, con posibilidades para medir voltaje fase-tierra y fase-fase en ambos lados.</t>
  </si>
  <si>
    <t>Capacidad de medir:</t>
  </si>
  <si>
    <t>-Potencia activa, reactiva y total, monofásica y trifásica.</t>
  </si>
  <si>
    <t>-Factor de potencia.</t>
  </si>
  <si>
    <t>Capacidad de medir armónicos de corriente y de voltaje.</t>
  </si>
  <si>
    <t>Configurable por el usuario, para integración de 1, 5, 10,15, 30, 60 o 120 minutos.</t>
  </si>
  <si>
    <t>En ambos lados del reconectador</t>
  </si>
  <si>
    <t>De posición de contactos, incluido en el tanque</t>
  </si>
  <si>
    <t>Número total de operaciones cierre/ apertura y desgaste automático de los contactos</t>
  </si>
  <si>
    <t>Número de operaciones por cada una de las protecciones:</t>
  </si>
  <si>
    <t>- Sobrecorriente de fase</t>
  </si>
  <si>
    <t>- Sobrecorriente de tierra</t>
  </si>
  <si>
    <t>- Falla a tierra</t>
  </si>
  <si>
    <t>- Bajo voltaje</t>
  </si>
  <si>
    <t>- Baja  frecuencia</t>
  </si>
  <si>
    <t>ANSI/IEEE C37.60 o IEC 62271-111.</t>
  </si>
  <si>
    <t>IEC 60529.</t>
  </si>
  <si>
    <t>IEC 60255.</t>
  </si>
  <si>
    <t>IEEE 1613</t>
  </si>
  <si>
    <t>IEC 61850-3</t>
  </si>
  <si>
    <t>Estándares para operación en ambientes eléctricos severos</t>
  </si>
  <si>
    <t>Adjuntar en inglés o español.</t>
  </si>
  <si>
    <t>ANSI/IEEE C37.61</t>
  </si>
  <si>
    <t>Electrónico para registro de eventos estampados en el tiempo, incluye software.</t>
  </si>
  <si>
    <t>El panel de control incluye lo siguiente:</t>
  </si>
  <si>
    <t>-Relé tipo numérico, con teclado para operación manual de configuración y apertura/cierre, configurable a través de software para opciones de protección y reconexión.</t>
  </si>
  <si>
    <t>-Memoria no volátil</t>
  </si>
  <si>
    <t>-Supresor de sobrevoltaje para protección de la alimentación del panel de control.</t>
  </si>
  <si>
    <t>-Lenguaje del control: posibilidad de seleccionar entre español e inglés.</t>
  </si>
  <si>
    <t>-Incluye indicador del estado de la batería.</t>
  </si>
  <si>
    <t>4 grupos de protección configurables</t>
  </si>
  <si>
    <t>-Automática por cambio en la dirección de flujo.</t>
  </si>
  <si>
    <t>-Seleccionable por el usuario.</t>
  </si>
  <si>
    <t>-Protección temporizada contra fallas fase-fase y fase-tierra.</t>
  </si>
  <si>
    <t>-Protección instantánea contra fallas fase-fase y fase-tierra, independiente de la corriente de arranque de la protección temporizada.</t>
  </si>
  <si>
    <t>-Protección sensible para fallas a tierra.</t>
  </si>
  <si>
    <t>-Elemento direccional</t>
  </si>
  <si>
    <t>-Sobrecorriente de línea viva (configurable)</t>
  </si>
  <si>
    <t>-Función de línea viva</t>
  </si>
  <si>
    <t>-Función de Hot Line Tag.</t>
  </si>
  <si>
    <t>Pérdida de suministro en las tres fases, sobrevoltaje y bajo voltaje  perdida de suministro de una fase.</t>
  </si>
  <si>
    <t>Baja frecuencia y sobre frecuencia</t>
  </si>
  <si>
    <t>Control de reconexión de voltaje y restauración automática del suministro que permita:</t>
  </si>
  <si>
    <t>DNP3 (TCP/IP)  e IEC-60870-5-104</t>
  </si>
  <si>
    <t>Conexión con bornera doble (+/-) exclusiva y claramente identificable</t>
  </si>
  <si>
    <t>El compartimiento interno de la caja de control permite el montaje modular de equipos de comunicaciones.</t>
  </si>
  <si>
    <t>Características: 25cm(Largo)x15cm(Alto)x20cm(Profundidad)</t>
  </si>
  <si>
    <t>Catálogo de uso y operación en inglés y español</t>
  </si>
  <si>
    <t>Especificaciones técnicas reconectadores</t>
  </si>
  <si>
    <t>R04_L1</t>
  </si>
  <si>
    <t>R05_L1</t>
  </si>
  <si>
    <t>R06_L1</t>
  </si>
  <si>
    <t>R07_L1</t>
  </si>
  <si>
    <t>R08_L1</t>
  </si>
  <si>
    <t>R09_L1</t>
  </si>
  <si>
    <t>600 A</t>
  </si>
  <si>
    <t>Deslastre de carga</t>
  </si>
  <si>
    <t>R04_L2</t>
  </si>
  <si>
    <t>Reconectador automático, trifásico con control electrónico</t>
  </si>
  <si>
    <t>Capacidad de habilitar y deshabilitar desde el SCADA los automatismos implementados</t>
  </si>
  <si>
    <t>Ante la pérdida de comunicación, la solución implementada desactivará los automatismos que involucren al/los dispositivos que han perdido la comunicación</t>
  </si>
  <si>
    <t>Para los relés de las subestaciones que intervienen en el sistema de automatización, la señalización de recierre habilitado/deshabilitado y modo remoto o local serán enviadas al concentrador de datos. Estas señales deberán activar o desactivar la automatización en el dispositivo donde se activó la señal.  De esta manera se excluirá el alimentador de la automatización mientras se realicen trabajos programados.</t>
  </si>
  <si>
    <t>Para los reconectadores que intervienen en el sistema de automatización, la activación de la etiqueta de trabajos en línea viva (Hot line tag) y la señalización de modo remoto o local, serán enviadas al concentrador de datos. Estas señales deberán activar o desactivar los automatismos en los que interviene el equipo que originó la señal. De esta manera se excluirá de la automatización el alimentador asociado al reconectador, mientras se realizan trabajos programados.</t>
  </si>
  <si>
    <t>El sistema de automatización debe estar en la capacidad de minimizar la zona de afectación de la falla, para lo cual debe restaurar el servicio mediante la reconfiguración de la red, después que la falla se ha despejado por un dispositivo de protección</t>
  </si>
  <si>
    <t>Una vez que el sistema de automatización ha aislado una falla y reconfigurado los circuitos afectados, el sistema tendrá la capacidad de seguir reconfigurando la red ante fallas consecutivas y realizar deslastre de carga ante condiciones de sobrecarga</t>
  </si>
  <si>
    <t>El concentrador de datos de reconectadores, para la implementación de sus lógicas de control, debe considerar la información de las subestaciones Tababela y El Quinche, a través del protocolos  DNP3 / 61850 (MMS) con cada relé de la subestación</t>
  </si>
  <si>
    <t xml:space="preserve">El sistema de automatización tendrá la capacidad de acceso a los recursos especificados y restricciones de usuario para ciertas operaciones o funciones específicas (perfiles de usuarios) </t>
  </si>
  <si>
    <t>El sistema de automatización debe disponer su propia HMI integrada para fines de supervisión y respaldo a la operación</t>
  </si>
  <si>
    <t>El sistema de automatización debe contar con una arquitectura semi-centralizada, mediante protocolo DNP3 TCP/IP</t>
  </si>
  <si>
    <t>Arquitectura del sistema de automatización semi-centralizada</t>
  </si>
  <si>
    <t>Configuración, integración y pruebas de reconectadores y relés al concentrador de datos, mediante protocolo DNP3 TCP/IP</t>
  </si>
  <si>
    <t>Ingeniería de automatización e implementación de lógicas de control</t>
  </si>
  <si>
    <t xml:space="preserve">Publicación de información del concentrador de datos en protocolo  IEC 60870-5-104 e integración al SCADA  </t>
  </si>
  <si>
    <t>Pruebas y puesta en operación</t>
  </si>
  <si>
    <t>Servicios de configuración para la integración de reconectadores mediante protocolo DNP3 TCP/IP, integración de relés de cabecera de alimentadores primarios al concentrador de datos (CD) en protocolo DNP3 / 61850, implementación de lógicas de control en el CD, integración del CD al sistema SCADA en protocolo IEC 60870-5-104, pruebas y puesta en operación</t>
  </si>
  <si>
    <t>Tipo</t>
  </si>
  <si>
    <t>Temperatura ambiente de operación</t>
  </si>
  <si>
    <t>Altitud</t>
  </si>
  <si>
    <t>Frecuencia de operación</t>
  </si>
  <si>
    <t>Capacidad nominal</t>
  </si>
  <si>
    <t>Tensión máxima de diseño</t>
  </si>
  <si>
    <t xml:space="preserve">150 kV </t>
  </si>
  <si>
    <t>Capacidad de falla rms</t>
  </si>
  <si>
    <t>Capacidad máxima de falla (peak)</t>
  </si>
  <si>
    <t>Capacidad de ruptura</t>
  </si>
  <si>
    <t>Uso</t>
  </si>
  <si>
    <t>Grado de protección</t>
  </si>
  <si>
    <t>Operaciones mecánicas</t>
  </si>
  <si>
    <t>Operaciones a plena carga</t>
  </si>
  <si>
    <t>Operaciones a capacidad de falla (Peak)</t>
  </si>
  <si>
    <t>Medio de extinción del arco</t>
  </si>
  <si>
    <t>Vacío o aislamiento solido</t>
  </si>
  <si>
    <t>Disparo</t>
  </si>
  <si>
    <t>Reconexión automática</t>
  </si>
  <si>
    <t>Medición de corriente</t>
  </si>
  <si>
    <t>Medición de voltaje</t>
  </si>
  <si>
    <t>Medición de potencia</t>
  </si>
  <si>
    <t>Medición de armónicos</t>
  </si>
  <si>
    <t>Registro de perfil de carga</t>
  </si>
  <si>
    <t>Secuencia de fases</t>
  </si>
  <si>
    <t>Indicador visual externo de contactos</t>
  </si>
  <si>
    <t>Contador de vida útil</t>
  </si>
  <si>
    <t>Contador de fallas</t>
  </si>
  <si>
    <t>Normas de fabricación y diseño</t>
  </si>
  <si>
    <t>Norma de operación y mantenimiento</t>
  </si>
  <si>
    <t>Control</t>
  </si>
  <si>
    <r>
      <t>-Alimentación con  rango de 105-250 V</t>
    </r>
    <r>
      <rPr>
        <vertAlign val="subscript"/>
        <sz val="9"/>
        <color rgb="FF000000"/>
        <rFont val="Swis721 LtCn BT"/>
        <family val="2"/>
      </rPr>
      <t>AC</t>
    </r>
    <r>
      <rPr>
        <sz val="9"/>
        <color rgb="FF000000"/>
        <rFont val="Swis721 LtCn BT"/>
        <family val="2"/>
      </rPr>
      <t xml:space="preserve"> y batería de larga vida como respaldo. La batería debe ser fácilmente intercambiable y disponible en el mercado.</t>
    </r>
  </si>
  <si>
    <t>Grupos de protección</t>
  </si>
  <si>
    <t>Selección de grupo de protección</t>
  </si>
  <si>
    <t>Funciones de protección de sobrecorriente</t>
  </si>
  <si>
    <t>Funciones  de protección de voltaje</t>
  </si>
  <si>
    <t>Funciones de protección de frecuencia</t>
  </si>
  <si>
    <t>Otras funciones</t>
  </si>
  <si>
    <t>Detección de pérdida de fase y línea rota</t>
  </si>
  <si>
    <t>Chequeo de sincronismo ANSI 25</t>
  </si>
  <si>
    <t>Función de carga fría</t>
  </si>
  <si>
    <t>Programable por el usuario, múltiplos de corriente de arranque de 1 a 5 en pasos de 0.1</t>
  </si>
  <si>
    <t>Funciones de automatismos de lazos</t>
  </si>
  <si>
    <t>Apertura automática ante falla del lado de la carga o ante pérdida de voltaje en las tres fases del lado de la fuente</t>
  </si>
  <si>
    <t>Selección del grupo de protección de manera local y remota a través del sistema scada</t>
  </si>
  <si>
    <t>Cierre automático frente a una pérdida de voltaje en las tres fases del lado de la carga y presencia de voltaje en las tres fases del lado de la fuente</t>
  </si>
  <si>
    <t>Autorecuperación del sistema, mediante la comunicación con el Controlador Automatico, con el objetivo de realizar transferencia de carga sin alimentar una falla permanente</t>
  </si>
  <si>
    <t>Señales al SCADA</t>
  </si>
  <si>
    <t>Todas las señales del reconectador que permitan realizar desde el SCADA, el control, supervisión y monitoreo</t>
  </si>
  <si>
    <t>El software suministrado con el equipo debe permitir realizar funciones de control, ajustes y descarga de información por el puerto frontal, también deberá permitir realizar estas funciones remotamente</t>
  </si>
  <si>
    <t>Interfaz de  comunicación</t>
  </si>
  <si>
    <t>1. Serial RS-232/RS-485 Interfaz DB-9 / RJ45</t>
  </si>
  <si>
    <t>2. ETHERNET 100Base-TX IEEE 802.3u 10/100 Mbps TCP/IP</t>
  </si>
  <si>
    <t>3. Interfaz RJ45 (Nativo, sin conversores activos ni pasivos o similares).</t>
  </si>
  <si>
    <t>4. Configuración directa interfaz USB</t>
  </si>
  <si>
    <t>Protocolos SCADA</t>
  </si>
  <si>
    <t>Fuentes de alimentación auxiliares para equipos de comunicaciones adicionales</t>
  </si>
  <si>
    <r>
      <t>24V</t>
    </r>
    <r>
      <rPr>
        <vertAlign val="subscript"/>
        <sz val="9"/>
        <color rgb="FF000000"/>
        <rFont val="Swis721 LtCn BT"/>
        <family val="2"/>
      </rPr>
      <t>DC</t>
    </r>
    <r>
      <rPr>
        <sz val="9"/>
        <color rgb="FF000000"/>
        <rFont val="Swis721 LtCn BT"/>
        <family val="2"/>
      </rPr>
      <t xml:space="preserve"> a 48V</t>
    </r>
    <r>
      <rPr>
        <vertAlign val="subscript"/>
        <sz val="9"/>
        <color rgb="FF000000"/>
        <rFont val="Swis721 LtCn BT"/>
        <family val="2"/>
      </rPr>
      <t>DC</t>
    </r>
    <r>
      <rPr>
        <sz val="9"/>
        <color rgb="FF000000"/>
        <rFont val="Swis721 LtCn BT"/>
        <family val="2"/>
      </rPr>
      <t>, con respaldo de baterías para 48 horas continúas.</t>
    </r>
  </si>
  <si>
    <t>Espacio interno para montaje equipo comunicaciones</t>
  </si>
  <si>
    <t>Con placa desmontable (modularidad) para maniobra independiente del equipo de comunicaciones, con seguro de sujeción a la caja por pernos y tuerca</t>
  </si>
  <si>
    <t>Accesibilidad</t>
  </si>
  <si>
    <t>Mecanismo de comunicación inalámbrico que permita realizar tareas de supervisión y mantenimiento, sin que estas interfieran con los medios y protocolos de comunicación destinados para el sistema SCADA</t>
  </si>
  <si>
    <t>Sincronización</t>
  </si>
  <si>
    <r>
      <t xml:space="preserve">El reconectador debe disponer del protocolo de sincronización </t>
    </r>
    <r>
      <rPr>
        <sz val="9"/>
        <color rgb="FFFF0000"/>
        <rFont val="Swis721 LtCn BT"/>
        <family val="2"/>
      </rPr>
      <t>S</t>
    </r>
    <r>
      <rPr>
        <sz val="9"/>
        <color rgb="FF000000"/>
        <rFont val="Swis721 LtCn BT"/>
        <family val="2"/>
      </rPr>
      <t>NTP o IRIG-B, para garantizar una correcta estampa de tiempo común con todos los equipos</t>
    </r>
  </si>
  <si>
    <t>Catálogo</t>
  </si>
  <si>
    <t>Especificación requerida</t>
  </si>
  <si>
    <t>Uno</t>
  </si>
  <si>
    <t>Concentra toda la información (datos) proporcionada por los IEDs, traduce los protocolos (Modbus, DNP3, IEC 60870-5-104, 61850) Entrega la información al Centro de Control de manera digital en un solo protocolo; posee características de seguridad global NERC CIP.</t>
  </si>
  <si>
    <t>Estándares de relés de protección IEEE C37.90 e IEC 60255, Especificaciones de pruebas de inmunidad electromagnética EMI IEC-61850-3 e IEEE 1613.  Cumplir con la norma IEC 60068-2-2 ed5.0 and IEC 60068-2-1 ed6.0 standard. Se deberá presentar el certificado de una entidad Internacional donde se indique que el modelo del Concentrador de Datos ofertado cumple con la especificación para manejo de protocolo IEC61850.</t>
  </si>
  <si>
    <t>IEC 60870-5-104, IEC 60870-103, DNP3 TCP/IP, Modbus TCP/IP,  e IEC- 61850</t>
  </si>
  <si>
    <t>Acceso Remoto o Web</t>
  </si>
  <si>
    <t>Se requiere una interfaz que permita el monitoreo e incluso la operación hacia sus equipos esclavos mediante la actuación directa sobre las señales de mandos de los diferentes protocolos. Debe permitir realizar simulación de señales digitales y analógicas para visualización en el SCADA.</t>
  </si>
  <si>
    <t xml:space="preserve">Debe permitir realizar programación de lógicas de control incluyendo variables digitales y analógicas, provenientes de todos los equipos que se encuentren integrados al concentrador. </t>
  </si>
  <si>
    <t>Cumple / No cumple</t>
  </si>
  <si>
    <t>La codificación de los escenarios de falla de reconfiguración automática de la red en el concentrador de datos, se realizan mediante programación de lógicas implementados bajo el estándar IEC61131</t>
  </si>
  <si>
    <t xml:space="preserve">El sistema de automatización debe ser flexible ante modificaciones de la red (adición o retiro de equipos), sin necesidad de reconfigurar los IEDs adyacentes </t>
  </si>
  <si>
    <t>El sistema de automatización tendrá la capacidad de inhibir automáticamente la transferencia de el o los alimentadores que se encuentren en el esquema de baja frecuencia, ante la ocurrencia de dicho evento</t>
  </si>
  <si>
    <t>El sistema debe ser expandible para futuras aplicaciones como: descoordinación de protecciones, reguladores de voltaje, indicadores de falla, bancos de capacitores,  recursos distribuidos (generación fotovoltaica y sistemas de almacenamiento de energía, etc) y Optimización de pérdidas de la red considerando reguladores de voltaje y bancos de capacitores. Estas aplicaciones serán parte del proceso capacitación al personal de la EEQ</t>
  </si>
  <si>
    <t>Experiencia mínima - Lote 1</t>
  </si>
  <si>
    <t xml:space="preserve">Ítem </t>
  </si>
  <si>
    <t xml:space="preserve">Año de ejecución </t>
  </si>
  <si>
    <t>Experiencia mínima - Lote 2</t>
  </si>
  <si>
    <t>Personal técnico clave - Lote1</t>
  </si>
  <si>
    <t>Experiencia</t>
  </si>
  <si>
    <t>Equipo mínimo disponible - Lote 1</t>
  </si>
  <si>
    <t>Equipos /Instrumentos</t>
  </si>
  <si>
    <t>Características solicitada</t>
  </si>
  <si>
    <t>Características ofertadas</t>
  </si>
  <si>
    <t>Cumple / no cumple</t>
  </si>
  <si>
    <t>Maletín de herramientas para trabajo con fibra óptica</t>
  </si>
  <si>
    <t>Herramientas para trabajo con fibra óptica, cortadora, peladora, equipo de limpieza.</t>
  </si>
  <si>
    <t>Laptop portátil</t>
  </si>
  <si>
    <t>Certificado de disponibilidad para el trabajo</t>
  </si>
  <si>
    <t>Multímetro</t>
  </si>
  <si>
    <t>Camioneta</t>
  </si>
  <si>
    <t>Equipo mínimo disponible - Lote 2</t>
  </si>
  <si>
    <t xml:space="preserve">Laptop portátil </t>
  </si>
  <si>
    <t xml:space="preserve">Adecuada para el trabajo a realizar </t>
  </si>
  <si>
    <t>Adecuada para el trabajo a realizar</t>
  </si>
  <si>
    <t>Evaluación por puntaje - Lote 1</t>
  </si>
  <si>
    <t>Puntaje</t>
  </si>
  <si>
    <t>Personal técnico</t>
  </si>
  <si>
    <t xml:space="preserve">Administrador de obra
En administración de  proyectos de sistemas de comunicaciones de banda ancha, en empresas de distribución de energía eléctrica </t>
  </si>
  <si>
    <t xml:space="preserve">Profesional Comunicaciones - Sistemas Inalámbricos 
En ejecución de proyectos de sistema de comunicación inalámbrica de banda ancha, en empresas de distribución de energía eléctrica </t>
  </si>
  <si>
    <t>Técnico de montaje y puesta a punto de enlaces inalámbricos
En ejecución de proyectos de montaje de enlaces inalámbricos, en empresas de distribución de energía eléctrica</t>
  </si>
  <si>
    <t>Oferta económica</t>
  </si>
  <si>
    <t>A la oferta de menor precio, se le asignará treinta (30) puntos y a las otras ofertas se les asignará un puntaje inversamente proporcional</t>
  </si>
  <si>
    <t>Total</t>
  </si>
  <si>
    <t>Evaluación por puntaje de la experiencia - Lote 1</t>
  </si>
  <si>
    <t>Montaje de radio enlaces punto a punto, punto multipunto en bandas de frecuencia 4.9GHz, 5Ghz, 5.8 GHz y 6.0 GHz</t>
  </si>
  <si>
    <t>Año de ejecución</t>
  </si>
  <si>
    <t>Evaluación por puntaje del personal técnico clave - Lote 1</t>
  </si>
  <si>
    <t>Evaluación por puntaje - Lote 2</t>
  </si>
  <si>
    <t xml:space="preserve">  </t>
  </si>
  <si>
    <t>Subestaciones de distribución, redes secundarias o a nivel de la carga (industria)</t>
  </si>
  <si>
    <t>Redes primarias</t>
  </si>
  <si>
    <t>A la oferta de menor precio, se le asignará diez (10) puntos y a las otras ofertas se les asignará un puntaje inversamente proporcional</t>
  </si>
  <si>
    <t>Evaluación por puntaje de la experiencia - Lote 2</t>
  </si>
  <si>
    <t>Evaluación por puntaje del personal técnico clave - Lote 2</t>
  </si>
  <si>
    <t>Automatización de alimentadores primarios A y C de la Subestación 31 Tababela y los primarios A, B, C y D de la subestación 58 El Quinche, utilizando reconectadores iubicados y a instalar en varios puntos de la red; provisión configuración e integración de reconectadores y relés de las subestaciones al concentrador de datos;  incluye pruebas de operación y capacitación al personal de la EEQ</t>
  </si>
  <si>
    <t xml:space="preserve">Programador del sistema de automatización </t>
  </si>
  <si>
    <t>Con capacidad para ejecutar el proyecto, con matrícula vigente</t>
  </si>
  <si>
    <t>Instalación de cajas de energía y swiches</t>
  </si>
  <si>
    <t>Montaje de radio enlaces punto a punto, punto multipunto en bandas de frecuencia 4.9GHz, 5Ghz, 5.8 GHz o 6.0 GHz</t>
  </si>
  <si>
    <t xml:space="preserve">Administrador de obra
En administración de  proyectos de sistemas de comunicaciones de banda ancha, para sistemas eléctricos, petroleros o industriales </t>
  </si>
  <si>
    <t xml:space="preserve">Profesional Comunicaciones - Sistemas Inalámbricos 
En ejecución de proyectos de sistema de comunicación inalámbrica de banda ancha, para sistemas eléctricos, petroleros o industriales </t>
  </si>
  <si>
    <t xml:space="preserve">Técnico de montaje y puesta a punto de enlaces inalámbricos
En ejecución de proyectos de montaje de enlaces inalámbricos, para sistemas eléctricos, petroleros o industriales </t>
  </si>
  <si>
    <t>Experiencia del programador del sistema de automatización</t>
  </si>
  <si>
    <r>
      <rPr>
        <b/>
        <sz val="11"/>
        <rFont val="Arial Narrow"/>
        <family val="2"/>
      </rPr>
      <t>NOTA:</t>
    </r>
    <r>
      <rPr>
        <sz val="11"/>
        <rFont val="Arial Narrow"/>
        <family val="2"/>
      </rPr>
      <t xml:space="preserve"> El oferente deberá realizar los análisis de precios unitarios por cada uno de los rubros de la tabla de cantidades  de forma completa y clara, esto es que deberá incluir todos los materiales, mano de obra, equipos/maquinaria y transporte necesarios para la ejecución de toda la obra. Para los Rubros R26 y R27 se considerará en el análisis de precios unitarios la mano de obra de la actividad intelectual a realizar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</si>
</sst>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43" formatCode="_(* #,##0.00_);_(* \(#,##0.00\);_(* &quot;-&quot;??_);_(@_)"/>
    <numFmt numFmtId="164" formatCode="_-&quot;$&quot;\ * #,##0.00_-;\-&quot;$&quot;\ * #,##0.00_-;_-&quot;$&quot;\ * &quot;-&quot;??_-;_-@_-"/>
    <numFmt numFmtId="165" formatCode="_([$€-2]* #,##0.00_);_([$€-2]* \(#,##0.00\);_([$€-2]* &quot;-&quot;??_)"/>
    <numFmt numFmtId="166" formatCode="_ * #,##0.00_ ;_ * \-#,##0.00_ ;_ * &quot;-&quot;??_ ;_ @_ "/>
    <numFmt numFmtId="167" formatCode="#,##0.0"/>
  </numFmts>
  <fonts count="73" x14ac:knownFonts="1">
    <font>
      <sz val="11"/>
      <color theme="1"/>
      <name val="Calibri"/>
      <family val="2"/>
      <scheme val="minor"/>
    </font>
    <font>
      <sz val="11"/>
      <color theme="1"/>
      <name val="Calibri"/>
      <family val="2"/>
      <scheme val="minor"/>
    </font>
    <font>
      <sz val="11"/>
      <color theme="1"/>
      <name val="Swis721 LtCn BT"/>
      <family val="2"/>
    </font>
    <font>
      <b/>
      <sz val="18"/>
      <color theme="3"/>
      <name val="Calibri Light"/>
      <family val="2"/>
      <scheme val="major"/>
    </font>
    <font>
      <sz val="11"/>
      <color rgb="FF9C6500"/>
      <name val="Calibri"/>
      <family val="2"/>
      <scheme val="minor"/>
    </font>
    <font>
      <b/>
      <sz val="11"/>
      <color theme="1"/>
      <name val="Calibri"/>
      <family val="2"/>
      <scheme val="minor"/>
    </font>
    <font>
      <b/>
      <sz val="10"/>
      <color theme="1"/>
      <name val="Arial"/>
      <family val="2"/>
    </font>
    <font>
      <b/>
      <sz val="8"/>
      <color theme="1"/>
      <name val="Arial"/>
      <family val="2"/>
    </font>
    <font>
      <sz val="10"/>
      <color theme="1"/>
      <name val="Calibri"/>
      <family val="2"/>
      <scheme val="minor"/>
    </font>
    <font>
      <sz val="8"/>
      <color theme="1"/>
      <name val="Arial"/>
      <family val="2"/>
    </font>
    <font>
      <sz val="10"/>
      <color theme="1"/>
      <name val="Arial"/>
      <family val="2"/>
    </font>
    <font>
      <sz val="10"/>
      <color theme="1"/>
      <name val="Arial Narrow"/>
      <family val="2"/>
    </font>
    <font>
      <sz val="10"/>
      <color rgb="FFFF0000"/>
      <name val="Arial"/>
      <family val="2"/>
    </font>
    <font>
      <sz val="11"/>
      <color indexed="8"/>
      <name val="Calibri"/>
      <family val="2"/>
    </font>
    <font>
      <sz val="11"/>
      <color indexed="9"/>
      <name val="Calibri"/>
      <family val="2"/>
    </font>
    <font>
      <sz val="10"/>
      <color theme="0"/>
      <name val="Arial"/>
      <family val="2"/>
    </font>
    <font>
      <sz val="11"/>
      <color indexed="20"/>
      <name val="Calibri"/>
      <family val="2"/>
    </font>
    <font>
      <sz val="11"/>
      <color indexed="17"/>
      <name val="Calibri"/>
      <family val="2"/>
    </font>
    <font>
      <sz val="10"/>
      <color rgb="FF006100"/>
      <name val="Arial"/>
      <family val="2"/>
    </font>
    <font>
      <b/>
      <sz val="11"/>
      <color indexed="52"/>
      <name val="Calibri"/>
      <family val="2"/>
    </font>
    <font>
      <b/>
      <sz val="10"/>
      <color rgb="FFFA7D00"/>
      <name val="Arial"/>
      <family val="2"/>
    </font>
    <font>
      <b/>
      <sz val="11"/>
      <color indexed="9"/>
      <name val="Calibri"/>
      <family val="2"/>
    </font>
    <font>
      <b/>
      <sz val="10"/>
      <color theme="0"/>
      <name val="Arial"/>
      <family val="2"/>
    </font>
    <font>
      <sz val="11"/>
      <color indexed="52"/>
      <name val="Calibri"/>
      <family val="2"/>
    </font>
    <font>
      <sz val="10"/>
      <color rgb="FFFA7D00"/>
      <name val="Arial"/>
      <family val="2"/>
    </font>
    <font>
      <b/>
      <sz val="11"/>
      <color indexed="56"/>
      <name val="Calibri"/>
      <family val="2"/>
    </font>
    <font>
      <b/>
      <sz val="11"/>
      <color theme="3"/>
      <name val="Arial"/>
      <family val="2"/>
    </font>
    <font>
      <sz val="11"/>
      <color indexed="62"/>
      <name val="Calibri"/>
      <family val="2"/>
    </font>
    <font>
      <sz val="10"/>
      <color rgb="FF3F3F76"/>
      <name val="Arial"/>
      <family val="2"/>
    </font>
    <font>
      <sz val="10"/>
      <name val="Arial"/>
      <family val="2"/>
    </font>
    <font>
      <i/>
      <sz val="11"/>
      <color indexed="23"/>
      <name val="Calibri"/>
      <family val="2"/>
    </font>
    <font>
      <b/>
      <sz val="15"/>
      <color indexed="56"/>
      <name val="Calibri"/>
      <family val="2"/>
    </font>
    <font>
      <b/>
      <sz val="13"/>
      <color indexed="56"/>
      <name val="Calibri"/>
      <family val="2"/>
    </font>
    <font>
      <sz val="10"/>
      <color rgb="FF9C0006"/>
      <name val="Arial"/>
      <family val="2"/>
    </font>
    <font>
      <sz val="10"/>
      <color theme="1"/>
      <name val="Swis721 LtCn BT"/>
      <family val="2"/>
    </font>
    <font>
      <sz val="10"/>
      <color rgb="FF9C6500"/>
      <name val="Arial"/>
      <family val="2"/>
    </font>
    <font>
      <sz val="10"/>
      <name val="Calibri"/>
      <family val="2"/>
    </font>
    <font>
      <sz val="10"/>
      <color indexed="8"/>
      <name val="Arial"/>
      <family val="2"/>
    </font>
    <font>
      <b/>
      <sz val="11"/>
      <color indexed="63"/>
      <name val="Calibri"/>
      <family val="2"/>
    </font>
    <font>
      <b/>
      <sz val="10"/>
      <color rgb="FF3F3F3F"/>
      <name val="Arial"/>
      <family val="2"/>
    </font>
    <font>
      <sz val="11"/>
      <color indexed="10"/>
      <name val="Calibri"/>
      <family val="2"/>
    </font>
    <font>
      <i/>
      <sz val="10"/>
      <color rgb="FF7F7F7F"/>
      <name val="Arial"/>
      <family val="2"/>
    </font>
    <font>
      <b/>
      <sz val="18"/>
      <color indexed="56"/>
      <name val="Cambria"/>
      <family val="2"/>
    </font>
    <font>
      <b/>
      <sz val="15"/>
      <color theme="3"/>
      <name val="Arial"/>
      <family val="2"/>
    </font>
    <font>
      <b/>
      <sz val="13"/>
      <color theme="3"/>
      <name val="Arial"/>
      <family val="2"/>
    </font>
    <font>
      <sz val="8"/>
      <name val="Arial"/>
      <family val="2"/>
    </font>
    <font>
      <b/>
      <sz val="10"/>
      <color theme="1"/>
      <name val="Swis721 LtCn BT"/>
      <family val="2"/>
    </font>
    <font>
      <sz val="10"/>
      <name val="Swis721 LtCn BT"/>
      <family val="2"/>
    </font>
    <font>
      <b/>
      <sz val="11"/>
      <color theme="1"/>
      <name val="Swis721 LtCn BT"/>
      <family val="2"/>
    </font>
    <font>
      <sz val="9"/>
      <color rgb="FF000000"/>
      <name val="Swis721 LtCn BT"/>
      <family val="2"/>
    </font>
    <font>
      <b/>
      <sz val="9"/>
      <color rgb="FF000000"/>
      <name val="Swis721 LtCn BT"/>
      <family val="2"/>
    </font>
    <font>
      <sz val="12"/>
      <color theme="1"/>
      <name val="Swis721 LtCn BT"/>
      <family val="2"/>
    </font>
    <font>
      <b/>
      <sz val="14"/>
      <color theme="1"/>
      <name val="Swis721 LtCn BT"/>
      <family val="2"/>
    </font>
    <font>
      <b/>
      <sz val="11"/>
      <color rgb="FF000000"/>
      <name val="Arial Narrow"/>
      <family val="2"/>
    </font>
    <font>
      <sz val="11"/>
      <color rgb="FF000000"/>
      <name val="Arial Narrow"/>
      <family val="2"/>
    </font>
    <font>
      <sz val="11"/>
      <color theme="1"/>
      <name val="Arial Narrow"/>
      <family val="2"/>
    </font>
    <font>
      <b/>
      <sz val="11"/>
      <color theme="1"/>
      <name val="Arial Narrow"/>
      <family val="2"/>
    </font>
    <font>
      <i/>
      <sz val="11"/>
      <color rgb="FF000000"/>
      <name val="Arial Narrow"/>
      <family val="2"/>
    </font>
    <font>
      <u/>
      <sz val="11"/>
      <color theme="10"/>
      <name val="Calibri"/>
      <family val="2"/>
      <scheme val="minor"/>
    </font>
    <font>
      <b/>
      <sz val="9"/>
      <color rgb="FF000000"/>
      <name val="Arial"/>
      <family val="2"/>
    </font>
    <font>
      <b/>
      <sz val="10"/>
      <name val="Swis721 LtCn BT"/>
      <family val="2"/>
    </font>
    <font>
      <sz val="9"/>
      <color theme="1"/>
      <name val="Swis721 Cn BT"/>
      <family val="2"/>
    </font>
    <font>
      <b/>
      <sz val="10"/>
      <color theme="1"/>
      <name val="Arial Narrow"/>
      <family val="2"/>
    </font>
    <font>
      <sz val="10"/>
      <name val="Calibri"/>
      <family val="2"/>
      <scheme val="minor"/>
    </font>
    <font>
      <vertAlign val="subscript"/>
      <sz val="9"/>
      <color rgb="FF000000"/>
      <name val="Swis721 LtCn BT"/>
      <family val="2"/>
    </font>
    <font>
      <sz val="9"/>
      <color rgb="FFFF0000"/>
      <name val="Swis721 LtCn BT"/>
      <family val="2"/>
    </font>
    <font>
      <sz val="11"/>
      <name val="Swis721 Cn BT"/>
      <family val="2"/>
    </font>
    <font>
      <b/>
      <sz val="11"/>
      <name val="Swis721 Cn BT"/>
      <family val="2"/>
    </font>
    <font>
      <sz val="9"/>
      <color rgb="FF000000"/>
      <name val="Arial Narrow"/>
      <family val="2"/>
    </font>
    <font>
      <b/>
      <sz val="9"/>
      <color rgb="FF000000"/>
      <name val="Arial Narrow"/>
      <family val="2"/>
    </font>
    <font>
      <sz val="11"/>
      <name val="Arial Narrow"/>
      <family val="2"/>
    </font>
    <font>
      <b/>
      <sz val="11"/>
      <name val="Arial Narrow"/>
      <family val="2"/>
    </font>
    <font>
      <sz val="11"/>
      <name val="Swis721 LtCn BT"/>
      <family val="2"/>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7" tint="0.59999389629810485"/>
        <bgColor indexed="64"/>
      </patternFill>
    </fill>
    <fill>
      <patternFill patternType="solid">
        <fgColor rgb="FFFFFF66"/>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5999938962981048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diagonal/>
    </border>
    <border>
      <left/>
      <right style="medium">
        <color rgb="FF000000"/>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332">
    <xf numFmtId="0" fontId="0" fillId="0" borderId="0"/>
    <xf numFmtId="0" fontId="13" fillId="33"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8" borderId="0" applyNumberFormat="0" applyBorder="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3" fillId="40" borderId="0" applyNumberFormat="0" applyBorder="0" applyAlignment="0" applyProtection="0"/>
    <xf numFmtId="0" fontId="13" fillId="41" borderId="0" applyNumberFormat="0" applyBorder="0" applyAlignment="0" applyProtection="0"/>
    <xf numFmtId="0" fontId="13" fillId="41" borderId="0" applyNumberFormat="0" applyBorder="0" applyAlignment="0" applyProtection="0"/>
    <xf numFmtId="0" fontId="13" fillId="36" borderId="0" applyNumberFormat="0" applyBorder="0" applyAlignment="0" applyProtection="0"/>
    <xf numFmtId="0" fontId="13" fillId="36"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2" borderId="0" applyNumberFormat="0" applyBorder="0" applyAlignment="0" applyProtection="0"/>
    <xf numFmtId="0" fontId="13" fillId="42"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4" fillId="43"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4" fillId="50" borderId="0" applyNumberFormat="0" applyBorder="0" applyAlignment="0" applyProtection="0"/>
    <xf numFmtId="0" fontId="16" fillId="34"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8" fillId="2"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9" fillId="51" borderId="24" applyNumberFormat="0" applyAlignment="0" applyProtection="0"/>
    <xf numFmtId="0" fontId="20" fillId="6" borderId="8"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2" fillId="7" borderId="11"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1" fillId="52" borderId="25" applyNumberFormat="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4" fillId="0" borderId="10"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3" fillId="0" borderId="26" applyNumberFormat="0" applyFill="0" applyAlignment="0" applyProtection="0"/>
    <xf numFmtId="0" fontId="21" fillId="52" borderId="25"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8" fillId="5" borderId="8"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0" fontId="27" fillId="38" borderId="24" applyNumberFormat="0" applyAlignment="0" applyProtection="0"/>
    <xf numFmtId="165" fontId="29" fillId="0" borderId="0" applyFont="0" applyFill="0" applyBorder="0" applyAlignment="0" applyProtection="0"/>
    <xf numFmtId="0" fontId="13" fillId="0" borderId="0"/>
    <xf numFmtId="0" fontId="13" fillId="0" borderId="0"/>
    <xf numFmtId="0" fontId="30" fillId="0" borderId="0" applyNumberFormat="0" applyFill="0" applyBorder="0" applyAlignment="0" applyProtection="0"/>
    <xf numFmtId="0" fontId="17" fillId="35" borderId="0" applyNumberFormat="0" applyBorder="0" applyAlignment="0" applyProtection="0"/>
    <xf numFmtId="0" fontId="31" fillId="0" borderId="27" applyNumberFormat="0" applyFill="0" applyAlignment="0" applyProtection="0"/>
    <xf numFmtId="0" fontId="32" fillId="0" borderId="28" applyNumberFormat="0" applyFill="0" applyAlignment="0" applyProtection="0"/>
    <xf numFmtId="0" fontId="25" fillId="0" borderId="29" applyNumberFormat="0" applyFill="0" applyAlignment="0" applyProtection="0"/>
    <xf numFmtId="0" fontId="25" fillId="0" borderId="0" applyNumberFormat="0" applyFill="0" applyBorder="0" applyAlignment="0" applyProtection="0"/>
    <xf numFmtId="0" fontId="33" fillId="3" borderId="0" applyNumberFormat="0" applyBorder="0" applyAlignment="0" applyProtection="0"/>
    <xf numFmtId="0" fontId="27" fillId="38" borderId="24" applyNumberFormat="0" applyAlignment="0" applyProtection="0"/>
    <xf numFmtId="0" fontId="23" fillId="0" borderId="26" applyNumberFormat="0" applyFill="0" applyAlignment="0" applyProtection="0"/>
    <xf numFmtId="43" fontId="1" fillId="0" borderId="0" applyFont="0" applyFill="0" applyBorder="0" applyAlignment="0" applyProtection="0"/>
    <xf numFmtId="166" fontId="29" fillId="0" borderId="0" applyFont="0" applyFill="0" applyBorder="0" applyAlignment="0" applyProtection="0"/>
    <xf numFmtId="43" fontId="34"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0" fontId="29" fillId="0" borderId="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0" fontId="29" fillId="0" borderId="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3" fontId="1" fillId="0" borderId="0" applyFont="0" applyFill="0" applyBorder="0" applyAlignment="0" applyProtection="0"/>
    <xf numFmtId="44" fontId="34" fillId="0" borderId="0" applyFont="0" applyFill="0" applyBorder="0" applyAlignment="0" applyProtection="0"/>
    <xf numFmtId="0" fontId="4" fillId="4" borderId="0" applyNumberFormat="0" applyBorder="0" applyAlignment="0" applyProtection="0"/>
    <xf numFmtId="0" fontId="35" fillId="4"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1" fillId="0" borderId="0"/>
    <xf numFmtId="0" fontId="34"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10" fillId="0" borderId="0"/>
    <xf numFmtId="0" fontId="29" fillId="0" borderId="0"/>
    <xf numFmtId="0" fontId="29" fillId="0" borderId="0"/>
    <xf numFmtId="0" fontId="29" fillId="0" borderId="0"/>
    <xf numFmtId="0" fontId="34" fillId="0" borderId="0"/>
    <xf numFmtId="0" fontId="34" fillId="0" borderId="0"/>
    <xf numFmtId="0" fontId="29" fillId="0" borderId="0"/>
    <xf numFmtId="0" fontId="29" fillId="0" borderId="0"/>
    <xf numFmtId="0" fontId="36" fillId="0" borderId="0"/>
    <xf numFmtId="0" fontId="37" fillId="0" borderId="0">
      <alignment vertical="top"/>
    </xf>
    <xf numFmtId="0" fontId="37"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10" fillId="8" borderId="12"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29" fillId="53" borderId="30" applyNumberFormat="0" applyFont="0" applyAlignment="0" applyProtection="0"/>
    <xf numFmtId="0" fontId="13" fillId="53" borderId="30" applyNumberFormat="0" applyFont="0" applyAlignment="0" applyProtection="0"/>
    <xf numFmtId="0" fontId="13" fillId="53" borderId="30" applyNumberFormat="0" applyFont="0" applyAlignment="0" applyProtection="0"/>
    <xf numFmtId="0" fontId="38" fillId="51" borderId="31" applyNumberFormat="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0" fontId="39" fillId="6" borderId="9" applyNumberFormat="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2"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26" fillId="0" borderId="7" applyNumberFormat="0" applyFill="0" applyAlignment="0" applyProtection="0"/>
    <xf numFmtId="0" fontId="3" fillId="0" borderId="0" applyNumberFormat="0" applyFill="0" applyBorder="0" applyAlignment="0" applyProtection="0"/>
    <xf numFmtId="0" fontId="5" fillId="0" borderId="13" applyNumberFormat="0" applyFill="0" applyAlignment="0" applyProtection="0"/>
    <xf numFmtId="0" fontId="6" fillId="0" borderId="13" applyNumberFormat="0" applyFill="0" applyAlignment="0" applyProtection="0"/>
    <xf numFmtId="0" fontId="40"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8" fillId="0" borderId="0" applyNumberFormat="0" applyFill="0" applyBorder="0" applyAlignment="0" applyProtection="0"/>
  </cellStyleXfs>
  <cellXfs count="377">
    <xf numFmtId="0" fontId="0" fillId="0" borderId="0" xfId="0"/>
    <xf numFmtId="4" fontId="0" fillId="0" borderId="0" xfId="0" applyNumberFormat="1"/>
    <xf numFmtId="0" fontId="2" fillId="0" borderId="0" xfId="0" applyFont="1" applyAlignment="1">
      <alignment horizontal="center" vertical="center"/>
    </xf>
    <xf numFmtId="4" fontId="2" fillId="0" borderId="0" xfId="0" applyNumberFormat="1" applyFont="1" applyAlignment="1">
      <alignment horizontal="center" vertical="center"/>
    </xf>
    <xf numFmtId="0" fontId="8" fillId="0" borderId="0" xfId="0" applyFont="1"/>
    <xf numFmtId="0" fontId="7" fillId="0" borderId="3" xfId="0" applyFont="1" applyBorder="1" applyAlignment="1">
      <alignment vertical="center"/>
    </xf>
    <xf numFmtId="0" fontId="9" fillId="0" borderId="22"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9" fillId="0" borderId="19" xfId="0" applyFont="1" applyBorder="1" applyAlignment="1">
      <alignment vertical="center"/>
    </xf>
    <xf numFmtId="0" fontId="11" fillId="0" borderId="0" xfId="0" applyFont="1" applyBorder="1" applyAlignment="1">
      <alignment vertical="center"/>
    </xf>
    <xf numFmtId="0" fontId="12" fillId="0" borderId="22" xfId="0" applyFont="1" applyBorder="1" applyAlignment="1">
      <alignment vertical="center"/>
    </xf>
    <xf numFmtId="0" fontId="9" fillId="0" borderId="3" xfId="0" applyFont="1" applyBorder="1" applyAlignment="1">
      <alignment vertical="center"/>
    </xf>
    <xf numFmtId="0" fontId="9" fillId="0" borderId="21" xfId="0" applyFont="1" applyBorder="1" applyAlignment="1">
      <alignment vertical="center"/>
    </xf>
    <xf numFmtId="0" fontId="9" fillId="0" borderId="19" xfId="0" applyFont="1" applyBorder="1" applyAlignment="1">
      <alignment horizontal="center" vertical="center"/>
    </xf>
    <xf numFmtId="0" fontId="9" fillId="0" borderId="22" xfId="0" applyFont="1" applyBorder="1" applyAlignment="1">
      <alignment horizontal="center" vertical="center"/>
    </xf>
    <xf numFmtId="4" fontId="45" fillId="0" borderId="23" xfId="0" applyNumberFormat="1" applyFont="1" applyBorder="1" applyAlignment="1">
      <alignment horizontal="center" vertical="center"/>
    </xf>
    <xf numFmtId="4" fontId="9" fillId="0" borderId="19" xfId="0" applyNumberFormat="1" applyFont="1" applyBorder="1" applyAlignment="1">
      <alignment horizontal="center" vertical="center"/>
    </xf>
    <xf numFmtId="4" fontId="9" fillId="0" borderId="3" xfId="0" applyNumberFormat="1" applyFont="1" applyBorder="1" applyAlignment="1">
      <alignment horizontal="center" vertical="center"/>
    </xf>
    <xf numFmtId="4" fontId="0" fillId="0" borderId="0" xfId="0" applyNumberFormat="1" applyAlignment="1">
      <alignment horizontal="center" vertical="center"/>
    </xf>
    <xf numFmtId="4" fontId="45" fillId="0" borderId="22" xfId="0" applyNumberFormat="1" applyFont="1" applyBorder="1" applyAlignment="1">
      <alignment horizontal="center" vertical="center"/>
    </xf>
    <xf numFmtId="0" fontId="0" fillId="0" borderId="0" xfId="0" applyAlignment="1">
      <alignment horizontal="center" vertical="center"/>
    </xf>
    <xf numFmtId="4" fontId="2" fillId="0" borderId="0" xfId="0" applyNumberFormat="1" applyFont="1" applyAlignment="1">
      <alignment horizontal="center" vertical="center" wrapText="1"/>
    </xf>
    <xf numFmtId="0" fontId="9" fillId="0" borderId="0" xfId="0" applyFont="1" applyBorder="1" applyAlignment="1">
      <alignment vertical="center"/>
    </xf>
    <xf numFmtId="0" fontId="9" fillId="0" borderId="22" xfId="0" applyFont="1" applyBorder="1" applyAlignment="1">
      <alignment vertical="center" wrapText="1"/>
    </xf>
    <xf numFmtId="0" fontId="0" fillId="0" borderId="0" xfId="0" applyFont="1" applyAlignment="1">
      <alignment wrapText="1"/>
    </xf>
    <xf numFmtId="0" fontId="8" fillId="0" borderId="0" xfId="0" applyFont="1" applyBorder="1" applyAlignment="1">
      <alignment vertical="top"/>
    </xf>
    <xf numFmtId="0" fontId="8" fillId="0" borderId="0" xfId="0" applyFont="1" applyBorder="1"/>
    <xf numFmtId="0" fontId="7" fillId="0" borderId="21" xfId="0" applyFont="1" applyBorder="1" applyAlignment="1">
      <alignment vertical="center"/>
    </xf>
    <xf numFmtId="0" fontId="7" fillId="0" borderId="19" xfId="0" applyFont="1" applyBorder="1" applyAlignment="1">
      <alignment vertical="center"/>
    </xf>
    <xf numFmtId="0" fontId="34" fillId="0" borderId="0" xfId="0" applyFont="1" applyAlignment="1">
      <alignment horizontal="center" vertical="center"/>
    </xf>
    <xf numFmtId="0" fontId="34" fillId="0" borderId="1" xfId="0" applyFont="1" applyFill="1" applyBorder="1" applyAlignment="1">
      <alignment horizontal="center" vertical="center"/>
    </xf>
    <xf numFmtId="0" fontId="34" fillId="0" borderId="0" xfId="0" applyFont="1"/>
    <xf numFmtId="2" fontId="34" fillId="0" borderId="0" xfId="0" applyNumberFormat="1" applyFont="1" applyAlignment="1">
      <alignment horizontal="left" vertical="center" wrapText="1"/>
    </xf>
    <xf numFmtId="0" fontId="34" fillId="0" borderId="0" xfId="0" applyFont="1" applyAlignment="1">
      <alignment horizontal="center"/>
    </xf>
    <xf numFmtId="0" fontId="34" fillId="0" borderId="0" xfId="0" applyFont="1" applyBorder="1" applyAlignment="1">
      <alignment vertical="top"/>
    </xf>
    <xf numFmtId="2" fontId="34" fillId="0" borderId="19" xfId="0" applyNumberFormat="1" applyFont="1" applyBorder="1" applyAlignment="1">
      <alignment horizontal="center" vertical="center"/>
    </xf>
    <xf numFmtId="0" fontId="46" fillId="0" borderId="21" xfId="0" applyFont="1" applyBorder="1" applyAlignment="1">
      <alignment vertical="center"/>
    </xf>
    <xf numFmtId="0" fontId="46" fillId="0" borderId="3" xfId="0" applyFont="1" applyBorder="1" applyAlignment="1">
      <alignment horizontal="center" vertical="center" wrapText="1"/>
    </xf>
    <xf numFmtId="4" fontId="34" fillId="0" borderId="23" xfId="0" applyNumberFormat="1" applyFont="1" applyBorder="1" applyAlignment="1">
      <alignment horizontal="center" vertical="center"/>
    </xf>
    <xf numFmtId="0" fontId="34" fillId="0" borderId="19" xfId="0" applyFont="1" applyBorder="1" applyAlignment="1">
      <alignment vertical="center"/>
    </xf>
    <xf numFmtId="0" fontId="46" fillId="0" borderId="21" xfId="0" applyFont="1" applyBorder="1" applyAlignment="1">
      <alignment horizontal="center" vertical="center"/>
    </xf>
    <xf numFmtId="0" fontId="34" fillId="0" borderId="21" xfId="0" applyFont="1" applyBorder="1" applyAlignment="1">
      <alignment vertical="center"/>
    </xf>
    <xf numFmtId="0" fontId="46" fillId="0" borderId="3" xfId="0" applyFont="1" applyBorder="1" applyAlignment="1">
      <alignment horizontal="center" vertical="center"/>
    </xf>
    <xf numFmtId="0" fontId="34" fillId="0" borderId="22" xfId="0" applyFont="1" applyBorder="1" applyAlignment="1">
      <alignment vertical="center"/>
    </xf>
    <xf numFmtId="0" fontId="7" fillId="0" borderId="35" xfId="0" applyFont="1" applyBorder="1" applyAlignment="1">
      <alignment vertical="center"/>
    </xf>
    <xf numFmtId="0" fontId="7" fillId="0" borderId="37" xfId="0" applyFont="1" applyBorder="1" applyAlignment="1">
      <alignment horizontal="center" vertical="center"/>
    </xf>
    <xf numFmtId="0" fontId="9" fillId="0" borderId="38" xfId="0" applyFont="1" applyBorder="1" applyAlignment="1">
      <alignment vertical="center"/>
    </xf>
    <xf numFmtId="0" fontId="10" fillId="0" borderId="37" xfId="0" applyFont="1" applyBorder="1" applyAlignment="1">
      <alignment horizontal="center" vertical="center"/>
    </xf>
    <xf numFmtId="0" fontId="11" fillId="0" borderId="0" xfId="0" applyFont="1" applyBorder="1" applyAlignment="1">
      <alignment vertical="center" wrapText="1"/>
    </xf>
    <xf numFmtId="0" fontId="9" fillId="0" borderId="37" xfId="0" applyFont="1" applyBorder="1" applyAlignment="1">
      <alignment vertical="center"/>
    </xf>
    <xf numFmtId="0" fontId="9" fillId="0" borderId="40" xfId="0" applyFont="1" applyBorder="1" applyAlignment="1">
      <alignment vertical="center"/>
    </xf>
    <xf numFmtId="0" fontId="10" fillId="0" borderId="37" xfId="0" applyFont="1" applyBorder="1" applyAlignment="1">
      <alignment horizontal="center"/>
    </xf>
    <xf numFmtId="0" fontId="34" fillId="0" borderId="39" xfId="0" applyFont="1" applyBorder="1" applyAlignment="1">
      <alignment vertical="center"/>
    </xf>
    <xf numFmtId="0" fontId="9" fillId="0" borderId="41" xfId="0" applyFont="1" applyBorder="1" applyAlignment="1">
      <alignment vertical="center"/>
    </xf>
    <xf numFmtId="0" fontId="9" fillId="0" borderId="32" xfId="0" applyFont="1" applyBorder="1" applyAlignment="1">
      <alignment vertical="center"/>
    </xf>
    <xf numFmtId="0" fontId="9" fillId="0" borderId="39" xfId="0" applyFont="1" applyBorder="1" applyAlignment="1">
      <alignment vertical="center"/>
    </xf>
    <xf numFmtId="0" fontId="9" fillId="0" borderId="42" xfId="0" applyFont="1" applyBorder="1" applyAlignment="1">
      <alignment vertical="center"/>
    </xf>
    <xf numFmtId="0" fontId="9" fillId="0" borderId="39" xfId="0" applyFont="1" applyBorder="1" applyAlignment="1">
      <alignment horizontal="center" vertical="center"/>
    </xf>
    <xf numFmtId="4" fontId="9" fillId="0" borderId="39" xfId="0" applyNumberFormat="1" applyFont="1" applyBorder="1" applyAlignment="1">
      <alignment horizontal="center" vertical="center"/>
    </xf>
    <xf numFmtId="0" fontId="9" fillId="0" borderId="37" xfId="0" applyFont="1" applyBorder="1" applyAlignment="1">
      <alignment horizontal="center" vertical="center"/>
    </xf>
    <xf numFmtId="0" fontId="9" fillId="0" borderId="37" xfId="0" applyFont="1" applyBorder="1" applyAlignment="1">
      <alignment horizontal="center"/>
    </xf>
    <xf numFmtId="0" fontId="46" fillId="0" borderId="1" xfId="0" applyFont="1" applyFill="1" applyBorder="1" applyAlignment="1">
      <alignment horizontal="center" vertical="center"/>
    </xf>
    <xf numFmtId="0" fontId="46" fillId="0" borderId="1" xfId="0" applyFont="1" applyFill="1" applyBorder="1" applyAlignment="1">
      <alignment horizontal="center" vertical="center" wrapText="1"/>
    </xf>
    <xf numFmtId="2" fontId="46" fillId="0" borderId="1" xfId="0" applyNumberFormat="1" applyFont="1" applyFill="1" applyBorder="1" applyAlignment="1">
      <alignment horizontal="center" vertical="center" wrapText="1"/>
    </xf>
    <xf numFmtId="4" fontId="9" fillId="0" borderId="19" xfId="0" applyNumberFormat="1" applyFont="1" applyBorder="1" applyAlignment="1">
      <alignment horizontal="right" vertical="center"/>
    </xf>
    <xf numFmtId="4" fontId="34" fillId="0" borderId="1" xfId="0" applyNumberFormat="1" applyFont="1" applyFill="1" applyBorder="1"/>
    <xf numFmtId="0" fontId="50" fillId="0" borderId="1" xfId="0" applyFont="1" applyBorder="1" applyAlignment="1">
      <alignment horizontal="center" vertical="center" wrapText="1"/>
    </xf>
    <xf numFmtId="0" fontId="0" fillId="0" borderId="1" xfId="0" applyBorder="1"/>
    <xf numFmtId="0" fontId="51" fillId="0" borderId="0" xfId="0" applyFont="1" applyAlignment="1">
      <alignment horizontal="justify" vertical="center"/>
    </xf>
    <xf numFmtId="0" fontId="34" fillId="0" borderId="0" xfId="0" applyFont="1" applyAlignment="1">
      <alignment horizontal="right"/>
    </xf>
    <xf numFmtId="0" fontId="2" fillId="0" borderId="0" xfId="0" applyFont="1" applyAlignment="1">
      <alignment vertical="top"/>
    </xf>
    <xf numFmtId="0" fontId="2" fillId="0" borderId="0" xfId="0" applyFont="1" applyAlignment="1">
      <alignment vertical="top" wrapText="1"/>
    </xf>
    <xf numFmtId="0" fontId="48" fillId="0" borderId="1" xfId="0" applyFont="1" applyBorder="1" applyAlignment="1">
      <alignment vertical="top"/>
    </xf>
    <xf numFmtId="0" fontId="48" fillId="0" borderId="1" xfId="0" applyFont="1" applyBorder="1" applyAlignment="1">
      <alignment vertical="top" wrapText="1"/>
    </xf>
    <xf numFmtId="0" fontId="2" fillId="54" borderId="1" xfId="0" applyFont="1" applyFill="1" applyBorder="1" applyAlignment="1">
      <alignment vertical="top"/>
    </xf>
    <xf numFmtId="0" fontId="2" fillId="54" borderId="1" xfId="0" applyFont="1" applyFill="1" applyBorder="1" applyAlignment="1">
      <alignment vertical="top" wrapText="1"/>
    </xf>
    <xf numFmtId="0" fontId="2" fillId="55" borderId="1" xfId="0" applyFont="1" applyFill="1" applyBorder="1" applyAlignment="1">
      <alignment vertical="top"/>
    </xf>
    <xf numFmtId="0" fontId="2" fillId="55" borderId="1" xfId="0" applyFont="1" applyFill="1" applyBorder="1" applyAlignment="1">
      <alignment vertical="top" wrapText="1"/>
    </xf>
    <xf numFmtId="0" fontId="2" fillId="56" borderId="1" xfId="0" applyFont="1" applyFill="1" applyBorder="1" applyAlignment="1">
      <alignment vertical="top"/>
    </xf>
    <xf numFmtId="0" fontId="2" fillId="56" borderId="1" xfId="0" applyFont="1" applyFill="1" applyBorder="1" applyAlignment="1">
      <alignment vertical="top" wrapText="1"/>
    </xf>
    <xf numFmtId="0" fontId="48" fillId="57" borderId="1" xfId="0" applyFont="1" applyFill="1" applyBorder="1" applyAlignment="1">
      <alignment vertical="top"/>
    </xf>
    <xf numFmtId="0" fontId="48" fillId="57" borderId="1" xfId="0" applyFont="1" applyFill="1" applyBorder="1" applyAlignment="1">
      <alignment vertical="top" wrapText="1"/>
    </xf>
    <xf numFmtId="0" fontId="2" fillId="0" borderId="0" xfId="0" applyFont="1"/>
    <xf numFmtId="0" fontId="2" fillId="58" borderId="49" xfId="0" applyFont="1" applyFill="1" applyBorder="1" applyAlignment="1">
      <alignment horizontal="center" vertical="center"/>
    </xf>
    <xf numFmtId="0" fontId="2" fillId="58" borderId="1" xfId="0" applyFont="1" applyFill="1" applyBorder="1" applyAlignment="1">
      <alignment vertical="top" wrapText="1"/>
    </xf>
    <xf numFmtId="0" fontId="2" fillId="58" borderId="1" xfId="0" applyFont="1" applyFill="1" applyBorder="1" applyAlignment="1">
      <alignment horizontal="center" vertical="center"/>
    </xf>
    <xf numFmtId="0" fontId="2" fillId="59" borderId="49" xfId="0" applyFont="1" applyFill="1" applyBorder="1" applyAlignment="1">
      <alignment horizontal="center" vertical="center"/>
    </xf>
    <xf numFmtId="0" fontId="2" fillId="59" borderId="1" xfId="0" applyFont="1" applyFill="1" applyBorder="1" applyAlignment="1">
      <alignment vertical="top" wrapText="1"/>
    </xf>
    <xf numFmtId="0" fontId="2" fillId="59" borderId="1" xfId="0" applyFont="1" applyFill="1" applyBorder="1" applyAlignment="1">
      <alignment horizontal="center" vertical="center"/>
    </xf>
    <xf numFmtId="0" fontId="48" fillId="60" borderId="1" xfId="0" applyFont="1" applyFill="1" applyBorder="1" applyAlignment="1">
      <alignment vertical="top" wrapText="1"/>
    </xf>
    <xf numFmtId="0" fontId="48" fillId="60" borderId="1" xfId="0" applyFont="1" applyFill="1" applyBorder="1" applyAlignment="1">
      <alignment vertical="top"/>
    </xf>
    <xf numFmtId="0" fontId="2" fillId="0" borderId="1" xfId="0" applyFont="1" applyBorder="1" applyAlignment="1">
      <alignment vertical="top" wrapText="1"/>
    </xf>
    <xf numFmtId="0" fontId="48" fillId="0" borderId="1" xfId="0" applyFont="1" applyBorder="1" applyAlignment="1">
      <alignment horizontal="left" vertical="top" wrapText="1"/>
    </xf>
    <xf numFmtId="0" fontId="2" fillId="0" borderId="51" xfId="0" applyFont="1" applyBorder="1" applyAlignment="1">
      <alignment vertical="top" wrapText="1"/>
    </xf>
    <xf numFmtId="0" fontId="2" fillId="0" borderId="52" xfId="0" applyFont="1" applyBorder="1" applyAlignment="1">
      <alignment vertical="top" wrapText="1"/>
    </xf>
    <xf numFmtId="0" fontId="2" fillId="0" borderId="50" xfId="0" applyFont="1" applyBorder="1" applyAlignment="1">
      <alignment vertical="top" wrapText="1"/>
    </xf>
    <xf numFmtId="0" fontId="2" fillId="0" borderId="47" xfId="0" applyFont="1" applyBorder="1" applyAlignment="1">
      <alignment vertical="top" wrapText="1"/>
    </xf>
    <xf numFmtId="0" fontId="2" fillId="0" borderId="53" xfId="0" applyFont="1" applyBorder="1" applyAlignment="1">
      <alignment vertical="top" wrapText="1"/>
    </xf>
    <xf numFmtId="0" fontId="48" fillId="0" borderId="51" xfId="0" applyFont="1" applyBorder="1" applyAlignment="1">
      <alignment vertical="top" wrapText="1"/>
    </xf>
    <xf numFmtId="0" fontId="48" fillId="0" borderId="52" xfId="0" applyFont="1" applyBorder="1" applyAlignment="1">
      <alignment vertical="top" wrapText="1"/>
    </xf>
    <xf numFmtId="0" fontId="48" fillId="0" borderId="50" xfId="0" applyFont="1" applyBorder="1" applyAlignment="1">
      <alignment horizontal="left" vertical="top" wrapText="1"/>
    </xf>
    <xf numFmtId="0" fontId="48" fillId="0" borderId="1" xfId="0" applyFont="1" applyBorder="1"/>
    <xf numFmtId="0" fontId="2" fillId="0" borderId="48" xfId="0" applyFont="1" applyBorder="1" applyAlignment="1">
      <alignment horizontal="left" vertical="top" wrapText="1"/>
    </xf>
    <xf numFmtId="0" fontId="2" fillId="0" borderId="46" xfId="0" applyFont="1" applyBorder="1" applyAlignment="1">
      <alignment horizontal="left" vertical="top" wrapText="1"/>
    </xf>
    <xf numFmtId="0" fontId="2" fillId="0" borderId="49" xfId="0" applyFont="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top" wrapText="1"/>
    </xf>
    <xf numFmtId="0" fontId="2" fillId="0" borderId="55" xfId="0" applyFont="1" applyBorder="1" applyAlignment="1">
      <alignment horizontal="left" vertical="top" wrapText="1"/>
    </xf>
    <xf numFmtId="0" fontId="2" fillId="0" borderId="45" xfId="0" applyFont="1" applyBorder="1" applyAlignment="1">
      <alignment horizontal="left" vertical="top" wrapText="1"/>
    </xf>
    <xf numFmtId="0" fontId="2" fillId="0" borderId="44" xfId="0" applyFont="1" applyBorder="1" applyAlignment="1">
      <alignment horizontal="left" vertical="top" wrapText="1"/>
    </xf>
    <xf numFmtId="0" fontId="2" fillId="0" borderId="43" xfId="0" applyFont="1" applyBorder="1" applyAlignment="1">
      <alignment horizontal="left" vertical="top" wrapText="1"/>
    </xf>
    <xf numFmtId="0" fontId="48" fillId="0" borderId="1" xfId="0" applyFont="1" applyBorder="1" applyAlignment="1">
      <alignment horizontal="center" vertical="top" wrapText="1"/>
    </xf>
    <xf numFmtId="0" fontId="2" fillId="0" borderId="0" xfId="0" applyFont="1" applyBorder="1" applyAlignment="1">
      <alignment horizontal="left" vertical="top" wrapText="1"/>
    </xf>
    <xf numFmtId="0" fontId="53"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horizontal="justify" vertical="center" wrapText="1"/>
    </xf>
    <xf numFmtId="4" fontId="54" fillId="0" borderId="1" xfId="0" applyNumberFormat="1" applyFont="1" applyBorder="1" applyAlignment="1">
      <alignment horizontal="right" vertical="center" wrapText="1"/>
    </xf>
    <xf numFmtId="4" fontId="53" fillId="0" borderId="1" xfId="0" applyNumberFormat="1" applyFont="1" applyBorder="1" applyAlignment="1">
      <alignment horizontal="right" vertical="center" wrapText="1"/>
    </xf>
    <xf numFmtId="0" fontId="55" fillId="0" borderId="0" xfId="0" applyFont="1"/>
    <xf numFmtId="0" fontId="55" fillId="0" borderId="1" xfId="0" applyFont="1" applyBorder="1"/>
    <xf numFmtId="0" fontId="55" fillId="0" borderId="0" xfId="0" applyFont="1" applyAlignment="1">
      <alignment vertical="top"/>
    </xf>
    <xf numFmtId="0" fontId="56" fillId="0" borderId="43" xfId="0" applyFont="1" applyBorder="1" applyAlignment="1">
      <alignment vertical="top" wrapText="1"/>
    </xf>
    <xf numFmtId="0" fontId="55" fillId="0" borderId="1" xfId="0" applyFont="1" applyBorder="1" applyAlignment="1">
      <alignment vertical="top" wrapText="1"/>
    </xf>
    <xf numFmtId="0" fontId="55" fillId="0" borderId="52" xfId="0" applyFont="1" applyBorder="1" applyAlignment="1">
      <alignment vertical="top" wrapText="1"/>
    </xf>
    <xf numFmtId="0" fontId="55" fillId="0" borderId="50" xfId="0" applyFont="1" applyBorder="1" applyAlignment="1">
      <alignment vertical="top" wrapText="1"/>
    </xf>
    <xf numFmtId="0" fontId="56" fillId="60" borderId="1" xfId="0" applyFont="1" applyFill="1" applyBorder="1" applyAlignment="1">
      <alignment horizontal="center" vertical="center"/>
    </xf>
    <xf numFmtId="0" fontId="56" fillId="60" borderId="1" xfId="0" applyFont="1" applyFill="1" applyBorder="1" applyAlignment="1">
      <alignment vertical="top"/>
    </xf>
    <xf numFmtId="0" fontId="55" fillId="59" borderId="1" xfId="0" applyFont="1" applyFill="1" applyBorder="1" applyAlignment="1">
      <alignment horizontal="center" vertical="center"/>
    </xf>
    <xf numFmtId="0" fontId="55" fillId="58" borderId="1" xfId="0" applyFont="1" applyFill="1" applyBorder="1" applyAlignment="1">
      <alignment horizontal="center" vertical="center"/>
    </xf>
    <xf numFmtId="0" fontId="56" fillId="57" borderId="1" xfId="0" applyFont="1" applyFill="1" applyBorder="1" applyAlignment="1">
      <alignment vertical="top"/>
    </xf>
    <xf numFmtId="0" fontId="55" fillId="56" borderId="1" xfId="0" applyFont="1" applyFill="1" applyBorder="1" applyAlignment="1">
      <alignment vertical="top"/>
    </xf>
    <xf numFmtId="0" fontId="56" fillId="0" borderId="0" xfId="0" applyFont="1"/>
    <xf numFmtId="0" fontId="54" fillId="0" borderId="1" xfId="0" applyFont="1" applyBorder="1" applyAlignment="1">
      <alignment horizontal="left" vertical="center" wrapText="1"/>
    </xf>
    <xf numFmtId="0" fontId="56" fillId="0" borderId="35" xfId="0" applyFont="1" applyBorder="1" applyAlignment="1">
      <alignment vertical="center"/>
    </xf>
    <xf numFmtId="0" fontId="55" fillId="0" borderId="0" xfId="0" applyFont="1" applyBorder="1" applyAlignment="1">
      <alignment vertical="top"/>
    </xf>
    <xf numFmtId="0" fontId="55" fillId="0" borderId="0" xfId="0" applyFont="1" applyAlignment="1">
      <alignment horizontal="center" vertical="center"/>
    </xf>
    <xf numFmtId="0" fontId="48" fillId="0" borderId="43" xfId="0" applyFont="1" applyBorder="1" applyAlignment="1">
      <alignment horizontal="center" vertical="top" wrapText="1"/>
    </xf>
    <xf numFmtId="0" fontId="2" fillId="0" borderId="35" xfId="0" applyFont="1" applyBorder="1" applyAlignment="1">
      <alignment horizontal="left" vertical="top" wrapText="1"/>
    </xf>
    <xf numFmtId="0" fontId="2" fillId="0" borderId="47" xfId="0" applyFont="1" applyBorder="1" applyAlignment="1">
      <alignment horizontal="left" vertical="top" wrapText="1"/>
    </xf>
    <xf numFmtId="0" fontId="2" fillId="0" borderId="1" xfId="0" applyFont="1" applyBorder="1" applyAlignment="1">
      <alignment vertical="top"/>
    </xf>
    <xf numFmtId="164" fontId="2" fillId="0" borderId="1" xfId="329" applyFont="1" applyBorder="1" applyAlignment="1">
      <alignment vertical="top"/>
    </xf>
    <xf numFmtId="0" fontId="48" fillId="0" borderId="43" xfId="0" applyFont="1" applyBorder="1" applyAlignment="1">
      <alignment vertical="top" wrapText="1"/>
    </xf>
    <xf numFmtId="0" fontId="7" fillId="0" borderId="35" xfId="0" applyFont="1" applyBorder="1" applyAlignment="1">
      <alignment vertical="center"/>
    </xf>
    <xf numFmtId="0" fontId="7" fillId="0" borderId="21" xfId="0" applyFont="1" applyBorder="1" applyAlignment="1">
      <alignment vertical="center"/>
    </xf>
    <xf numFmtId="0" fontId="46" fillId="0" borderId="21" xfId="0" applyFont="1" applyBorder="1" applyAlignment="1">
      <alignment vertical="center"/>
    </xf>
    <xf numFmtId="0" fontId="55" fillId="0" borderId="35" xfId="0" applyFont="1" applyBorder="1" applyAlignment="1">
      <alignment vertical="top" wrapText="1"/>
    </xf>
    <xf numFmtId="0" fontId="2" fillId="0" borderId="35" xfId="0" applyFont="1" applyBorder="1" applyAlignment="1">
      <alignment vertical="top" wrapText="1"/>
    </xf>
    <xf numFmtId="0" fontId="55" fillId="0" borderId="50" xfId="0" applyFont="1" applyBorder="1"/>
    <xf numFmtId="0" fontId="0" fillId="0" borderId="51" xfId="0" applyBorder="1"/>
    <xf numFmtId="0" fontId="0" fillId="0" borderId="50" xfId="0" applyBorder="1"/>
    <xf numFmtId="0" fontId="0" fillId="0" borderId="52" xfId="0" applyBorder="1"/>
    <xf numFmtId="0" fontId="55" fillId="0" borderId="52" xfId="0" applyFont="1" applyBorder="1"/>
    <xf numFmtId="0" fontId="2" fillId="0" borderId="54" xfId="0" applyFont="1" applyBorder="1" applyAlignment="1">
      <alignment vertical="top" wrapText="1"/>
    </xf>
    <xf numFmtId="0" fontId="2" fillId="0" borderId="0" xfId="0" applyFont="1" applyBorder="1" applyAlignment="1">
      <alignment vertical="top" wrapText="1"/>
    </xf>
    <xf numFmtId="0" fontId="0" fillId="0" borderId="55" xfId="0" applyBorder="1"/>
    <xf numFmtId="0" fontId="0" fillId="0" borderId="35" xfId="0" applyBorder="1"/>
    <xf numFmtId="0" fontId="0" fillId="0" borderId="49" xfId="0" applyBorder="1"/>
    <xf numFmtId="0" fontId="55" fillId="0" borderId="54" xfId="0" applyFont="1" applyBorder="1" applyAlignment="1">
      <alignment vertical="top" wrapText="1"/>
    </xf>
    <xf numFmtId="0" fontId="55" fillId="0" borderId="53" xfId="0" applyFont="1" applyBorder="1" applyAlignment="1">
      <alignment vertical="top" wrapText="1"/>
    </xf>
    <xf numFmtId="0" fontId="2" fillId="0" borderId="1" xfId="0" applyFont="1" applyBorder="1"/>
    <xf numFmtId="164" fontId="2" fillId="0" borderId="1" xfId="330" applyFont="1" applyBorder="1" applyAlignment="1">
      <alignment vertical="top"/>
    </xf>
    <xf numFmtId="0" fontId="9" fillId="0" borderId="23" xfId="0" applyFont="1" applyBorder="1" applyAlignment="1">
      <alignment vertical="center" wrapText="1"/>
    </xf>
    <xf numFmtId="4" fontId="34" fillId="0" borderId="1" xfId="0" applyNumberFormat="1" applyFont="1" applyFill="1" applyBorder="1" applyAlignment="1">
      <alignment vertical="center" wrapText="1"/>
    </xf>
    <xf numFmtId="0" fontId="34" fillId="0" borderId="1" xfId="0" applyFont="1" applyFill="1" applyBorder="1" applyAlignment="1">
      <alignment horizontal="left" vertical="center" wrapText="1"/>
    </xf>
    <xf numFmtId="0" fontId="56" fillId="0" borderId="50" xfId="0" applyFont="1" applyFill="1" applyBorder="1" applyAlignment="1">
      <alignment horizontal="center" vertical="center"/>
    </xf>
    <xf numFmtId="0" fontId="56" fillId="0" borderId="50" xfId="0" applyFont="1" applyFill="1" applyBorder="1" applyAlignment="1">
      <alignment horizontal="center" vertical="center" wrapText="1"/>
    </xf>
    <xf numFmtId="2" fontId="46" fillId="0" borderId="50" xfId="0" applyNumberFormat="1" applyFont="1" applyFill="1" applyBorder="1" applyAlignment="1">
      <alignment horizontal="center" vertical="center" wrapText="1"/>
    </xf>
    <xf numFmtId="0" fontId="46" fillId="0" borderId="50" xfId="0" applyFont="1" applyFill="1" applyBorder="1" applyAlignment="1">
      <alignment horizontal="center" vertical="center"/>
    </xf>
    <xf numFmtId="0" fontId="46" fillId="0" borderId="50" xfId="0" applyFont="1" applyFill="1" applyBorder="1" applyAlignment="1">
      <alignment horizontal="center" vertical="center" wrapText="1"/>
    </xf>
    <xf numFmtId="4" fontId="46" fillId="0" borderId="1" xfId="0" applyNumberFormat="1" applyFont="1" applyFill="1" applyBorder="1" applyAlignment="1">
      <alignment vertical="center" wrapText="1"/>
    </xf>
    <xf numFmtId="4" fontId="46" fillId="0" borderId="1" xfId="0" applyNumberFormat="1" applyFont="1" applyBorder="1" applyAlignment="1"/>
    <xf numFmtId="4" fontId="46" fillId="0" borderId="1" xfId="0" applyNumberFormat="1" applyFont="1" applyBorder="1"/>
    <xf numFmtId="0" fontId="47" fillId="0" borderId="1" xfId="0" applyFont="1" applyFill="1" applyBorder="1" applyAlignment="1">
      <alignment horizontal="center" vertical="center"/>
    </xf>
    <xf numFmtId="0" fontId="47" fillId="0" borderId="1" xfId="0" applyFont="1" applyFill="1" applyBorder="1" applyAlignment="1">
      <alignment horizontal="center" vertical="center" wrapText="1"/>
    </xf>
    <xf numFmtId="4" fontId="47" fillId="0" borderId="1" xfId="0" applyNumberFormat="1" applyFont="1" applyFill="1" applyBorder="1" applyAlignment="1">
      <alignment horizontal="right" vertical="center"/>
    </xf>
    <xf numFmtId="4" fontId="47" fillId="0" borderId="1" xfId="0" applyNumberFormat="1" applyFont="1" applyFill="1" applyBorder="1" applyAlignment="1">
      <alignment vertical="center" wrapText="1"/>
    </xf>
    <xf numFmtId="4" fontId="34" fillId="0" borderId="0" xfId="0" applyNumberFormat="1" applyFont="1"/>
    <xf numFmtId="0" fontId="48" fillId="0" borderId="43" xfId="0" applyFont="1" applyBorder="1" applyAlignment="1">
      <alignment horizontal="left" vertical="top"/>
    </xf>
    <xf numFmtId="0" fontId="61" fillId="0" borderId="1" xfId="0" applyFont="1" applyBorder="1" applyAlignment="1">
      <alignment vertical="center" wrapText="1"/>
    </xf>
    <xf numFmtId="0" fontId="61" fillId="0" borderId="54" xfId="0" applyFont="1" applyBorder="1" applyAlignment="1">
      <alignment vertical="center" wrapText="1"/>
    </xf>
    <xf numFmtId="2" fontId="9" fillId="0" borderId="19" xfId="0" applyNumberFormat="1" applyFont="1" applyBorder="1" applyAlignment="1">
      <alignment horizontal="center" vertical="center"/>
    </xf>
    <xf numFmtId="1" fontId="9" fillId="0" borderId="19" xfId="0" applyNumberFormat="1" applyFont="1" applyBorder="1" applyAlignment="1">
      <alignment horizontal="center" vertical="top"/>
    </xf>
    <xf numFmtId="167" fontId="9" fillId="0" borderId="0" xfId="0" applyNumberFormat="1" applyFont="1" applyBorder="1" applyAlignment="1">
      <alignment horizontal="center" vertical="center"/>
    </xf>
    <xf numFmtId="4" fontId="0" fillId="0" borderId="0" xfId="0" applyNumberFormat="1" applyBorder="1" applyAlignment="1">
      <alignment horizontal="center" vertical="center"/>
    </xf>
    <xf numFmtId="0" fontId="56" fillId="0" borderId="1" xfId="0" applyFont="1" applyFill="1" applyBorder="1"/>
    <xf numFmtId="0" fontId="48" fillId="0" borderId="1" xfId="0" applyFont="1" applyFill="1" applyBorder="1"/>
    <xf numFmtId="0" fontId="55" fillId="0" borderId="1" xfId="0" applyFont="1" applyFill="1" applyBorder="1"/>
    <xf numFmtId="0" fontId="2" fillId="0" borderId="1" xfId="0" applyFont="1" applyFill="1" applyBorder="1"/>
    <xf numFmtId="0" fontId="2" fillId="59" borderId="43" xfId="0" applyFont="1" applyFill="1" applyBorder="1" applyAlignment="1">
      <alignment horizontal="center" vertical="center"/>
    </xf>
    <xf numFmtId="0" fontId="2" fillId="59" borderId="45" xfId="0" applyFont="1" applyFill="1" applyBorder="1" applyAlignment="1">
      <alignment horizontal="center" vertical="center"/>
    </xf>
    <xf numFmtId="0" fontId="2" fillId="58" borderId="43" xfId="0" applyFont="1" applyFill="1" applyBorder="1" applyAlignment="1">
      <alignment horizontal="center" vertical="center"/>
    </xf>
    <xf numFmtId="0" fontId="2" fillId="58" borderId="45" xfId="0" applyFont="1" applyFill="1" applyBorder="1" applyAlignment="1">
      <alignment horizontal="center" vertical="center"/>
    </xf>
    <xf numFmtId="0" fontId="49" fillId="0" borderId="1" xfId="0" applyFont="1" applyBorder="1" applyAlignment="1">
      <alignment horizontal="center" vertical="center" wrapText="1"/>
    </xf>
    <xf numFmtId="4" fontId="46" fillId="0" borderId="1" xfId="0" applyNumberFormat="1" applyFont="1" applyFill="1" applyBorder="1" applyAlignment="1">
      <alignment horizontal="right" vertical="center" wrapText="1"/>
    </xf>
    <xf numFmtId="4" fontId="46" fillId="0" borderId="1" xfId="0" applyNumberFormat="1" applyFont="1" applyFill="1" applyBorder="1"/>
    <xf numFmtId="0" fontId="11" fillId="0" borderId="0" xfId="0" applyFont="1"/>
    <xf numFmtId="0" fontId="62" fillId="0" borderId="0" xfId="0" applyFont="1"/>
    <xf numFmtId="0" fontId="11" fillId="0" borderId="1" xfId="0" applyFont="1" applyBorder="1" applyAlignment="1">
      <alignment horizontal="center" vertical="center"/>
    </xf>
    <xf numFmtId="0" fontId="62" fillId="0" borderId="1" xfId="0" applyFont="1" applyFill="1" applyBorder="1" applyAlignment="1">
      <alignment horizontal="center" vertical="center"/>
    </xf>
    <xf numFmtId="0" fontId="62" fillId="0" borderId="1" xfId="0" applyFont="1" applyFill="1" applyBorder="1" applyAlignment="1">
      <alignment horizontal="center" vertical="center" wrapText="1"/>
    </xf>
    <xf numFmtId="2" fontId="63" fillId="0" borderId="1" xfId="331" applyNumberFormat="1" applyFont="1" applyFill="1" applyBorder="1" applyAlignment="1">
      <alignment horizontal="left" vertical="center" wrapText="1"/>
    </xf>
    <xf numFmtId="0" fontId="63" fillId="0" borderId="1" xfId="331" applyFont="1" applyFill="1" applyBorder="1" applyAlignment="1">
      <alignment horizontal="left" vertical="center"/>
    </xf>
    <xf numFmtId="0" fontId="63" fillId="0" borderId="1" xfId="331" applyFont="1" applyFill="1" applyBorder="1" applyAlignment="1">
      <alignment vertical="top" wrapText="1"/>
    </xf>
    <xf numFmtId="0" fontId="63" fillId="0" borderId="1" xfId="331" applyFont="1" applyBorder="1" applyAlignment="1">
      <alignment wrapText="1"/>
    </xf>
    <xf numFmtId="0" fontId="49" fillId="0" borderId="1" xfId="0" applyFont="1" applyBorder="1" applyAlignment="1">
      <alignment vertical="center" wrapText="1"/>
    </xf>
    <xf numFmtId="0" fontId="49" fillId="0" borderId="1" xfId="0" applyFont="1" applyBorder="1" applyAlignment="1">
      <alignment vertical="center"/>
    </xf>
    <xf numFmtId="3" fontId="49" fillId="0" borderId="1" xfId="0" applyNumberFormat="1" applyFont="1" applyBorder="1" applyAlignment="1">
      <alignment horizontal="right" vertical="center" wrapText="1"/>
    </xf>
    <xf numFmtId="0" fontId="49" fillId="0" borderId="1" xfId="0" applyFont="1" applyBorder="1" applyAlignment="1">
      <alignment horizontal="right" vertical="center" wrapText="1"/>
    </xf>
    <xf numFmtId="0" fontId="66" fillId="0" borderId="0" xfId="0" applyFont="1"/>
    <xf numFmtId="0" fontId="67" fillId="0" borderId="1" xfId="0" applyFont="1" applyBorder="1" applyAlignment="1">
      <alignment horizontal="center" vertical="center" wrapText="1"/>
    </xf>
    <xf numFmtId="0" fontId="67" fillId="0" borderId="1" xfId="0" applyFont="1" applyBorder="1" applyAlignment="1">
      <alignment vertical="center" wrapText="1"/>
    </xf>
    <xf numFmtId="0" fontId="66" fillId="0" borderId="1" xfId="0" applyFont="1" applyBorder="1" applyAlignment="1">
      <alignment vertical="center" wrapText="1"/>
    </xf>
    <xf numFmtId="0" fontId="66" fillId="0" borderId="1" xfId="0" applyFont="1" applyBorder="1" applyAlignment="1">
      <alignment vertical="center"/>
    </xf>
    <xf numFmtId="0" fontId="69" fillId="0" borderId="1" xfId="0" applyFont="1" applyBorder="1" applyAlignment="1">
      <alignment horizontal="center" vertical="center" wrapText="1"/>
    </xf>
    <xf numFmtId="0" fontId="55" fillId="0" borderId="1" xfId="0" applyFont="1" applyBorder="1" applyAlignment="1">
      <alignment vertical="center" wrapText="1"/>
    </xf>
    <xf numFmtId="0" fontId="56" fillId="0" borderId="1" xfId="0" applyFont="1" applyBorder="1" applyAlignment="1">
      <alignment horizontal="center" vertical="center" wrapText="1"/>
    </xf>
    <xf numFmtId="0" fontId="56" fillId="0" borderId="1" xfId="0" applyFont="1" applyFill="1" applyBorder="1" applyAlignment="1">
      <alignment horizontal="center" vertical="center" wrapText="1"/>
    </xf>
    <xf numFmtId="0" fontId="70" fillId="0" borderId="1" xfId="0" applyFont="1" applyBorder="1" applyAlignment="1">
      <alignment horizontal="justify" vertical="center" wrapText="1"/>
    </xf>
    <xf numFmtId="0" fontId="70" fillId="0" borderId="1" xfId="0" applyFont="1" applyBorder="1"/>
    <xf numFmtId="0" fontId="70" fillId="0" borderId="1" xfId="0" applyFont="1" applyBorder="1" applyAlignment="1">
      <alignment horizontal="center" vertical="center" wrapText="1"/>
    </xf>
    <xf numFmtId="0" fontId="55" fillId="0" borderId="1" xfId="0" applyFont="1" applyBorder="1" applyAlignment="1">
      <alignment horizontal="justify" vertical="center" wrapText="1"/>
    </xf>
    <xf numFmtId="0" fontId="53" fillId="0" borderId="1" xfId="0" applyFont="1" applyFill="1" applyBorder="1" applyAlignment="1">
      <alignment vertical="center" wrapText="1"/>
    </xf>
    <xf numFmtId="0" fontId="54" fillId="0" borderId="1" xfId="0" applyFont="1" applyBorder="1" applyAlignment="1">
      <alignment vertical="center" wrapText="1"/>
    </xf>
    <xf numFmtId="0" fontId="56" fillId="0" borderId="1" xfId="0" applyFont="1" applyBorder="1" applyAlignment="1">
      <alignment horizontal="right"/>
    </xf>
    <xf numFmtId="0" fontId="55" fillId="0" borderId="1" xfId="0" applyFont="1" applyFill="1" applyBorder="1" applyAlignment="1">
      <alignment vertical="center" wrapText="1"/>
    </xf>
    <xf numFmtId="0" fontId="55" fillId="0" borderId="1" xfId="0" applyFont="1" applyBorder="1" applyAlignment="1">
      <alignment wrapText="1"/>
    </xf>
    <xf numFmtId="0" fontId="56" fillId="0" borderId="1" xfId="0" applyFont="1" applyBorder="1"/>
    <xf numFmtId="0" fontId="55" fillId="0" borderId="43" xfId="0" applyFont="1" applyBorder="1" applyAlignment="1">
      <alignment horizontal="center" vertical="center"/>
    </xf>
    <xf numFmtId="0" fontId="55" fillId="0" borderId="45" xfId="0" applyFont="1" applyBorder="1"/>
    <xf numFmtId="0" fontId="53" fillId="0" borderId="0" xfId="0" applyFont="1" applyBorder="1" applyAlignment="1">
      <alignment vertical="center" wrapText="1"/>
    </xf>
    <xf numFmtId="0" fontId="56" fillId="0" borderId="1" xfId="0" applyFont="1" applyBorder="1" applyAlignment="1">
      <alignment horizontal="center" vertical="center"/>
    </xf>
    <xf numFmtId="0" fontId="53" fillId="0" borderId="1" xfId="0" applyFont="1" applyFill="1" applyBorder="1" applyAlignment="1">
      <alignment horizontal="center" vertical="center" wrapText="1"/>
    </xf>
    <xf numFmtId="0" fontId="55" fillId="0" borderId="1" xfId="0" applyFont="1" applyBorder="1" applyAlignment="1">
      <alignment horizontal="center" vertical="center"/>
    </xf>
    <xf numFmtId="0" fontId="55" fillId="0" borderId="0" xfId="0" applyFont="1" applyBorder="1"/>
    <xf numFmtId="0" fontId="56" fillId="0" borderId="0" xfId="0" applyFont="1" applyBorder="1" applyAlignment="1">
      <alignment horizontal="right"/>
    </xf>
    <xf numFmtId="0" fontId="56" fillId="0" borderId="1" xfId="0" applyFont="1" applyFill="1" applyBorder="1" applyAlignment="1">
      <alignment vertical="center" wrapText="1"/>
    </xf>
    <xf numFmtId="0" fontId="55" fillId="0" borderId="45" xfId="0" applyFont="1" applyBorder="1" applyAlignment="1">
      <alignment vertical="center"/>
    </xf>
    <xf numFmtId="0" fontId="53" fillId="0" borderId="1" xfId="0" applyFont="1" applyBorder="1" applyAlignment="1">
      <alignment horizontal="right" vertical="center" wrapText="1"/>
    </xf>
    <xf numFmtId="0" fontId="54" fillId="0" borderId="1" xfId="0" applyFont="1" applyBorder="1" applyAlignment="1">
      <alignment horizontal="center" vertical="center" wrapText="1"/>
    </xf>
    <xf numFmtId="0" fontId="56" fillId="0" borderId="45" xfId="0" applyFont="1" applyBorder="1" applyAlignment="1">
      <alignment horizontal="right"/>
    </xf>
    <xf numFmtId="0" fontId="55" fillId="0" borderId="1" xfId="0" applyFont="1" applyBorder="1" applyAlignment="1">
      <alignment horizontal="center" vertical="center" wrapText="1"/>
    </xf>
    <xf numFmtId="0" fontId="55" fillId="0" borderId="1" xfId="0" applyFont="1" applyBorder="1" applyAlignment="1">
      <alignment horizontal="left" vertical="center" wrapText="1"/>
    </xf>
    <xf numFmtId="0" fontId="70" fillId="0" borderId="43" xfId="0" applyFont="1" applyBorder="1" applyAlignment="1">
      <alignment horizontal="center" vertical="center" wrapText="1"/>
    </xf>
    <xf numFmtId="0" fontId="70" fillId="0" borderId="45" xfId="0" applyFont="1" applyBorder="1"/>
    <xf numFmtId="0" fontId="56" fillId="0" borderId="50" xfId="0" applyFont="1" applyBorder="1" applyAlignment="1">
      <alignment horizontal="center" vertical="center" wrapText="1"/>
    </xf>
    <xf numFmtId="0" fontId="55" fillId="0" borderId="43" xfId="0" applyFont="1" applyBorder="1" applyAlignment="1">
      <alignment horizontal="center" vertical="center" wrapText="1"/>
    </xf>
    <xf numFmtId="0" fontId="0" fillId="0" borderId="45" xfId="0" applyBorder="1"/>
    <xf numFmtId="0" fontId="54" fillId="0" borderId="1" xfId="0" applyFont="1" applyBorder="1"/>
    <xf numFmtId="0" fontId="53" fillId="0" borderId="1" xfId="0" applyFont="1" applyBorder="1" applyAlignment="1">
      <alignment horizontal="right" vertical="center" wrapText="1"/>
    </xf>
    <xf numFmtId="0" fontId="46" fillId="0" borderId="1" xfId="0" applyFont="1" applyFill="1" applyBorder="1" applyAlignment="1">
      <alignment horizontal="right" vertical="center" wrapText="1"/>
    </xf>
    <xf numFmtId="0" fontId="46" fillId="0" borderId="1" xfId="0" applyFont="1" applyBorder="1" applyAlignment="1">
      <alignment horizontal="right"/>
    </xf>
    <xf numFmtId="0" fontId="34" fillId="0" borderId="1" xfId="0" applyFont="1" applyBorder="1" applyAlignment="1">
      <alignment horizontal="center" vertical="center"/>
    </xf>
    <xf numFmtId="0" fontId="60" fillId="0" borderId="1" xfId="0" applyFont="1" applyFill="1" applyBorder="1" applyAlignment="1">
      <alignment horizontal="right" vertical="center" wrapText="1"/>
    </xf>
    <xf numFmtId="0" fontId="2" fillId="0" borderId="1" xfId="0" applyFont="1" applyBorder="1" applyAlignment="1">
      <alignment horizontal="left" vertical="top" wrapText="1"/>
    </xf>
    <xf numFmtId="0" fontId="2" fillId="0" borderId="50" xfId="0" applyFont="1" applyBorder="1" applyAlignment="1">
      <alignment horizontal="left" vertical="top" wrapText="1"/>
    </xf>
    <xf numFmtId="0" fontId="2" fillId="0" borderId="0" xfId="0" applyFont="1" applyAlignment="1">
      <alignment horizontal="left" vertical="top" wrapText="1"/>
    </xf>
    <xf numFmtId="0" fontId="2" fillId="0" borderId="43" xfId="0" quotePrefix="1"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43" xfId="0" applyFont="1" applyBorder="1" applyAlignment="1">
      <alignment horizontal="left" vertical="top" wrapText="1"/>
    </xf>
    <xf numFmtId="0" fontId="48" fillId="0" borderId="43" xfId="0" applyFont="1" applyBorder="1" applyAlignment="1">
      <alignment horizontal="left" vertical="top"/>
    </xf>
    <xf numFmtId="0" fontId="2" fillId="0" borderId="51" xfId="0" applyFont="1" applyBorder="1" applyAlignment="1">
      <alignment horizontal="left" vertical="top" wrapText="1"/>
    </xf>
    <xf numFmtId="0" fontId="56" fillId="0" borderId="0" xfId="0" applyFont="1" applyAlignment="1">
      <alignment horizontal="center" vertical="top"/>
    </xf>
    <xf numFmtId="0" fontId="52" fillId="0" borderId="0" xfId="0" applyFont="1" applyAlignment="1">
      <alignment horizontal="center" vertical="top"/>
    </xf>
    <xf numFmtId="0" fontId="56" fillId="0" borderId="50" xfId="0" applyFont="1" applyBorder="1" applyAlignment="1">
      <alignment horizontal="left" vertical="top"/>
    </xf>
    <xf numFmtId="0" fontId="48" fillId="0" borderId="52" xfId="0" applyFont="1" applyBorder="1" applyAlignment="1">
      <alignment horizontal="left" vertical="top"/>
    </xf>
    <xf numFmtId="0" fontId="48" fillId="0" borderId="51" xfId="0" applyFont="1" applyBorder="1" applyAlignment="1">
      <alignment horizontal="left" vertical="top"/>
    </xf>
    <xf numFmtId="0" fontId="48" fillId="0" borderId="43" xfId="0" applyFont="1" applyBorder="1" applyAlignment="1">
      <alignment horizontal="center" vertical="top" wrapText="1"/>
    </xf>
    <xf numFmtId="0" fontId="48" fillId="0" borderId="44" xfId="0" applyFont="1" applyBorder="1" applyAlignment="1">
      <alignment horizontal="center" vertical="top" wrapText="1"/>
    </xf>
    <xf numFmtId="0" fontId="48" fillId="0" borderId="45" xfId="0" applyFont="1" applyBorder="1" applyAlignment="1">
      <alignment horizontal="center" vertical="top" wrapText="1"/>
    </xf>
    <xf numFmtId="0" fontId="55" fillId="0" borderId="55" xfId="0" applyFont="1" applyBorder="1" applyAlignment="1">
      <alignment horizontal="left" vertical="top" wrapText="1"/>
    </xf>
    <xf numFmtId="0" fontId="55" fillId="0" borderId="54" xfId="0" applyFont="1" applyBorder="1" applyAlignment="1">
      <alignment horizontal="left" vertical="top" wrapText="1"/>
    </xf>
    <xf numFmtId="0" fontId="55" fillId="0" borderId="53" xfId="0" applyFont="1" applyBorder="1" applyAlignment="1">
      <alignment horizontal="left" vertical="top" wrapText="1"/>
    </xf>
    <xf numFmtId="0" fontId="55" fillId="0" borderId="35" xfId="0" applyFont="1" applyBorder="1" applyAlignment="1">
      <alignment horizontal="left" vertical="top" wrapText="1"/>
    </xf>
    <xf numFmtId="0" fontId="55" fillId="0" borderId="0" xfId="0" applyFont="1" applyBorder="1" applyAlignment="1">
      <alignment horizontal="left" vertical="top" wrapText="1"/>
    </xf>
    <xf numFmtId="0" fontId="55" fillId="0" borderId="47" xfId="0" applyFont="1" applyBorder="1" applyAlignment="1">
      <alignment horizontal="left" vertical="top" wrapText="1"/>
    </xf>
    <xf numFmtId="0" fontId="55" fillId="0" borderId="49" xfId="0" applyFont="1" applyBorder="1" applyAlignment="1">
      <alignment horizontal="left" vertical="top" wrapText="1"/>
    </xf>
    <xf numFmtId="0" fontId="55" fillId="0" borderId="46" xfId="0" applyFont="1" applyBorder="1" applyAlignment="1">
      <alignment horizontal="left" vertical="top" wrapText="1"/>
    </xf>
    <xf numFmtId="0" fontId="55" fillId="0" borderId="48" xfId="0" applyFont="1" applyBorder="1" applyAlignment="1">
      <alignment horizontal="left" vertical="top" wrapText="1"/>
    </xf>
    <xf numFmtId="0" fontId="9" fillId="0" borderId="4" xfId="0" applyFont="1" applyBorder="1" applyAlignment="1">
      <alignment vertical="center"/>
    </xf>
    <xf numFmtId="0" fontId="9" fillId="0" borderId="14" xfId="0" applyFont="1" applyBorder="1" applyAlignment="1">
      <alignment vertical="center"/>
    </xf>
    <xf numFmtId="2" fontId="9" fillId="0" borderId="0" xfId="0" applyNumberFormat="1" applyFont="1" applyBorder="1" applyAlignment="1">
      <alignment horizontal="left" vertical="center" wrapText="1"/>
    </xf>
    <xf numFmtId="0" fontId="9" fillId="0" borderId="0" xfId="0" applyFont="1" applyBorder="1" applyAlignment="1">
      <alignment horizontal="left" vertical="center" wrapText="1"/>
    </xf>
    <xf numFmtId="0" fontId="9" fillId="0" borderId="20" xfId="0" applyFont="1" applyBorder="1" applyAlignment="1">
      <alignment horizontal="left" vertical="center" wrapText="1"/>
    </xf>
    <xf numFmtId="0" fontId="7" fillId="0" borderId="35" xfId="0" applyFont="1" applyBorder="1" applyAlignment="1">
      <alignment vertical="center"/>
    </xf>
    <xf numFmtId="0" fontId="7" fillId="0" borderId="0" xfId="0" applyFont="1" applyBorder="1" applyAlignment="1">
      <alignment vertical="center"/>
    </xf>
    <xf numFmtId="0" fontId="46" fillId="0" borderId="0" xfId="0" applyFont="1" applyBorder="1" applyAlignment="1">
      <alignment vertical="center"/>
    </xf>
    <xf numFmtId="0" fontId="7" fillId="0" borderId="36" xfId="0" applyFont="1" applyBorder="1" applyAlignment="1">
      <alignment vertical="center"/>
    </xf>
    <xf numFmtId="0" fontId="7" fillId="0" borderId="21" xfId="0" applyFont="1" applyBorder="1" applyAlignment="1">
      <alignment vertical="center"/>
    </xf>
    <xf numFmtId="0" fontId="46" fillId="0" borderId="21" xfId="0" applyFont="1" applyBorder="1" applyAlignment="1">
      <alignment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56" fillId="0" borderId="33" xfId="0" applyFont="1" applyBorder="1" applyAlignment="1">
      <alignment horizontal="center" vertical="center"/>
    </xf>
    <xf numFmtId="0" fontId="56" fillId="0" borderId="14"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56" fillId="0" borderId="34" xfId="0" applyFont="1" applyBorder="1" applyAlignment="1">
      <alignment horizontal="center" vertical="center" wrapText="1"/>
    </xf>
    <xf numFmtId="0" fontId="56" fillId="0" borderId="17" xfId="0" applyFont="1" applyBorder="1" applyAlignment="1">
      <alignment horizontal="center" vertical="center" wrapText="1"/>
    </xf>
    <xf numFmtId="0" fontId="46"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34" fillId="0" borderId="0" xfId="0" applyFont="1" applyBorder="1" applyAlignment="1">
      <alignment horizontal="left" vertical="center" wrapText="1"/>
    </xf>
    <xf numFmtId="0" fontId="7" fillId="0" borderId="20" xfId="0" applyFont="1" applyBorder="1" applyAlignment="1">
      <alignment vertical="center"/>
    </xf>
    <xf numFmtId="0" fontId="56" fillId="0" borderId="1" xfId="0" applyFont="1" applyBorder="1" applyAlignment="1">
      <alignment horizontal="left" vertical="top"/>
    </xf>
    <xf numFmtId="0" fontId="48" fillId="0" borderId="1" xfId="0" applyFont="1" applyBorder="1" applyAlignment="1">
      <alignment horizontal="left" vertical="top"/>
    </xf>
    <xf numFmtId="0" fontId="55" fillId="0" borderId="1" xfId="0" applyFont="1" applyBorder="1" applyAlignment="1">
      <alignment horizontal="left" vertical="top" wrapText="1"/>
    </xf>
    <xf numFmtId="0" fontId="56" fillId="0" borderId="49" xfId="0" applyFont="1" applyBorder="1" applyAlignment="1">
      <alignment horizontal="center" vertical="top" wrapText="1"/>
    </xf>
    <xf numFmtId="0" fontId="56" fillId="0" borderId="46" xfId="0" applyFont="1" applyBorder="1" applyAlignment="1">
      <alignment horizontal="center" vertical="top" wrapText="1"/>
    </xf>
    <xf numFmtId="0" fontId="56" fillId="0" borderId="50" xfId="0" applyFont="1" applyBorder="1" applyAlignment="1">
      <alignment horizontal="left" vertical="top" wrapText="1"/>
    </xf>
    <xf numFmtId="0" fontId="56" fillId="0" borderId="52" xfId="0" applyFont="1" applyBorder="1" applyAlignment="1">
      <alignment horizontal="left" vertical="top" wrapText="1"/>
    </xf>
    <xf numFmtId="0" fontId="48" fillId="0" borderId="52" xfId="0" applyFont="1" applyBorder="1" applyAlignment="1">
      <alignment horizontal="left" vertical="top" wrapText="1"/>
    </xf>
    <xf numFmtId="0" fontId="48" fillId="0" borderId="50" xfId="0" applyFont="1" applyBorder="1" applyAlignment="1">
      <alignment horizontal="left" vertical="top" wrapText="1"/>
    </xf>
    <xf numFmtId="0" fontId="48" fillId="0" borderId="51" xfId="0" applyFont="1" applyBorder="1" applyAlignment="1">
      <alignment horizontal="left" vertical="top" wrapText="1"/>
    </xf>
    <xf numFmtId="0" fontId="48" fillId="0" borderId="1" xfId="0" applyFont="1" applyBorder="1" applyAlignment="1">
      <alignment horizontal="left" vertical="top" wrapText="1"/>
    </xf>
    <xf numFmtId="0" fontId="48" fillId="0" borderId="50" xfId="0" applyFont="1" applyBorder="1" applyAlignment="1">
      <alignment horizontal="center" vertical="top" wrapText="1"/>
    </xf>
    <xf numFmtId="0" fontId="48" fillId="0" borderId="52" xfId="0" applyFont="1" applyBorder="1" applyAlignment="1">
      <alignment horizontal="center" vertical="top" wrapText="1"/>
    </xf>
    <xf numFmtId="0" fontId="56" fillId="0" borderId="43" xfId="0" applyFont="1" applyBorder="1" applyAlignment="1">
      <alignment horizontal="center" vertical="top"/>
    </xf>
    <xf numFmtId="0" fontId="56" fillId="0" borderId="44" xfId="0" applyFont="1" applyBorder="1" applyAlignment="1">
      <alignment horizontal="center" vertical="top"/>
    </xf>
    <xf numFmtId="0" fontId="56" fillId="57" borderId="46" xfId="0" applyFont="1" applyFill="1" applyBorder="1" applyAlignment="1">
      <alignment horizontal="center" vertical="top"/>
    </xf>
    <xf numFmtId="0" fontId="48" fillId="57" borderId="46" xfId="0" applyFont="1" applyFill="1" applyBorder="1" applyAlignment="1">
      <alignment horizontal="center" vertical="top"/>
    </xf>
    <xf numFmtId="0" fontId="56" fillId="0" borderId="1" xfId="0" applyFont="1" applyFill="1" applyBorder="1" applyAlignment="1">
      <alignment horizontal="center"/>
    </xf>
    <xf numFmtId="0" fontId="48" fillId="0" borderId="1" xfId="0" applyFont="1" applyFill="1" applyBorder="1" applyAlignment="1">
      <alignment horizontal="center"/>
    </xf>
    <xf numFmtId="0" fontId="56" fillId="60" borderId="1" xfId="0" applyFont="1" applyFill="1" applyBorder="1" applyAlignment="1">
      <alignment horizontal="center" vertical="top"/>
    </xf>
    <xf numFmtId="0" fontId="48" fillId="60" borderId="1" xfId="0" applyFont="1" applyFill="1" applyBorder="1" applyAlignment="1">
      <alignment horizontal="center" vertical="top"/>
    </xf>
    <xf numFmtId="0" fontId="55" fillId="58" borderId="1" xfId="0" applyFont="1" applyFill="1" applyBorder="1" applyAlignment="1">
      <alignment horizontal="center" vertical="center"/>
    </xf>
    <xf numFmtId="0" fontId="2" fillId="58" borderId="1" xfId="0" applyFont="1" applyFill="1" applyBorder="1" applyAlignment="1">
      <alignment horizontal="center" vertical="center"/>
    </xf>
    <xf numFmtId="0" fontId="2" fillId="59" borderId="1" xfId="0" applyFont="1" applyFill="1" applyBorder="1" applyAlignment="1">
      <alignment horizontal="center" vertical="center"/>
    </xf>
    <xf numFmtId="0" fontId="2" fillId="58" borderId="1" xfId="0" applyFont="1" applyFill="1" applyBorder="1" applyAlignment="1">
      <alignment horizontal="left" vertical="top" wrapText="1"/>
    </xf>
    <xf numFmtId="0" fontId="2" fillId="59" borderId="1" xfId="0" applyFont="1" applyFill="1" applyBorder="1" applyAlignment="1">
      <alignment horizontal="left" vertical="center" wrapText="1"/>
    </xf>
    <xf numFmtId="0" fontId="2" fillId="59" borderId="1" xfId="0" applyFont="1" applyFill="1" applyBorder="1" applyAlignment="1">
      <alignment horizontal="left" vertical="top" wrapText="1"/>
    </xf>
    <xf numFmtId="0" fontId="2" fillId="59" borderId="50" xfId="0" applyFont="1" applyFill="1" applyBorder="1" applyAlignment="1">
      <alignment horizontal="center" vertical="center"/>
    </xf>
    <xf numFmtId="0" fontId="2" fillId="59" borderId="52" xfId="0" applyFont="1" applyFill="1" applyBorder="1" applyAlignment="1">
      <alignment horizontal="center" vertical="center"/>
    </xf>
    <xf numFmtId="0" fontId="2" fillId="59" borderId="51" xfId="0" applyFont="1" applyFill="1" applyBorder="1" applyAlignment="1">
      <alignment horizontal="center" vertical="center"/>
    </xf>
    <xf numFmtId="0" fontId="2" fillId="58" borderId="1" xfId="0" applyFont="1" applyFill="1" applyBorder="1" applyAlignment="1">
      <alignment vertical="center" wrapText="1"/>
    </xf>
    <xf numFmtId="0" fontId="2" fillId="59" borderId="44" xfId="0" applyFont="1" applyFill="1" applyBorder="1" applyAlignment="1">
      <alignment horizontal="left" vertical="top" wrapText="1"/>
    </xf>
    <xf numFmtId="0" fontId="2" fillId="59" borderId="45" xfId="0" applyFont="1" applyFill="1" applyBorder="1" applyAlignment="1">
      <alignment horizontal="left" vertical="top" wrapText="1"/>
    </xf>
    <xf numFmtId="0" fontId="2" fillId="58" borderId="50" xfId="0" applyFont="1" applyFill="1" applyBorder="1" applyAlignment="1">
      <alignment horizontal="center" vertical="center"/>
    </xf>
    <xf numFmtId="0" fontId="2" fillId="58" borderId="52" xfId="0" applyFont="1" applyFill="1" applyBorder="1" applyAlignment="1">
      <alignment horizontal="center" vertical="center"/>
    </xf>
    <xf numFmtId="0" fontId="2" fillId="58" borderId="51" xfId="0" applyFont="1" applyFill="1" applyBorder="1" applyAlignment="1">
      <alignment horizontal="center" vertical="center"/>
    </xf>
    <xf numFmtId="0" fontId="2" fillId="58" borderId="43" xfId="0" applyFont="1" applyFill="1" applyBorder="1" applyAlignment="1">
      <alignment horizontal="left" vertical="top" wrapText="1"/>
    </xf>
    <xf numFmtId="0" fontId="2" fillId="58" borderId="44" xfId="0" applyFont="1" applyFill="1" applyBorder="1" applyAlignment="1">
      <alignment horizontal="left" vertical="top" wrapText="1"/>
    </xf>
    <xf numFmtId="0" fontId="2" fillId="58" borderId="45" xfId="0" applyFont="1" applyFill="1" applyBorder="1" applyAlignment="1">
      <alignment horizontal="left" vertical="top" wrapText="1"/>
    </xf>
    <xf numFmtId="0" fontId="2" fillId="58" borderId="1" xfId="0" applyFont="1" applyFill="1" applyBorder="1" applyAlignment="1">
      <alignment horizontal="left" vertical="center" wrapText="1"/>
    </xf>
    <xf numFmtId="0" fontId="2" fillId="59" borderId="43" xfId="0" applyFont="1" applyFill="1" applyBorder="1" applyAlignment="1">
      <alignment horizontal="left" vertical="top" wrapText="1"/>
    </xf>
    <xf numFmtId="0" fontId="49" fillId="0" borderId="1" xfId="0" applyFont="1" applyBorder="1" applyAlignment="1">
      <alignment horizontal="center" vertical="center" wrapText="1"/>
    </xf>
    <xf numFmtId="0" fontId="49" fillId="0" borderId="1" xfId="0" applyFont="1" applyBorder="1" applyAlignment="1">
      <alignment vertical="center" wrapText="1"/>
    </xf>
    <xf numFmtId="0" fontId="2" fillId="0" borderId="0" xfId="0" applyFont="1" applyBorder="1" applyAlignment="1">
      <alignment horizontal="left"/>
    </xf>
    <xf numFmtId="0" fontId="59" fillId="0" borderId="16" xfId="0" applyFont="1" applyBorder="1" applyAlignment="1">
      <alignment horizontal="left" vertical="center" wrapText="1"/>
    </xf>
    <xf numFmtId="0" fontId="59" fillId="0" borderId="17" xfId="0" applyFont="1" applyBorder="1" applyAlignment="1">
      <alignment horizontal="left" vertical="center" wrapText="1"/>
    </xf>
    <xf numFmtId="0" fontId="67" fillId="0" borderId="1" xfId="0" applyFont="1" applyBorder="1" applyAlignment="1">
      <alignment vertical="center" wrapText="1"/>
    </xf>
    <xf numFmtId="0" fontId="56" fillId="0" borderId="46" xfId="0" applyFont="1" applyBorder="1" applyAlignment="1">
      <alignment horizontal="left"/>
    </xf>
    <xf numFmtId="0" fontId="54" fillId="0" borderId="1" xfId="0" applyFont="1" applyBorder="1" applyAlignment="1">
      <alignment horizontal="center" vertical="center" wrapText="1"/>
    </xf>
    <xf numFmtId="0" fontId="68" fillId="0" borderId="1" xfId="0" applyFont="1" applyBorder="1" applyAlignment="1">
      <alignment horizontal="center" vertical="center" wrapText="1"/>
    </xf>
    <xf numFmtId="0" fontId="53" fillId="0" borderId="46" xfId="0" applyFont="1" applyBorder="1" applyAlignment="1">
      <alignment horizontal="left" vertical="center" wrapText="1"/>
    </xf>
    <xf numFmtId="0" fontId="55" fillId="0" borderId="1" xfId="0" applyFont="1" applyBorder="1" applyAlignment="1">
      <alignment horizontal="center" vertical="center" wrapText="1"/>
    </xf>
    <xf numFmtId="0" fontId="55" fillId="0" borderId="1" xfId="0" applyFont="1" applyBorder="1" applyAlignment="1">
      <alignment horizontal="left" vertical="center" wrapText="1"/>
    </xf>
    <xf numFmtId="0" fontId="56" fillId="0" borderId="43" xfId="0" applyFont="1" applyBorder="1" applyAlignment="1">
      <alignment horizontal="left"/>
    </xf>
    <xf numFmtId="0" fontId="56" fillId="0" borderId="44" xfId="0" applyFont="1" applyBorder="1" applyAlignment="1">
      <alignment horizontal="left"/>
    </xf>
    <xf numFmtId="0" fontId="56" fillId="0" borderId="45" xfId="0" applyFont="1" applyBorder="1" applyAlignment="1">
      <alignment horizontal="left"/>
    </xf>
    <xf numFmtId="0" fontId="5" fillId="0" borderId="43" xfId="0" applyFont="1" applyBorder="1" applyAlignment="1">
      <alignment horizontal="left"/>
    </xf>
    <xf numFmtId="0" fontId="5" fillId="0" borderId="44" xfId="0" applyFont="1" applyBorder="1" applyAlignment="1">
      <alignment horizontal="left"/>
    </xf>
    <xf numFmtId="0" fontId="5" fillId="0" borderId="45" xfId="0" applyFont="1" applyBorder="1" applyAlignment="1">
      <alignment horizontal="left"/>
    </xf>
    <xf numFmtId="0" fontId="53" fillId="0" borderId="1" xfId="0" applyFont="1" applyFill="1" applyBorder="1" applyAlignment="1">
      <alignment horizontal="left" vertical="center" wrapText="1"/>
    </xf>
    <xf numFmtId="0" fontId="56" fillId="0" borderId="43" xfId="0" applyFont="1" applyBorder="1" applyAlignment="1">
      <alignment horizontal="right"/>
    </xf>
    <xf numFmtId="0" fontId="56" fillId="0" borderId="45" xfId="0" applyFont="1" applyBorder="1" applyAlignment="1">
      <alignment horizontal="right"/>
    </xf>
    <xf numFmtId="0" fontId="56" fillId="0" borderId="46" xfId="0" applyFont="1" applyBorder="1" applyAlignment="1">
      <alignment horizontal="left" vertical="center"/>
    </xf>
    <xf numFmtId="0" fontId="53" fillId="0" borderId="51" xfId="0" applyFont="1" applyBorder="1" applyAlignment="1">
      <alignment horizontal="right" vertical="center" wrapText="1"/>
    </xf>
    <xf numFmtId="0" fontId="53" fillId="0" borderId="1" xfId="0" applyFont="1" applyBorder="1" applyAlignment="1">
      <alignment horizontal="left" vertical="center" wrapText="1"/>
    </xf>
    <xf numFmtId="0" fontId="56" fillId="0" borderId="43" xfId="0" applyFont="1" applyBorder="1" applyAlignment="1">
      <alignment horizontal="left" wrapText="1"/>
    </xf>
    <xf numFmtId="0" fontId="56" fillId="0" borderId="44" xfId="0" applyFont="1" applyBorder="1" applyAlignment="1">
      <alignment horizontal="left" wrapText="1"/>
    </xf>
    <xf numFmtId="0" fontId="56" fillId="0" borderId="45" xfId="0" applyFont="1" applyBorder="1" applyAlignment="1">
      <alignment horizontal="left" wrapText="1"/>
    </xf>
    <xf numFmtId="0" fontId="70" fillId="0" borderId="0" xfId="0" applyFont="1" applyAlignment="1">
      <alignment horizontal="left" vertical="center" wrapText="1"/>
    </xf>
    <xf numFmtId="0" fontId="72" fillId="0" borderId="0" xfId="0" applyFont="1" applyAlignment="1">
      <alignment horizontal="left" vertical="center" wrapText="1"/>
    </xf>
  </cellXfs>
  <cellStyles count="332">
    <cellStyle name="20% - Accent1" xfId="1"/>
    <cellStyle name="20% - Accent1 2" xfId="2"/>
    <cellStyle name="20% - Accent2" xfId="3"/>
    <cellStyle name="20% - Accent2 2" xfId="4"/>
    <cellStyle name="20% - Accent3" xfId="5"/>
    <cellStyle name="20% - Accent3 2" xfId="6"/>
    <cellStyle name="20% - Accent4" xfId="7"/>
    <cellStyle name="20% - Accent4 2" xfId="8"/>
    <cellStyle name="20% - Accent5" xfId="9"/>
    <cellStyle name="20% - Accent5 2" xfId="10"/>
    <cellStyle name="20% - Accent6" xfId="11"/>
    <cellStyle name="20% - Accent6 2" xfId="12"/>
    <cellStyle name="20% - Énfasis1 2" xfId="13"/>
    <cellStyle name="20% - Énfasis2 2" xfId="14"/>
    <cellStyle name="20% - Énfasis3 2" xfId="15"/>
    <cellStyle name="20% - Énfasis4 2" xfId="16"/>
    <cellStyle name="20% - Énfasis5 2" xfId="17"/>
    <cellStyle name="20% - Énfasis6 2" xfId="18"/>
    <cellStyle name="40% - Accent1" xfId="19"/>
    <cellStyle name="40% - Accent1 2" xfId="20"/>
    <cellStyle name="40% - Accent2" xfId="21"/>
    <cellStyle name="40% - Accent2 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Énfasis1 2" xfId="31"/>
    <cellStyle name="40% - Énfasis2 2" xfId="32"/>
    <cellStyle name="40% - Énfasis3 2" xfId="33"/>
    <cellStyle name="40% - Énfasis4 2" xfId="34"/>
    <cellStyle name="40% - Énfasis5 2" xfId="35"/>
    <cellStyle name="40% - Énfasis6 2" xfId="36"/>
    <cellStyle name="60% - Accent1" xfId="37"/>
    <cellStyle name="60% - Accent2" xfId="38"/>
    <cellStyle name="60% - Accent3" xfId="39"/>
    <cellStyle name="60% - Accent4" xfId="40"/>
    <cellStyle name="60% - Accent5" xfId="41"/>
    <cellStyle name="60% - Accent6" xfId="42"/>
    <cellStyle name="60% - Énfasis1 2" xfId="43"/>
    <cellStyle name="60% - Énfasis2 2" xfId="44"/>
    <cellStyle name="60% - Énfasis3 2" xfId="45"/>
    <cellStyle name="60% - Énfasis4 2" xfId="46"/>
    <cellStyle name="60% - Énfasis5 2" xfId="47"/>
    <cellStyle name="60% - Énfasis6 2" xfId="48"/>
    <cellStyle name="Accent1" xfId="49"/>
    <cellStyle name="Accent2" xfId="50"/>
    <cellStyle name="Accent3" xfId="51"/>
    <cellStyle name="Accent4" xfId="52"/>
    <cellStyle name="Accent5" xfId="53"/>
    <cellStyle name="Accent6" xfId="54"/>
    <cellStyle name="Bad" xfId="55"/>
    <cellStyle name="Buena 10" xfId="56"/>
    <cellStyle name="Buena 11" xfId="57"/>
    <cellStyle name="Buena 12" xfId="58"/>
    <cellStyle name="Buena 13" xfId="59"/>
    <cellStyle name="Buena 14" xfId="60"/>
    <cellStyle name="Buena 15" xfId="61"/>
    <cellStyle name="Buena 16" xfId="62"/>
    <cellStyle name="Buena 17" xfId="63"/>
    <cellStyle name="Buena 18" xfId="64"/>
    <cellStyle name="Buena 19" xfId="65"/>
    <cellStyle name="Buena 2" xfId="66"/>
    <cellStyle name="Buena 20" xfId="67"/>
    <cellStyle name="Buena 3" xfId="68"/>
    <cellStyle name="Buena 4" xfId="69"/>
    <cellStyle name="Buena 5" xfId="70"/>
    <cellStyle name="Buena 6" xfId="71"/>
    <cellStyle name="Buena 7" xfId="72"/>
    <cellStyle name="Buena 8" xfId="73"/>
    <cellStyle name="Buena 9" xfId="74"/>
    <cellStyle name="Calculation" xfId="75"/>
    <cellStyle name="Cálculo 2" xfId="76"/>
    <cellStyle name="Celda de comprobación 10" xfId="77"/>
    <cellStyle name="Celda de comprobación 11" xfId="78"/>
    <cellStyle name="Celda de comprobación 12" xfId="79"/>
    <cellStyle name="Celda de comprobación 13" xfId="80"/>
    <cellStyle name="Celda de comprobación 14" xfId="81"/>
    <cellStyle name="Celda de comprobación 15" xfId="82"/>
    <cellStyle name="Celda de comprobación 16" xfId="83"/>
    <cellStyle name="Celda de comprobación 17" xfId="84"/>
    <cellStyle name="Celda de comprobación 18" xfId="85"/>
    <cellStyle name="Celda de comprobación 19" xfId="86"/>
    <cellStyle name="Celda de comprobación 2" xfId="87"/>
    <cellStyle name="Celda de comprobación 20" xfId="88"/>
    <cellStyle name="Celda de comprobación 3" xfId="89"/>
    <cellStyle name="Celda de comprobación 4" xfId="90"/>
    <cellStyle name="Celda de comprobación 5" xfId="91"/>
    <cellStyle name="Celda de comprobación 6" xfId="92"/>
    <cellStyle name="Celda de comprobación 7" xfId="93"/>
    <cellStyle name="Celda de comprobación 8" xfId="94"/>
    <cellStyle name="Celda de comprobación 9" xfId="95"/>
    <cellStyle name="Celda vinculada 10" xfId="96"/>
    <cellStyle name="Celda vinculada 11" xfId="97"/>
    <cellStyle name="Celda vinculada 12" xfId="98"/>
    <cellStyle name="Celda vinculada 13" xfId="99"/>
    <cellStyle name="Celda vinculada 14" xfId="100"/>
    <cellStyle name="Celda vinculada 15" xfId="101"/>
    <cellStyle name="Celda vinculada 16" xfId="102"/>
    <cellStyle name="Celda vinculada 17" xfId="103"/>
    <cellStyle name="Celda vinculada 18" xfId="104"/>
    <cellStyle name="Celda vinculada 19" xfId="105"/>
    <cellStyle name="Celda vinculada 2" xfId="106"/>
    <cellStyle name="Celda vinculada 20" xfId="107"/>
    <cellStyle name="Celda vinculada 3" xfId="108"/>
    <cellStyle name="Celda vinculada 4" xfId="109"/>
    <cellStyle name="Celda vinculada 5" xfId="110"/>
    <cellStyle name="Celda vinculada 6" xfId="111"/>
    <cellStyle name="Celda vinculada 7" xfId="112"/>
    <cellStyle name="Celda vinculada 8" xfId="113"/>
    <cellStyle name="Celda vinculada 9" xfId="114"/>
    <cellStyle name="Check Cell" xfId="115"/>
    <cellStyle name="Encabezado 4 10" xfId="116"/>
    <cellStyle name="Encabezado 4 11" xfId="117"/>
    <cellStyle name="Encabezado 4 12" xfId="118"/>
    <cellStyle name="Encabezado 4 13" xfId="119"/>
    <cellStyle name="Encabezado 4 14" xfId="120"/>
    <cellStyle name="Encabezado 4 15" xfId="121"/>
    <cellStyle name="Encabezado 4 16" xfId="122"/>
    <cellStyle name="Encabezado 4 17" xfId="123"/>
    <cellStyle name="Encabezado 4 18" xfId="124"/>
    <cellStyle name="Encabezado 4 19" xfId="125"/>
    <cellStyle name="Encabezado 4 2" xfId="126"/>
    <cellStyle name="Encabezado 4 20" xfId="127"/>
    <cellStyle name="Encabezado 4 3" xfId="128"/>
    <cellStyle name="Encabezado 4 4" xfId="129"/>
    <cellStyle name="Encabezado 4 5" xfId="130"/>
    <cellStyle name="Encabezado 4 6" xfId="131"/>
    <cellStyle name="Encabezado 4 7" xfId="132"/>
    <cellStyle name="Encabezado 4 8" xfId="133"/>
    <cellStyle name="Encabezado 4 9" xfId="134"/>
    <cellStyle name="Énfasis1 2" xfId="135"/>
    <cellStyle name="Énfasis2 2" xfId="136"/>
    <cellStyle name="Énfasis3 2" xfId="137"/>
    <cellStyle name="Énfasis4 2" xfId="138"/>
    <cellStyle name="Énfasis5 2" xfId="139"/>
    <cellStyle name="Énfasis6 2" xfId="140"/>
    <cellStyle name="Entrada 10" xfId="141"/>
    <cellStyle name="Entrada 11" xfId="142"/>
    <cellStyle name="Entrada 12" xfId="143"/>
    <cellStyle name="Entrada 13" xfId="144"/>
    <cellStyle name="Entrada 14" xfId="145"/>
    <cellStyle name="Entrada 15" xfId="146"/>
    <cellStyle name="Entrada 16" xfId="147"/>
    <cellStyle name="Entrada 17" xfId="148"/>
    <cellStyle name="Entrada 18" xfId="149"/>
    <cellStyle name="Entrada 19" xfId="150"/>
    <cellStyle name="Entrada 2" xfId="151"/>
    <cellStyle name="Entrada 20" xfId="152"/>
    <cellStyle name="Entrada 3" xfId="153"/>
    <cellStyle name="Entrada 4" xfId="154"/>
    <cellStyle name="Entrada 5" xfId="155"/>
    <cellStyle name="Entrada 6" xfId="156"/>
    <cellStyle name="Entrada 7" xfId="157"/>
    <cellStyle name="Entrada 8" xfId="158"/>
    <cellStyle name="Entrada 9" xfId="159"/>
    <cellStyle name="Euro" xfId="160"/>
    <cellStyle name="Excel Built-in Normal" xfId="161"/>
    <cellStyle name="Excel Built-in Normal 2" xfId="162"/>
    <cellStyle name="Explanatory Text" xfId="163"/>
    <cellStyle name="Good" xfId="164"/>
    <cellStyle name="Heading 1" xfId="165"/>
    <cellStyle name="Heading 2" xfId="166"/>
    <cellStyle name="Heading 3" xfId="167"/>
    <cellStyle name="Heading 4" xfId="168"/>
    <cellStyle name="Hipervínculo" xfId="331" builtinId="8"/>
    <cellStyle name="Incorrecto 2" xfId="169"/>
    <cellStyle name="Input" xfId="170"/>
    <cellStyle name="Linked Cell" xfId="171"/>
    <cellStyle name="Millares 10 2" xfId="172"/>
    <cellStyle name="Millares 15" xfId="173"/>
    <cellStyle name="Millares 2" xfId="174"/>
    <cellStyle name="Millares 2 10" xfId="175"/>
    <cellStyle name="Millares 2 11" xfId="176"/>
    <cellStyle name="Millares 2 12" xfId="177"/>
    <cellStyle name="Millares 2 13" xfId="178"/>
    <cellStyle name="Millares 2 14" xfId="179"/>
    <cellStyle name="Millares 2 15" xfId="180"/>
    <cellStyle name="Millares 2 16" xfId="181"/>
    <cellStyle name="Millares 2 17" xfId="182"/>
    <cellStyle name="Millares 2 18" xfId="183"/>
    <cellStyle name="Millares 2 19" xfId="184"/>
    <cellStyle name="Millares 2 2" xfId="185"/>
    <cellStyle name="Millares 2 20" xfId="186"/>
    <cellStyle name="Millares 2 3" xfId="187"/>
    <cellStyle name="Millares 2 4" xfId="188"/>
    <cellStyle name="Millares 2 5" xfId="189"/>
    <cellStyle name="Millares 2 6" xfId="190"/>
    <cellStyle name="Millares 2 7" xfId="191"/>
    <cellStyle name="Millares 2 8" xfId="192"/>
    <cellStyle name="Millares 2 9" xfId="193"/>
    <cellStyle name="Millares 3" xfId="194"/>
    <cellStyle name="Millares 3 10" xfId="195"/>
    <cellStyle name="Millares 3 11" xfId="196"/>
    <cellStyle name="Millares 3 2" xfId="197"/>
    <cellStyle name="Millares 3 3" xfId="198"/>
    <cellStyle name="Millares 3 4" xfId="199"/>
    <cellStyle name="Millares 3 5" xfId="200"/>
    <cellStyle name="Millares 3 6" xfId="201"/>
    <cellStyle name="Millares 3 7" xfId="202"/>
    <cellStyle name="Millares 3 8" xfId="203"/>
    <cellStyle name="Millares 3 9" xfId="204"/>
    <cellStyle name="Millares 4 10" xfId="205"/>
    <cellStyle name="Millares 4 11" xfId="206"/>
    <cellStyle name="Millares 4 12" xfId="207"/>
    <cellStyle name="Millares 4 12 2" xfId="208"/>
    <cellStyle name="Millares 4 2" xfId="209"/>
    <cellStyle name="Millares 4 3" xfId="210"/>
    <cellStyle name="Millares 4 4" xfId="211"/>
    <cellStyle name="Millares 4 5" xfId="212"/>
    <cellStyle name="Millares 4 6" xfId="213"/>
    <cellStyle name="Millares 4 7" xfId="214"/>
    <cellStyle name="Millares 4 8" xfId="215"/>
    <cellStyle name="Millares 4 9" xfId="216"/>
    <cellStyle name="Millares 5 2" xfId="217"/>
    <cellStyle name="Moneda" xfId="330" builtinId="4"/>
    <cellStyle name="Moneda 2" xfId="218"/>
    <cellStyle name="Moneda 3" xfId="329"/>
    <cellStyle name="Neutral 2" xfId="219"/>
    <cellStyle name="Neutral 20" xfId="220"/>
    <cellStyle name="Normal" xfId="0" builtinId="0"/>
    <cellStyle name="Normal 14" xfId="221"/>
    <cellStyle name="Normal 15" xfId="222"/>
    <cellStyle name="Normal 2" xfId="223"/>
    <cellStyle name="Normal 2 10" xfId="224"/>
    <cellStyle name="Normal 2 11" xfId="225"/>
    <cellStyle name="Normal 2 12" xfId="226"/>
    <cellStyle name="Normal 2 13" xfId="227"/>
    <cellStyle name="Normal 2 14" xfId="228"/>
    <cellStyle name="Normal 2 15" xfId="229"/>
    <cellStyle name="Normal 2 16" xfId="230"/>
    <cellStyle name="Normal 2 17" xfId="231"/>
    <cellStyle name="Normal 2 18" xfId="232"/>
    <cellStyle name="Normal 2 19" xfId="233"/>
    <cellStyle name="Normal 2 2" xfId="234"/>
    <cellStyle name="Normal 2 2 2" xfId="235"/>
    <cellStyle name="Normal 2 2 3" xfId="236"/>
    <cellStyle name="Normal 2 2 3 2" xfId="237"/>
    <cellStyle name="Normal 2 20" xfId="238"/>
    <cellStyle name="Normal 2 21" xfId="239"/>
    <cellStyle name="Normal 2 3" xfId="240"/>
    <cellStyle name="Normal 2 4" xfId="241"/>
    <cellStyle name="Normal 2 4 2" xfId="242"/>
    <cellStyle name="Normal 2 5" xfId="243"/>
    <cellStyle name="Normal 2 6" xfId="244"/>
    <cellStyle name="Normal 2 7" xfId="245"/>
    <cellStyle name="Normal 2 8" xfId="246"/>
    <cellStyle name="Normal 2 9" xfId="247"/>
    <cellStyle name="Normal 3" xfId="248"/>
    <cellStyle name="Normal 3 2" xfId="249"/>
    <cellStyle name="Normal 3 3" xfId="250"/>
    <cellStyle name="Normal 31" xfId="251"/>
    <cellStyle name="Normal 4" xfId="252"/>
    <cellStyle name="Normal 4 2" xfId="253"/>
    <cellStyle name="Normal 4 3" xfId="254"/>
    <cellStyle name="Normal 5" xfId="255"/>
    <cellStyle name="Normal 5 2" xfId="256"/>
    <cellStyle name="Normal 6" xfId="257"/>
    <cellStyle name="Normal 6 2" xfId="258"/>
    <cellStyle name="Normal 7" xfId="259"/>
    <cellStyle name="Normal 7 2" xfId="260"/>
    <cellStyle name="Normal 7 3" xfId="261"/>
    <cellStyle name="Normal 8 10" xfId="262"/>
    <cellStyle name="Normal 8 11" xfId="263"/>
    <cellStyle name="Normal 8 12" xfId="264"/>
    <cellStyle name="Normal 8 12 2" xfId="265"/>
    <cellStyle name="Normal 8 2" xfId="266"/>
    <cellStyle name="Normal 8 3" xfId="267"/>
    <cellStyle name="Normal 8 4" xfId="268"/>
    <cellStyle name="Normal 8 5" xfId="269"/>
    <cellStyle name="Normal 8 6" xfId="270"/>
    <cellStyle name="Normal 8 7" xfId="271"/>
    <cellStyle name="Normal 8 8" xfId="272"/>
    <cellStyle name="Normal 8 9" xfId="273"/>
    <cellStyle name="Normal 9 2" xfId="274"/>
    <cellStyle name="Notas 10" xfId="275"/>
    <cellStyle name="Notas 11" xfId="276"/>
    <cellStyle name="Notas 12" xfId="277"/>
    <cellStyle name="Notas 13" xfId="278"/>
    <cellStyle name="Notas 14" xfId="279"/>
    <cellStyle name="Notas 15" xfId="280"/>
    <cellStyle name="Notas 16" xfId="281"/>
    <cellStyle name="Notas 17" xfId="282"/>
    <cellStyle name="Notas 18" xfId="283"/>
    <cellStyle name="Notas 19" xfId="284"/>
    <cellStyle name="Notas 2" xfId="285"/>
    <cellStyle name="Notas 20" xfId="286"/>
    <cellStyle name="Notas 3" xfId="287"/>
    <cellStyle name="Notas 4" xfId="288"/>
    <cellStyle name="Notas 5" xfId="289"/>
    <cellStyle name="Notas 6" xfId="290"/>
    <cellStyle name="Notas 7" xfId="291"/>
    <cellStyle name="Notas 8" xfId="292"/>
    <cellStyle name="Notas 9" xfId="293"/>
    <cellStyle name="Note" xfId="294"/>
    <cellStyle name="Note 2" xfId="295"/>
    <cellStyle name="Output" xfId="296"/>
    <cellStyle name="Porcentaje 2" xfId="297"/>
    <cellStyle name="Porcentual 2" xfId="298"/>
    <cellStyle name="Porcentual 2 2" xfId="299"/>
    <cellStyle name="Salida 2" xfId="300"/>
    <cellStyle name="Texto de advertencia 10" xfId="301"/>
    <cellStyle name="Texto de advertencia 11" xfId="302"/>
    <cellStyle name="Texto de advertencia 12" xfId="303"/>
    <cellStyle name="Texto de advertencia 13" xfId="304"/>
    <cellStyle name="Texto de advertencia 14" xfId="305"/>
    <cellStyle name="Texto de advertencia 15" xfId="306"/>
    <cellStyle name="Texto de advertencia 16" xfId="307"/>
    <cellStyle name="Texto de advertencia 17" xfId="308"/>
    <cellStyle name="Texto de advertencia 18" xfId="309"/>
    <cellStyle name="Texto de advertencia 19" xfId="310"/>
    <cellStyle name="Texto de advertencia 2" xfId="311"/>
    <cellStyle name="Texto de advertencia 20" xfId="312"/>
    <cellStyle name="Texto de advertencia 3" xfId="313"/>
    <cellStyle name="Texto de advertencia 4" xfId="314"/>
    <cellStyle name="Texto de advertencia 5" xfId="315"/>
    <cellStyle name="Texto de advertencia 6" xfId="316"/>
    <cellStyle name="Texto de advertencia 7" xfId="317"/>
    <cellStyle name="Texto de advertencia 8" xfId="318"/>
    <cellStyle name="Texto de advertencia 9" xfId="319"/>
    <cellStyle name="Texto explicativo 2" xfId="320"/>
    <cellStyle name="Title" xfId="321"/>
    <cellStyle name="Título 1 2" xfId="322"/>
    <cellStyle name="Título 2 2" xfId="323"/>
    <cellStyle name="Título 3 2" xfId="324"/>
    <cellStyle name="Título 4" xfId="325"/>
    <cellStyle name="Total 2" xfId="326"/>
    <cellStyle name="Total 20" xfId="327"/>
    <cellStyle name="Warning Text" xfId="3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men.avila\reg_ofi_134\ARCHIVOS\1999\informes\DATOS%20PERSONAL%2019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ERSONAL A ENERO 99"/>
      <sheetName val="SUELDOS 1999"/>
      <sheetName val="SALVOCONDUCTOS 1998"/>
      <sheetName val="DATOS PERSONAL 1998"/>
      <sheetName val="RESUMEN DE HORARIOS"/>
      <sheetName val="TRABAJOS ADMINISTRATIVOS UOA"/>
      <sheetName val="CODIGOS TRABAJOS UOA"/>
      <sheetName val="CODIGOS TRAB LABORA"/>
      <sheetName val="INFORMES REVISION MEDIDORES"/>
      <sheetName val="ANALISIS COSTOS HHOMBRE BORRABL"/>
      <sheetName val="ACEPTACION A GRUPOS CALIFICACIO"/>
      <sheetName val="INFORME NUEVOS GRUPOS"/>
      <sheetName val="DATOS PERSONAL A JULIO 1997"/>
      <sheetName val="SUEDOS ACOMETIDAS 1996"/>
      <sheetName val="CALIFICACION JEFES"/>
      <sheetName val="CAPACITACION Y HERRAMIENTAS"/>
      <sheetName val="PREGUNTAS CLIENTES"/>
      <sheetName val="RECOMENDACIONES JEFE GRUPO"/>
      <sheetName val="RECOMENDACIONES SUPERVISOR"/>
      <sheetName val="RECOMENDACIONES JEFE SECCION"/>
      <sheetName val="ENCUESTA 199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zoomScale="90" zoomScaleNormal="90" workbookViewId="0">
      <selection activeCell="C3" sqref="C3"/>
    </sheetView>
  </sheetViews>
  <sheetFormatPr baseColWidth="10" defaultRowHeight="15" x14ac:dyDescent="0.25"/>
  <cols>
    <col min="1" max="1" width="4.85546875" bestFit="1" customWidth="1"/>
    <col min="2" max="2" width="60.5703125" customWidth="1"/>
    <col min="3" max="3" width="43.42578125" customWidth="1"/>
    <col min="4" max="4" width="10.5703125" bestFit="1" customWidth="1"/>
  </cols>
  <sheetData>
    <row r="1" spans="1:4" ht="16.5" x14ac:dyDescent="0.25">
      <c r="A1" s="117" t="s">
        <v>72</v>
      </c>
      <c r="B1" s="117" t="s">
        <v>73</v>
      </c>
      <c r="C1" s="117" t="s">
        <v>75</v>
      </c>
    </row>
    <row r="2" spans="1:4" ht="99" x14ac:dyDescent="0.25">
      <c r="A2" s="118">
        <v>1</v>
      </c>
      <c r="B2" s="119" t="s">
        <v>349</v>
      </c>
      <c r="C2" s="120" t="e">
        <f>+'Des. Cant y Prec.'!#REF!</f>
        <v>#REF!</v>
      </c>
      <c r="D2" s="72"/>
    </row>
    <row r="3" spans="1:4" ht="97.5" customHeight="1" x14ac:dyDescent="0.25">
      <c r="A3" s="118">
        <v>2</v>
      </c>
      <c r="B3" s="119" t="s">
        <v>701</v>
      </c>
      <c r="C3" s="120">
        <f>+'Des. Cant y Prec.'!H19</f>
        <v>0</v>
      </c>
      <c r="D3" s="73"/>
    </row>
    <row r="4" spans="1:4" ht="16.5" x14ac:dyDescent="0.25">
      <c r="A4" s="252" t="s">
        <v>74</v>
      </c>
      <c r="B4" s="252"/>
      <c r="C4" s="121" t="e">
        <f>SUM(C2:C3)</f>
        <v>#REF!</v>
      </c>
      <c r="D4" s="73"/>
    </row>
  </sheetData>
  <mergeCells count="1">
    <mergeCell ref="A4:B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selection activeCell="A2" sqref="A2:C3"/>
    </sheetView>
  </sheetViews>
  <sheetFormatPr baseColWidth="10" defaultRowHeight="15" x14ac:dyDescent="0.25"/>
  <cols>
    <col min="1" max="1" width="93.42578125" style="86" customWidth="1"/>
    <col min="2" max="2" width="51.5703125" style="86" customWidth="1"/>
    <col min="3" max="3" width="19.42578125" style="86" customWidth="1"/>
    <col min="4" max="16384" width="11.42578125" style="86"/>
  </cols>
  <sheetData>
    <row r="1" spans="1:7" ht="16.5" x14ac:dyDescent="0.25">
      <c r="A1" s="320" t="s">
        <v>383</v>
      </c>
      <c r="B1" s="321"/>
      <c r="C1" s="321"/>
      <c r="D1" s="161"/>
      <c r="E1" s="161"/>
      <c r="F1" s="161"/>
      <c r="G1" s="162"/>
    </row>
    <row r="2" spans="1:7" ht="30" x14ac:dyDescent="0.25">
      <c r="A2" s="140" t="s">
        <v>42</v>
      </c>
      <c r="B2" s="115" t="s">
        <v>43</v>
      </c>
      <c r="C2" s="115" t="s">
        <v>377</v>
      </c>
    </row>
    <row r="3" spans="1:7" ht="148.5" x14ac:dyDescent="0.25">
      <c r="A3" s="126" t="s">
        <v>380</v>
      </c>
      <c r="B3" s="163"/>
      <c r="C3" s="163"/>
    </row>
  </sheetData>
  <mergeCells count="1">
    <mergeCell ref="A1:C1"/>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19" workbookViewId="0">
      <selection activeCell="G34" sqref="G34"/>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x14ac:dyDescent="0.25">
      <c r="A5" s="146" t="s">
        <v>5</v>
      </c>
      <c r="B5" s="285" t="str">
        <f>+'Des. Cant y Prec.'!D8</f>
        <v>Caja para interperie que incluye cargador/inversor 2 bateria 100 Ah, respaldo mínimo 8 horas con 200 W de consumo. Incluye montaje y puesta a punto.</v>
      </c>
      <c r="C5" s="286"/>
      <c r="D5" s="286"/>
      <c r="E5" s="286"/>
      <c r="F5" s="286"/>
      <c r="G5" s="287"/>
    </row>
    <row r="6" spans="1:13" ht="20.25" customHeight="1" x14ac:dyDescent="0.25">
      <c r="A6" s="146" t="s">
        <v>9</v>
      </c>
      <c r="B6" s="286" t="str">
        <f>+'Des. Cant y Prec.'!C8</f>
        <v>R04_L1</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ht="45" x14ac:dyDescent="0.25">
      <c r="A11" s="63" t="str">
        <f>+B6</f>
        <v>R04_L1</v>
      </c>
      <c r="B11" s="165" t="str">
        <f>+B5</f>
        <v>Caja para interperie que incluye cargador/inversor 2 bateria 100 Ah, respaldo mínimo 8 horas con 200 W de consumo. Incluye montaje y puesta a punto.</v>
      </c>
      <c r="C11" s="19">
        <f>+'Des. Cant y Prec.'!F8</f>
        <v>4</v>
      </c>
      <c r="D11" s="42">
        <f>+'Des. Cant y Prec.'!G8*0.8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customHeight="1" x14ac:dyDescent="0.25">
      <c r="A13" s="51"/>
      <c r="B13" s="52"/>
      <c r="C13" s="14"/>
      <c r="D13" s="43"/>
      <c r="E13" s="17"/>
      <c r="F13" s="17"/>
      <c r="G13" s="17"/>
      <c r="J13" s="1"/>
    </row>
    <row r="14" spans="1:13" ht="15.75" thickBot="1" x14ac:dyDescent="0.3">
      <c r="A14" s="57"/>
      <c r="B14" s="59" t="s">
        <v>17</v>
      </c>
      <c r="C14" s="59"/>
      <c r="D14" s="56"/>
      <c r="E14" s="61"/>
      <c r="F14" s="61"/>
      <c r="G14" s="62">
        <f>SUM(G11:G12)</f>
        <v>0</v>
      </c>
      <c r="J14" s="1"/>
    </row>
    <row r="15" spans="1:13" ht="15.75" thickBot="1" x14ac:dyDescent="0.3">
      <c r="A15" s="54"/>
      <c r="B15" s="7" t="s">
        <v>2</v>
      </c>
      <c r="C15" s="147"/>
      <c r="D15" s="148"/>
      <c r="E15" s="147"/>
      <c r="F15" s="8"/>
      <c r="G15" s="9"/>
    </row>
    <row r="16" spans="1:13" ht="15.75" thickBot="1" x14ac:dyDescent="0.3">
      <c r="A16" s="50"/>
      <c r="B16" s="9" t="s">
        <v>11</v>
      </c>
      <c r="C16" s="10" t="s">
        <v>12</v>
      </c>
      <c r="D16" s="41" t="s">
        <v>13</v>
      </c>
      <c r="E16" s="10" t="s">
        <v>14</v>
      </c>
      <c r="F16" s="10" t="s">
        <v>15</v>
      </c>
      <c r="G16" s="11" t="s">
        <v>16</v>
      </c>
    </row>
    <row r="17" spans="1:10" x14ac:dyDescent="0.25">
      <c r="A17" s="63"/>
      <c r="B17" s="27"/>
      <c r="C17" s="23"/>
      <c r="D17" s="39"/>
      <c r="E17" s="20"/>
      <c r="F17" s="17"/>
      <c r="G17" s="20"/>
      <c r="I17" s="1"/>
      <c r="J17" s="1"/>
    </row>
    <row r="18" spans="1:10" x14ac:dyDescent="0.25">
      <c r="A18" s="63"/>
      <c r="B18" s="27"/>
      <c r="C18" s="23"/>
      <c r="D18" s="39"/>
      <c r="E18" s="20"/>
      <c r="F18" s="17"/>
      <c r="G18" s="20"/>
      <c r="I18" s="1"/>
      <c r="J18" s="1"/>
    </row>
    <row r="19" spans="1:10" x14ac:dyDescent="0.25">
      <c r="A19" s="63"/>
      <c r="B19" s="27"/>
      <c r="C19" s="23"/>
      <c r="D19" s="39"/>
      <c r="E19" s="20"/>
      <c r="F19" s="17"/>
      <c r="G19" s="20"/>
      <c r="I19" s="1"/>
      <c r="J19" s="1"/>
    </row>
    <row r="20" spans="1:10" ht="15.75" thickBot="1" x14ac:dyDescent="0.3">
      <c r="A20" s="57"/>
      <c r="B20" s="59" t="s">
        <v>17</v>
      </c>
      <c r="C20" s="59"/>
      <c r="D20" s="56"/>
      <c r="E20" s="61"/>
      <c r="F20" s="61"/>
      <c r="G20" s="62">
        <f>SUM(G17:G19)</f>
        <v>0</v>
      </c>
      <c r="I20" s="22"/>
    </row>
    <row r="21" spans="1:10" ht="15.75" thickBot="1" x14ac:dyDescent="0.3">
      <c r="A21" s="54"/>
      <c r="B21" s="147" t="s">
        <v>3</v>
      </c>
      <c r="C21" s="147"/>
      <c r="D21" s="44"/>
      <c r="E21" s="8"/>
      <c r="F21" s="8"/>
      <c r="G21" s="9"/>
    </row>
    <row r="22" spans="1:10" ht="26.25" thickBot="1" x14ac:dyDescent="0.3">
      <c r="A22" s="50"/>
      <c r="B22" s="9" t="s">
        <v>18</v>
      </c>
      <c r="C22" s="10" t="s">
        <v>19</v>
      </c>
      <c r="D22" s="41" t="s">
        <v>20</v>
      </c>
      <c r="E22" s="10" t="s">
        <v>14</v>
      </c>
      <c r="F22" s="10" t="s">
        <v>21</v>
      </c>
      <c r="G22" s="11" t="s">
        <v>16</v>
      </c>
    </row>
    <row r="23" spans="1:10" x14ac:dyDescent="0.25">
      <c r="A23" s="55"/>
      <c r="B23" s="13"/>
      <c r="C23" s="18"/>
      <c r="D23" s="43"/>
      <c r="E23" s="17"/>
      <c r="F23" s="17"/>
      <c r="G23" s="20"/>
      <c r="J23" s="24"/>
    </row>
    <row r="24" spans="1:10" x14ac:dyDescent="0.25">
      <c r="A24" s="64"/>
      <c r="B24" s="13"/>
      <c r="C24" s="18"/>
      <c r="D24" s="43"/>
      <c r="E24" s="17"/>
      <c r="F24" s="17"/>
      <c r="G24" s="20"/>
    </row>
    <row r="25" spans="1:10" x14ac:dyDescent="0.25">
      <c r="A25" s="64"/>
      <c r="B25" s="13"/>
      <c r="C25" s="6"/>
      <c r="D25" s="43"/>
      <c r="E25" s="17"/>
      <c r="F25" s="17"/>
      <c r="G25" s="20"/>
    </row>
    <row r="26" spans="1:10" ht="15.75" thickBot="1" x14ac:dyDescent="0.3">
      <c r="A26" s="57"/>
      <c r="B26" s="58" t="s">
        <v>22</v>
      </c>
      <c r="C26" s="60"/>
      <c r="D26" s="56"/>
      <c r="E26" s="61"/>
      <c r="F26" s="61"/>
      <c r="G26" s="62">
        <f>SUM(G23:G24)</f>
        <v>0</v>
      </c>
    </row>
    <row r="27" spans="1:10" ht="15.75" thickBot="1" x14ac:dyDescent="0.3">
      <c r="A27" s="54"/>
      <c r="B27" s="147" t="s">
        <v>23</v>
      </c>
      <c r="C27" s="16"/>
      <c r="D27" s="45"/>
      <c r="E27" s="16"/>
      <c r="F27" s="16"/>
      <c r="G27" s="15"/>
    </row>
    <row r="28" spans="1:10" ht="15.75" thickBot="1" x14ac:dyDescent="0.3">
      <c r="A28" s="50"/>
      <c r="B28" s="294" t="s">
        <v>11</v>
      </c>
      <c r="C28" s="295"/>
      <c r="D28" s="46" t="s">
        <v>24</v>
      </c>
      <c r="E28" s="9" t="s">
        <v>12</v>
      </c>
      <c r="F28" s="9" t="s">
        <v>25</v>
      </c>
      <c r="G28" s="9" t="s">
        <v>26</v>
      </c>
    </row>
    <row r="29" spans="1:10" x14ac:dyDescent="0.25">
      <c r="A29" s="51"/>
      <c r="B29" s="13"/>
      <c r="C29" s="12"/>
      <c r="D29" s="47"/>
      <c r="E29" s="6"/>
      <c r="F29" s="6"/>
      <c r="G29" s="17"/>
    </row>
    <row r="30" spans="1:10" x14ac:dyDescent="0.25">
      <c r="A30" s="51"/>
      <c r="B30" s="13"/>
      <c r="C30" s="12"/>
      <c r="D30" s="47"/>
      <c r="E30" s="6"/>
      <c r="F30" s="6"/>
      <c r="G30" s="17"/>
    </row>
    <row r="31" spans="1:10" x14ac:dyDescent="0.25">
      <c r="A31" s="53"/>
      <c r="B31" s="30"/>
      <c r="C31" s="12"/>
      <c r="D31" s="43"/>
      <c r="E31" s="12"/>
      <c r="F31" s="12"/>
      <c r="G31" s="17"/>
    </row>
    <row r="32" spans="1:10" ht="15.75" thickBot="1" x14ac:dyDescent="0.3">
      <c r="A32" s="57"/>
      <c r="B32" s="58" t="s">
        <v>27</v>
      </c>
      <c r="C32" s="59"/>
      <c r="D32" s="59"/>
      <c r="E32" s="59"/>
      <c r="F32" s="59"/>
      <c r="G32" s="61">
        <f>SUM(G29:G30)</f>
        <v>0</v>
      </c>
    </row>
    <row r="33" spans="1:8" ht="15.75" thickBot="1" x14ac:dyDescent="0.3">
      <c r="A33" s="4"/>
      <c r="B33" s="4"/>
      <c r="C33" s="4"/>
      <c r="D33" s="283" t="s">
        <v>28</v>
      </c>
      <c r="E33" s="284"/>
      <c r="F33" s="15"/>
      <c r="G33" s="21">
        <f>+G32+G20+G26+G14</f>
        <v>0</v>
      </c>
    </row>
    <row r="34" spans="1:8" ht="15.75" thickBot="1" x14ac:dyDescent="0.3">
      <c r="A34" s="4"/>
      <c r="B34" s="4"/>
      <c r="C34" s="4"/>
      <c r="D34" s="283" t="s">
        <v>29</v>
      </c>
      <c r="E34" s="284"/>
      <c r="F34" s="15"/>
      <c r="G34" s="21"/>
    </row>
    <row r="35" spans="1:8" ht="15.75" thickBot="1" x14ac:dyDescent="0.3">
      <c r="A35" s="4"/>
      <c r="B35" s="4"/>
      <c r="C35" s="4"/>
      <c r="D35" s="283" t="s">
        <v>30</v>
      </c>
      <c r="E35" s="284"/>
      <c r="F35" s="15"/>
      <c r="G35" s="21"/>
    </row>
    <row r="36" spans="1:8" ht="15.75" thickBot="1" x14ac:dyDescent="0.3">
      <c r="A36" s="4"/>
      <c r="B36" s="4"/>
      <c r="C36" s="4"/>
      <c r="D36" s="283" t="s">
        <v>31</v>
      </c>
      <c r="E36" s="284"/>
      <c r="F36" s="15"/>
      <c r="G36" s="21">
        <f>SUM(G33:G35)</f>
        <v>0</v>
      </c>
    </row>
    <row r="37" spans="1:8" ht="15.75" thickBot="1" x14ac:dyDescent="0.3">
      <c r="A37" s="4"/>
      <c r="B37" s="4"/>
      <c r="C37" s="4"/>
      <c r="D37" s="283" t="s">
        <v>32</v>
      </c>
      <c r="E37" s="284"/>
      <c r="F37" s="15"/>
      <c r="G37" s="21">
        <f>+G36</f>
        <v>0</v>
      </c>
      <c r="H37" s="69"/>
    </row>
    <row r="38" spans="1:8" x14ac:dyDescent="0.25">
      <c r="G38" s="1"/>
    </row>
  </sheetData>
  <mergeCells count="14">
    <mergeCell ref="A1:G1"/>
    <mergeCell ref="A2:G2"/>
    <mergeCell ref="A3:G3"/>
    <mergeCell ref="B5:G5"/>
    <mergeCell ref="B6:E6"/>
    <mergeCell ref="F6:G6"/>
    <mergeCell ref="D36:E36"/>
    <mergeCell ref="D37:E37"/>
    <mergeCell ref="A7:E7"/>
    <mergeCell ref="A8:E8"/>
    <mergeCell ref="B28:C28"/>
    <mergeCell ref="D33:E33"/>
    <mergeCell ref="D34:E34"/>
    <mergeCell ref="D35: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workbookViewId="0">
      <selection activeCell="A4" sqref="A4:G7"/>
    </sheetView>
  </sheetViews>
  <sheetFormatPr baseColWidth="10" defaultRowHeight="15" x14ac:dyDescent="0.25"/>
  <cols>
    <col min="1" max="1" width="39.85546875" style="74" bestFit="1" customWidth="1"/>
    <col min="2" max="2" width="11.28515625" style="74" bestFit="1" customWidth="1"/>
    <col min="3" max="3" width="21.85546875" style="74" bestFit="1" customWidth="1"/>
    <col min="4" max="4" width="13.140625" style="74" customWidth="1"/>
    <col min="5" max="5" width="14" style="74" bestFit="1" customWidth="1"/>
    <col min="6" max="6" width="54" style="74" customWidth="1"/>
    <col min="7" max="7" width="19.7109375" style="74" customWidth="1"/>
    <col min="8" max="16384" width="11.42578125" style="74"/>
  </cols>
  <sheetData>
    <row r="1" spans="1:7" ht="16.5" x14ac:dyDescent="0.25">
      <c r="A1" s="124"/>
      <c r="B1" s="124"/>
      <c r="C1" s="124"/>
    </row>
    <row r="2" spans="1:7" ht="18" x14ac:dyDescent="0.25">
      <c r="A2" s="266" t="s">
        <v>337</v>
      </c>
      <c r="B2" s="266"/>
      <c r="C2" s="266"/>
      <c r="D2" s="267"/>
      <c r="E2" s="267"/>
      <c r="F2" s="267"/>
      <c r="G2" s="267"/>
    </row>
    <row r="3" spans="1:7" ht="16.5" x14ac:dyDescent="0.25">
      <c r="A3" s="124"/>
      <c r="B3" s="124"/>
      <c r="C3" s="124"/>
    </row>
    <row r="4" spans="1:7" ht="15" customHeight="1" x14ac:dyDescent="0.25">
      <c r="A4" s="307" t="s">
        <v>336</v>
      </c>
      <c r="B4" s="309" t="s">
        <v>348</v>
      </c>
      <c r="C4" s="309"/>
      <c r="D4" s="257"/>
      <c r="E4" s="257"/>
      <c r="F4" s="257"/>
      <c r="G4" s="257"/>
    </row>
    <row r="5" spans="1:7" x14ac:dyDescent="0.25">
      <c r="A5" s="308"/>
      <c r="B5" s="257"/>
      <c r="C5" s="257"/>
      <c r="D5" s="257"/>
      <c r="E5" s="257"/>
      <c r="F5" s="257"/>
      <c r="G5" s="257"/>
    </row>
    <row r="6" spans="1:7" ht="15" customHeight="1" x14ac:dyDescent="0.25">
      <c r="A6" s="308"/>
      <c r="B6" s="257"/>
      <c r="C6" s="257"/>
      <c r="D6" s="257"/>
      <c r="E6" s="257"/>
      <c r="F6" s="257"/>
      <c r="G6" s="257"/>
    </row>
    <row r="7" spans="1:7" x14ac:dyDescent="0.25">
      <c r="A7" s="308"/>
      <c r="B7" s="257"/>
      <c r="C7" s="257"/>
      <c r="D7" s="257"/>
      <c r="E7" s="257"/>
      <c r="F7" s="257"/>
      <c r="G7" s="257"/>
    </row>
    <row r="9" spans="1:7" ht="30" x14ac:dyDescent="0.25">
      <c r="A9" s="115" t="s">
        <v>334</v>
      </c>
      <c r="B9" s="271" t="s">
        <v>42</v>
      </c>
      <c r="C9" s="272"/>
      <c r="D9" s="272"/>
      <c r="E9" s="273"/>
      <c r="F9" s="115" t="s">
        <v>43</v>
      </c>
      <c r="G9" s="115" t="s">
        <v>377</v>
      </c>
    </row>
    <row r="10" spans="1:7" x14ac:dyDescent="0.25">
      <c r="A10" s="76" t="s">
        <v>138</v>
      </c>
      <c r="B10" s="257" t="s">
        <v>347</v>
      </c>
      <c r="C10" s="257"/>
      <c r="D10" s="257"/>
      <c r="E10" s="257"/>
      <c r="F10" s="143"/>
      <c r="G10" s="144"/>
    </row>
    <row r="11" spans="1:7" x14ac:dyDescent="0.25">
      <c r="A11" s="76" t="s">
        <v>332</v>
      </c>
      <c r="B11" s="257" t="s">
        <v>331</v>
      </c>
      <c r="C11" s="257"/>
      <c r="D11" s="257"/>
      <c r="E11" s="257"/>
      <c r="F11" s="143"/>
      <c r="G11" s="144"/>
    </row>
    <row r="12" spans="1:7" x14ac:dyDescent="0.25">
      <c r="A12" s="76" t="s">
        <v>330</v>
      </c>
      <c r="B12" s="258" t="s">
        <v>329</v>
      </c>
      <c r="C12" s="258"/>
      <c r="D12" s="258"/>
      <c r="E12" s="258"/>
      <c r="F12" s="143"/>
      <c r="G12" s="144"/>
    </row>
    <row r="13" spans="1:7" ht="30" x14ac:dyDescent="0.25">
      <c r="A13" s="181" t="s">
        <v>328</v>
      </c>
      <c r="B13" s="111" t="s">
        <v>346</v>
      </c>
      <c r="C13" s="110" t="s">
        <v>324</v>
      </c>
      <c r="D13" s="110" t="s">
        <v>345</v>
      </c>
      <c r="E13" s="109" t="s">
        <v>322</v>
      </c>
      <c r="F13" s="143"/>
      <c r="G13" s="144"/>
    </row>
    <row r="14" spans="1:7" ht="29.25" customHeight="1" x14ac:dyDescent="0.25">
      <c r="A14" s="76" t="s">
        <v>317</v>
      </c>
      <c r="B14" s="265" t="s">
        <v>344</v>
      </c>
      <c r="C14" s="265"/>
      <c r="D14" s="265"/>
      <c r="E14" s="265"/>
      <c r="F14" s="143"/>
      <c r="G14" s="144"/>
    </row>
    <row r="15" spans="1:7" x14ac:dyDescent="0.25">
      <c r="A15" s="76" t="s">
        <v>315</v>
      </c>
      <c r="B15" s="257" t="s">
        <v>343</v>
      </c>
      <c r="C15" s="257"/>
      <c r="D15" s="257"/>
      <c r="E15" s="257"/>
      <c r="F15" s="143"/>
      <c r="G15" s="144"/>
    </row>
    <row r="16" spans="1:7" x14ac:dyDescent="0.25">
      <c r="A16" s="105" t="s">
        <v>313</v>
      </c>
      <c r="B16" s="257" t="s">
        <v>342</v>
      </c>
      <c r="C16" s="257"/>
      <c r="D16" s="257"/>
      <c r="E16" s="257"/>
      <c r="F16" s="143"/>
      <c r="G16" s="144"/>
    </row>
    <row r="17" spans="1:7" x14ac:dyDescent="0.25">
      <c r="A17" s="76" t="s">
        <v>311</v>
      </c>
      <c r="B17" s="257" t="s">
        <v>310</v>
      </c>
      <c r="C17" s="257"/>
      <c r="D17" s="257"/>
      <c r="E17" s="257"/>
      <c r="F17" s="143"/>
      <c r="G17" s="144"/>
    </row>
    <row r="18" spans="1:7" x14ac:dyDescent="0.25">
      <c r="A18" s="76" t="s">
        <v>309</v>
      </c>
      <c r="B18" s="257" t="s">
        <v>379</v>
      </c>
      <c r="C18" s="257"/>
      <c r="D18" s="257"/>
      <c r="E18" s="257"/>
      <c r="F18" s="143"/>
      <c r="G18" s="144"/>
    </row>
    <row r="19" spans="1:7" ht="15" customHeight="1" x14ac:dyDescent="0.25">
      <c r="A19" s="76" t="s">
        <v>307</v>
      </c>
      <c r="B19" s="257" t="s">
        <v>341</v>
      </c>
      <c r="C19" s="257"/>
      <c r="D19" s="257"/>
      <c r="E19" s="257"/>
      <c r="F19" s="143"/>
      <c r="G19" s="144"/>
    </row>
    <row r="20" spans="1:7" ht="48.75" customHeight="1" x14ac:dyDescent="0.25">
      <c r="A20" s="76" t="s">
        <v>305</v>
      </c>
      <c r="B20" s="257" t="s">
        <v>378</v>
      </c>
      <c r="C20" s="257"/>
      <c r="D20" s="257"/>
      <c r="E20" s="257"/>
      <c r="F20" s="143"/>
      <c r="G20" s="144"/>
    </row>
    <row r="21" spans="1:7" ht="78" customHeight="1" x14ac:dyDescent="0.25">
      <c r="A21" s="76" t="s">
        <v>303</v>
      </c>
      <c r="B21" s="257" t="s">
        <v>302</v>
      </c>
      <c r="C21" s="257"/>
      <c r="D21" s="257"/>
      <c r="E21" s="257"/>
      <c r="F21" s="143"/>
      <c r="G21" s="144"/>
    </row>
    <row r="22" spans="1:7" ht="18" customHeight="1" x14ac:dyDescent="0.25">
      <c r="A22" s="76" t="s">
        <v>301</v>
      </c>
      <c r="B22" s="257" t="s">
        <v>300</v>
      </c>
      <c r="C22" s="257"/>
      <c r="D22" s="257"/>
      <c r="E22" s="257"/>
      <c r="F22" s="143"/>
      <c r="G22" s="144"/>
    </row>
    <row r="23" spans="1:7" x14ac:dyDescent="0.25">
      <c r="A23" s="76" t="s">
        <v>299</v>
      </c>
      <c r="B23" s="260" t="s">
        <v>298</v>
      </c>
      <c r="C23" s="261"/>
      <c r="D23" s="261"/>
      <c r="E23" s="262"/>
      <c r="F23" s="143"/>
      <c r="G23" s="144"/>
    </row>
    <row r="24" spans="1:7" ht="63.75" customHeight="1" x14ac:dyDescent="0.25">
      <c r="A24" s="76" t="s">
        <v>297</v>
      </c>
      <c r="B24" s="257" t="s">
        <v>296</v>
      </c>
      <c r="C24" s="257"/>
      <c r="D24" s="257"/>
      <c r="E24" s="257"/>
      <c r="F24" s="143"/>
      <c r="G24" s="144"/>
    </row>
    <row r="25" spans="1:7" ht="64.5" customHeight="1" x14ac:dyDescent="0.25">
      <c r="A25" s="76" t="s">
        <v>295</v>
      </c>
      <c r="B25" s="257" t="s">
        <v>340</v>
      </c>
      <c r="C25" s="257"/>
      <c r="D25" s="257"/>
      <c r="E25" s="257"/>
      <c r="F25" s="143"/>
      <c r="G25" s="144"/>
    </row>
    <row r="26" spans="1:7" ht="77.25" customHeight="1" x14ac:dyDescent="0.25">
      <c r="A26" s="76" t="s">
        <v>291</v>
      </c>
      <c r="B26" s="257" t="s">
        <v>290</v>
      </c>
      <c r="C26" s="257"/>
      <c r="D26" s="257"/>
      <c r="E26" s="257"/>
      <c r="F26" s="143"/>
      <c r="G26" s="144"/>
    </row>
    <row r="27" spans="1:7" x14ac:dyDescent="0.25">
      <c r="A27" s="105" t="s">
        <v>289</v>
      </c>
      <c r="B27" s="257" t="s">
        <v>288</v>
      </c>
      <c r="C27" s="257"/>
      <c r="D27" s="257"/>
      <c r="E27" s="257"/>
      <c r="F27" s="143"/>
      <c r="G27" s="144"/>
    </row>
    <row r="28" spans="1:7" x14ac:dyDescent="0.25">
      <c r="A28" s="76" t="s">
        <v>287</v>
      </c>
      <c r="B28" s="257" t="s">
        <v>286</v>
      </c>
      <c r="C28" s="257"/>
      <c r="D28" s="257"/>
      <c r="E28" s="257"/>
      <c r="F28" s="143"/>
      <c r="G28" s="144"/>
    </row>
    <row r="29" spans="1:7" x14ac:dyDescent="0.25">
      <c r="B29" s="259"/>
      <c r="C29" s="259"/>
      <c r="D29" s="259"/>
      <c r="E29" s="259"/>
    </row>
  </sheetData>
  <mergeCells count="23">
    <mergeCell ref="A2:G2"/>
    <mergeCell ref="A4:A7"/>
    <mergeCell ref="B4:G7"/>
    <mergeCell ref="B9:E9"/>
    <mergeCell ref="B10:E10"/>
    <mergeCell ref="B11:E11"/>
    <mergeCell ref="B12:E12"/>
    <mergeCell ref="B14:E14"/>
    <mergeCell ref="B15:E15"/>
    <mergeCell ref="B16:E16"/>
    <mergeCell ref="B17:E17"/>
    <mergeCell ref="B22:E22"/>
    <mergeCell ref="B29:E29"/>
    <mergeCell ref="B23:E23"/>
    <mergeCell ref="B25:E25"/>
    <mergeCell ref="B26:E26"/>
    <mergeCell ref="B27:E27"/>
    <mergeCell ref="B28:E28"/>
    <mergeCell ref="B24:E24"/>
    <mergeCell ref="B18:E18"/>
    <mergeCell ref="B19:E19"/>
    <mergeCell ref="B20:E20"/>
    <mergeCell ref="B21:E21"/>
  </mergeCells>
  <pageMargins left="0.70866141732283472" right="0.70866141732283472" top="0.74803149606299213" bottom="0.74803149606299213" header="0.31496062992125984" footer="0.31496062992125984"/>
  <pageSetup scale="6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10" workbookViewId="0">
      <selection activeCell="G27" sqref="G27"/>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x14ac:dyDescent="0.25">
      <c r="A5" s="146" t="s">
        <v>5</v>
      </c>
      <c r="B5" s="285" t="str">
        <f>+'Des. Cant y Prec.'!D9</f>
        <v>Swtich capa 2 industrial GigabitEthernet 8 puertos IEC 61850. Incluye instalación y puesta punto.</v>
      </c>
      <c r="C5" s="286"/>
      <c r="D5" s="286"/>
      <c r="E5" s="286"/>
      <c r="F5" s="286"/>
      <c r="G5" s="287"/>
    </row>
    <row r="6" spans="1:13" ht="20.25" customHeight="1" x14ac:dyDescent="0.25">
      <c r="A6" s="146" t="s">
        <v>9</v>
      </c>
      <c r="B6" s="286" t="str">
        <f>+'Des. Cant y Prec.'!C9</f>
        <v>R05_L1</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ht="33.75" x14ac:dyDescent="0.25">
      <c r="A11" s="63" t="str">
        <f>+B6</f>
        <v>R05_L1</v>
      </c>
      <c r="B11" s="165" t="str">
        <f>+B5</f>
        <v>Swtich capa 2 industrial GigabitEthernet 8 puertos IEC 61850. Incluye instalación y puesta punto.</v>
      </c>
      <c r="C11" s="19">
        <f>+'Des. Cant y Prec.'!F9</f>
        <v>5</v>
      </c>
      <c r="D11" s="42">
        <f>+'Des. Cant y Prec.'!G9*0.8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thickBot="1" x14ac:dyDescent="0.3">
      <c r="A13" s="57"/>
      <c r="B13" s="59" t="s">
        <v>17</v>
      </c>
      <c r="C13" s="59"/>
      <c r="D13" s="56"/>
      <c r="E13" s="61"/>
      <c r="F13" s="61"/>
      <c r="G13" s="62">
        <f>SUM(G11:G12)</f>
        <v>0</v>
      </c>
      <c r="J13" s="1"/>
    </row>
    <row r="14" spans="1:13" ht="15.75" thickBot="1" x14ac:dyDescent="0.3">
      <c r="A14" s="54"/>
      <c r="B14" s="7" t="s">
        <v>2</v>
      </c>
      <c r="C14" s="147"/>
      <c r="D14" s="148"/>
      <c r="E14" s="147"/>
      <c r="F14" s="8"/>
      <c r="G14" s="9"/>
    </row>
    <row r="15" spans="1:13" ht="15.75" thickBot="1" x14ac:dyDescent="0.3">
      <c r="A15" s="50"/>
      <c r="B15" s="9" t="s">
        <v>11</v>
      </c>
      <c r="C15" s="10" t="s">
        <v>12</v>
      </c>
      <c r="D15" s="41" t="s">
        <v>13</v>
      </c>
      <c r="E15" s="10" t="s">
        <v>14</v>
      </c>
      <c r="F15" s="10" t="s">
        <v>15</v>
      </c>
      <c r="G15" s="11" t="s">
        <v>16</v>
      </c>
    </row>
    <row r="16" spans="1:13" x14ac:dyDescent="0.25">
      <c r="A16" s="63"/>
      <c r="B16" s="27"/>
      <c r="C16" s="23"/>
      <c r="D16" s="39"/>
      <c r="E16" s="20"/>
      <c r="F16" s="17"/>
      <c r="G16" s="20"/>
      <c r="I16" s="1"/>
      <c r="J16" s="1"/>
    </row>
    <row r="17" spans="1:10" ht="15.75" thickBot="1" x14ac:dyDescent="0.3">
      <c r="A17" s="57"/>
      <c r="B17" s="59" t="s">
        <v>17</v>
      </c>
      <c r="C17" s="59"/>
      <c r="D17" s="56"/>
      <c r="E17" s="61"/>
      <c r="F17" s="61"/>
      <c r="G17" s="62">
        <f>SUM(G16:G16)</f>
        <v>0</v>
      </c>
      <c r="I17" s="22"/>
    </row>
    <row r="18" spans="1:10" ht="15.75" thickBot="1" x14ac:dyDescent="0.3">
      <c r="A18" s="54"/>
      <c r="B18" s="147" t="s">
        <v>3</v>
      </c>
      <c r="C18" s="147"/>
      <c r="D18" s="44"/>
      <c r="E18" s="8"/>
      <c r="F18" s="8"/>
      <c r="G18" s="9"/>
    </row>
    <row r="19" spans="1:10" ht="26.25" thickBot="1" x14ac:dyDescent="0.3">
      <c r="A19" s="50"/>
      <c r="B19" s="9" t="s">
        <v>18</v>
      </c>
      <c r="C19" s="10" t="s">
        <v>19</v>
      </c>
      <c r="D19" s="41" t="s">
        <v>20</v>
      </c>
      <c r="E19" s="10" t="s">
        <v>14</v>
      </c>
      <c r="F19" s="10" t="s">
        <v>21</v>
      </c>
      <c r="G19" s="11" t="s">
        <v>16</v>
      </c>
    </row>
    <row r="20" spans="1:10" x14ac:dyDescent="0.25">
      <c r="A20" s="55"/>
      <c r="B20" s="13"/>
      <c r="C20" s="18"/>
      <c r="D20" s="43"/>
      <c r="E20" s="17"/>
      <c r="F20" s="17"/>
      <c r="G20" s="20"/>
      <c r="J20" s="24"/>
    </row>
    <row r="21" spans="1:10" ht="15.75" thickBot="1" x14ac:dyDescent="0.3">
      <c r="A21" s="57"/>
      <c r="B21" s="58" t="s">
        <v>22</v>
      </c>
      <c r="C21" s="60"/>
      <c r="D21" s="56"/>
      <c r="E21" s="61"/>
      <c r="F21" s="61"/>
      <c r="G21" s="62">
        <f>SUM(G20:G20)</f>
        <v>0</v>
      </c>
    </row>
    <row r="22" spans="1:10" ht="15.75" thickBot="1" x14ac:dyDescent="0.3">
      <c r="A22" s="54"/>
      <c r="B22" s="147" t="s">
        <v>23</v>
      </c>
      <c r="C22" s="16"/>
      <c r="D22" s="45"/>
      <c r="E22" s="16"/>
      <c r="F22" s="16"/>
      <c r="G22" s="15"/>
    </row>
    <row r="23" spans="1:10" ht="15.75" thickBot="1" x14ac:dyDescent="0.3">
      <c r="A23" s="50"/>
      <c r="B23" s="294" t="s">
        <v>11</v>
      </c>
      <c r="C23" s="295"/>
      <c r="D23" s="46" t="s">
        <v>24</v>
      </c>
      <c r="E23" s="9" t="s">
        <v>12</v>
      </c>
      <c r="F23" s="9" t="s">
        <v>25</v>
      </c>
      <c r="G23" s="9" t="s">
        <v>26</v>
      </c>
    </row>
    <row r="24" spans="1:10" x14ac:dyDescent="0.25">
      <c r="A24" s="51"/>
      <c r="B24" s="13"/>
      <c r="C24" s="12"/>
      <c r="D24" s="47"/>
      <c r="E24" s="6"/>
      <c r="F24" s="6"/>
      <c r="G24" s="17"/>
    </row>
    <row r="25" spans="1:10" ht="15.75" thickBot="1" x14ac:dyDescent="0.3">
      <c r="A25" s="57"/>
      <c r="B25" s="58" t="s">
        <v>27</v>
      </c>
      <c r="C25" s="59"/>
      <c r="D25" s="59"/>
      <c r="E25" s="59"/>
      <c r="F25" s="59"/>
      <c r="G25" s="61">
        <f>SUM(G24:G24)</f>
        <v>0</v>
      </c>
    </row>
    <row r="26" spans="1:10" ht="15.75" thickBot="1" x14ac:dyDescent="0.3">
      <c r="A26" s="4"/>
      <c r="B26" s="4"/>
      <c r="C26" s="4"/>
      <c r="D26" s="283" t="s">
        <v>28</v>
      </c>
      <c r="E26" s="284"/>
      <c r="F26" s="15"/>
      <c r="G26" s="21">
        <f>+G25+G17+G21+G13</f>
        <v>0</v>
      </c>
    </row>
    <row r="27" spans="1:10" ht="15.75" thickBot="1" x14ac:dyDescent="0.3">
      <c r="A27" s="4"/>
      <c r="B27" s="4"/>
      <c r="C27" s="4"/>
      <c r="D27" s="283" t="s">
        <v>29</v>
      </c>
      <c r="E27" s="284"/>
      <c r="F27" s="15"/>
      <c r="G27" s="21"/>
    </row>
    <row r="28" spans="1:10" ht="15.75" thickBot="1" x14ac:dyDescent="0.3">
      <c r="A28" s="4"/>
      <c r="B28" s="4"/>
      <c r="C28" s="4"/>
      <c r="D28" s="283" t="s">
        <v>30</v>
      </c>
      <c r="E28" s="284"/>
      <c r="F28" s="15"/>
      <c r="G28" s="21"/>
    </row>
    <row r="29" spans="1:10" ht="15.75" thickBot="1" x14ac:dyDescent="0.3">
      <c r="A29" s="4"/>
      <c r="B29" s="4"/>
      <c r="C29" s="4"/>
      <c r="D29" s="283" t="s">
        <v>31</v>
      </c>
      <c r="E29" s="284"/>
      <c r="F29" s="15"/>
      <c r="G29" s="21">
        <f>SUM(G26:G28)</f>
        <v>0</v>
      </c>
    </row>
    <row r="30" spans="1:10" ht="15.75" thickBot="1" x14ac:dyDescent="0.3">
      <c r="A30" s="4"/>
      <c r="B30" s="4"/>
      <c r="C30" s="4"/>
      <c r="D30" s="283" t="s">
        <v>32</v>
      </c>
      <c r="E30" s="284"/>
      <c r="F30" s="15"/>
      <c r="G30" s="21">
        <f>+G29</f>
        <v>0</v>
      </c>
      <c r="H30" s="69"/>
    </row>
    <row r="31" spans="1:10" x14ac:dyDescent="0.25">
      <c r="G31" s="1"/>
    </row>
  </sheetData>
  <mergeCells count="14">
    <mergeCell ref="A1:G1"/>
    <mergeCell ref="A2:G2"/>
    <mergeCell ref="A3:G3"/>
    <mergeCell ref="B5:G5"/>
    <mergeCell ref="B6:E6"/>
    <mergeCell ref="F6:G6"/>
    <mergeCell ref="D29:E29"/>
    <mergeCell ref="D30:E30"/>
    <mergeCell ref="A7:E7"/>
    <mergeCell ref="A8:E8"/>
    <mergeCell ref="B23:C23"/>
    <mergeCell ref="D26:E26"/>
    <mergeCell ref="D27:E27"/>
    <mergeCell ref="D28:E2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opLeftCell="A24" workbookViewId="0">
      <selection activeCell="A2" sqref="A2:D44"/>
    </sheetView>
  </sheetViews>
  <sheetFormatPr baseColWidth="10" defaultRowHeight="15" x14ac:dyDescent="0.25"/>
  <cols>
    <col min="1" max="1" width="19.7109375" customWidth="1"/>
    <col min="2" max="2" width="96.85546875" bestFit="1" customWidth="1"/>
    <col min="3" max="3" width="52.42578125" customWidth="1"/>
    <col min="4" max="4" width="18" customWidth="1"/>
  </cols>
  <sheetData>
    <row r="1" spans="1:4" ht="16.5" customHeight="1" x14ac:dyDescent="0.25">
      <c r="A1" s="310" t="s">
        <v>281</v>
      </c>
      <c r="B1" s="311"/>
      <c r="C1" s="311"/>
      <c r="D1" s="311"/>
    </row>
    <row r="2" spans="1:4" ht="30" x14ac:dyDescent="0.25">
      <c r="A2" s="115" t="s">
        <v>334</v>
      </c>
      <c r="B2" s="145" t="s">
        <v>42</v>
      </c>
      <c r="C2" s="115" t="s">
        <v>43</v>
      </c>
      <c r="D2" s="115" t="s">
        <v>377</v>
      </c>
    </row>
    <row r="3" spans="1:4" ht="33" x14ac:dyDescent="0.3">
      <c r="A3" s="125" t="s">
        <v>232</v>
      </c>
      <c r="B3" s="126" t="str">
        <f>'Especificaciones Generales'!D9</f>
        <v>Radio Base PMP (Punto Multipunto) 5.8 Ghz Multibanda; MIMO-OFDM, NLOS, Max Tx 25dBm; IP 67, Antena Externa Sectorial 16 dBi.</v>
      </c>
      <c r="C3" s="123"/>
      <c r="D3" s="71"/>
    </row>
    <row r="4" spans="1:4" ht="16.5" x14ac:dyDescent="0.3">
      <c r="A4" s="312" t="s">
        <v>231</v>
      </c>
      <c r="B4" s="128" t="s">
        <v>280</v>
      </c>
      <c r="C4" s="123"/>
      <c r="D4" s="71"/>
    </row>
    <row r="5" spans="1:4" ht="16.5" x14ac:dyDescent="0.3">
      <c r="A5" s="313"/>
      <c r="B5" s="127" t="s">
        <v>279</v>
      </c>
      <c r="C5" s="123"/>
      <c r="D5" s="71"/>
    </row>
    <row r="6" spans="1:4" x14ac:dyDescent="0.25">
      <c r="A6" s="314"/>
      <c r="B6" s="98" t="s">
        <v>278</v>
      </c>
      <c r="C6" s="71"/>
      <c r="D6" s="71"/>
    </row>
    <row r="7" spans="1:4" x14ac:dyDescent="0.25">
      <c r="A7" s="314"/>
      <c r="B7" s="98" t="s">
        <v>277</v>
      </c>
      <c r="C7" s="71"/>
      <c r="D7" s="71"/>
    </row>
    <row r="8" spans="1:4" x14ac:dyDescent="0.25">
      <c r="A8" s="314"/>
      <c r="B8" s="98" t="s">
        <v>276</v>
      </c>
      <c r="C8" s="71"/>
      <c r="D8" s="71"/>
    </row>
    <row r="9" spans="1:4" x14ac:dyDescent="0.25">
      <c r="A9" s="314"/>
      <c r="B9" s="98" t="s">
        <v>275</v>
      </c>
      <c r="C9" s="71"/>
      <c r="D9" s="71"/>
    </row>
    <row r="10" spans="1:4" x14ac:dyDescent="0.25">
      <c r="A10" s="314"/>
      <c r="B10" s="98" t="s">
        <v>274</v>
      </c>
      <c r="C10" s="71"/>
      <c r="D10" s="71"/>
    </row>
    <row r="11" spans="1:4" x14ac:dyDescent="0.25">
      <c r="A11" s="314"/>
      <c r="B11" s="98" t="s">
        <v>273</v>
      </c>
      <c r="C11" s="71"/>
      <c r="D11" s="71"/>
    </row>
    <row r="12" spans="1:4" x14ac:dyDescent="0.25">
      <c r="A12" s="314"/>
      <c r="B12" s="98" t="s">
        <v>272</v>
      </c>
      <c r="C12" s="71"/>
      <c r="D12" s="71"/>
    </row>
    <row r="13" spans="1:4" x14ac:dyDescent="0.25">
      <c r="A13" s="314"/>
      <c r="B13" s="98" t="s">
        <v>271</v>
      </c>
      <c r="C13" s="71"/>
      <c r="D13" s="71"/>
    </row>
    <row r="14" spans="1:4" x14ac:dyDescent="0.25">
      <c r="A14" s="314"/>
      <c r="B14" s="98" t="s">
        <v>270</v>
      </c>
      <c r="C14" s="71"/>
      <c r="D14" s="71"/>
    </row>
    <row r="15" spans="1:4" x14ac:dyDescent="0.25">
      <c r="A15" s="314"/>
      <c r="B15" s="98" t="s">
        <v>269</v>
      </c>
      <c r="C15" s="71"/>
      <c r="D15" s="71"/>
    </row>
    <row r="16" spans="1:4" x14ac:dyDescent="0.25">
      <c r="A16" s="314"/>
      <c r="B16" s="98" t="s">
        <v>268</v>
      </c>
      <c r="C16" s="71"/>
      <c r="D16" s="71"/>
    </row>
    <row r="17" spans="1:4" x14ac:dyDescent="0.25">
      <c r="A17" s="314"/>
      <c r="B17" s="98" t="s">
        <v>267</v>
      </c>
      <c r="C17" s="71"/>
      <c r="D17" s="71"/>
    </row>
    <row r="18" spans="1:4" x14ac:dyDescent="0.25">
      <c r="A18" s="314"/>
      <c r="B18" s="98" t="s">
        <v>266</v>
      </c>
      <c r="C18" s="71"/>
      <c r="D18" s="71"/>
    </row>
    <row r="19" spans="1:4" x14ac:dyDescent="0.25">
      <c r="A19" s="104" t="s">
        <v>265</v>
      </c>
      <c r="B19" s="99" t="s">
        <v>264</v>
      </c>
      <c r="C19" s="71"/>
      <c r="D19" s="71"/>
    </row>
    <row r="20" spans="1:4" x14ac:dyDescent="0.25">
      <c r="A20" s="315" t="s">
        <v>263</v>
      </c>
      <c r="B20" s="101" t="s">
        <v>262</v>
      </c>
      <c r="C20" s="71"/>
      <c r="D20" s="71"/>
    </row>
    <row r="21" spans="1:4" x14ac:dyDescent="0.25">
      <c r="A21" s="314"/>
      <c r="B21" s="100" t="s">
        <v>261</v>
      </c>
      <c r="C21" s="71"/>
      <c r="D21" s="71"/>
    </row>
    <row r="22" spans="1:4" x14ac:dyDescent="0.25">
      <c r="A22" s="314"/>
      <c r="B22" s="100" t="s">
        <v>260</v>
      </c>
      <c r="C22" s="71"/>
      <c r="D22" s="71"/>
    </row>
    <row r="23" spans="1:4" x14ac:dyDescent="0.25">
      <c r="A23" s="315" t="s">
        <v>259</v>
      </c>
      <c r="B23" s="99" t="s">
        <v>258</v>
      </c>
      <c r="C23" s="71"/>
      <c r="D23" s="71"/>
    </row>
    <row r="24" spans="1:4" x14ac:dyDescent="0.25">
      <c r="A24" s="314"/>
      <c r="B24" s="98" t="s">
        <v>257</v>
      </c>
      <c r="C24" s="71"/>
      <c r="D24" s="71"/>
    </row>
    <row r="25" spans="1:4" x14ac:dyDescent="0.25">
      <c r="A25" s="315" t="s">
        <v>256</v>
      </c>
      <c r="B25" s="99" t="s">
        <v>255</v>
      </c>
      <c r="C25" s="71"/>
      <c r="D25" s="71"/>
    </row>
    <row r="26" spans="1:4" x14ac:dyDescent="0.25">
      <c r="A26" s="314"/>
      <c r="B26" s="98" t="s">
        <v>254</v>
      </c>
      <c r="C26" s="71"/>
      <c r="D26" s="71"/>
    </row>
    <row r="27" spans="1:4" x14ac:dyDescent="0.25">
      <c r="A27" s="315" t="s">
        <v>253</v>
      </c>
      <c r="B27" s="99" t="s">
        <v>252</v>
      </c>
      <c r="C27" s="71"/>
      <c r="D27" s="71"/>
    </row>
    <row r="28" spans="1:4" x14ac:dyDescent="0.25">
      <c r="A28" s="316"/>
      <c r="B28" s="97" t="s">
        <v>251</v>
      </c>
      <c r="C28" s="71"/>
      <c r="D28" s="71"/>
    </row>
    <row r="29" spans="1:4" ht="30" x14ac:dyDescent="0.25">
      <c r="A29" s="315" t="s">
        <v>250</v>
      </c>
      <c r="B29" s="99" t="s">
        <v>249</v>
      </c>
      <c r="C29" s="71"/>
      <c r="D29" s="71"/>
    </row>
    <row r="30" spans="1:4" x14ac:dyDescent="0.25">
      <c r="A30" s="314"/>
      <c r="B30" s="98" t="s">
        <v>248</v>
      </c>
      <c r="C30" s="71"/>
      <c r="D30" s="71"/>
    </row>
    <row r="31" spans="1:4" x14ac:dyDescent="0.25">
      <c r="A31" s="314"/>
      <c r="B31" s="98" t="s">
        <v>247</v>
      </c>
      <c r="C31" s="71"/>
      <c r="D31" s="71"/>
    </row>
    <row r="32" spans="1:4" x14ac:dyDescent="0.25">
      <c r="A32" s="314"/>
      <c r="B32" s="98" t="s">
        <v>246</v>
      </c>
      <c r="C32" s="71"/>
      <c r="D32" s="71"/>
    </row>
    <row r="33" spans="1:4" x14ac:dyDescent="0.25">
      <c r="A33" s="316"/>
      <c r="B33" s="97" t="s">
        <v>245</v>
      </c>
      <c r="C33" s="71"/>
      <c r="D33" s="71"/>
    </row>
    <row r="34" spans="1:4" x14ac:dyDescent="0.25">
      <c r="A34" s="315" t="s">
        <v>244</v>
      </c>
      <c r="B34" s="99" t="s">
        <v>243</v>
      </c>
      <c r="C34" s="71"/>
      <c r="D34" s="71"/>
    </row>
    <row r="35" spans="1:4" x14ac:dyDescent="0.25">
      <c r="A35" s="316"/>
      <c r="B35" s="97" t="s">
        <v>242</v>
      </c>
      <c r="C35" s="71"/>
      <c r="D35" s="71"/>
    </row>
    <row r="36" spans="1:4" x14ac:dyDescent="0.25">
      <c r="A36" s="103" t="s">
        <v>241</v>
      </c>
      <c r="B36" s="98" t="s">
        <v>240</v>
      </c>
      <c r="C36" s="71"/>
      <c r="D36" s="71"/>
    </row>
    <row r="37" spans="1:4" x14ac:dyDescent="0.25">
      <c r="A37" s="103"/>
      <c r="B37" s="98" t="s">
        <v>239</v>
      </c>
      <c r="C37" s="71"/>
      <c r="D37" s="71"/>
    </row>
    <row r="38" spans="1:4" x14ac:dyDescent="0.25">
      <c r="A38" s="103"/>
      <c r="B38" s="98" t="s">
        <v>238</v>
      </c>
      <c r="C38" s="71"/>
      <c r="D38" s="71"/>
    </row>
    <row r="39" spans="1:4" x14ac:dyDescent="0.25">
      <c r="A39" s="103"/>
      <c r="B39" s="98" t="s">
        <v>237</v>
      </c>
      <c r="C39" s="71"/>
      <c r="D39" s="71"/>
    </row>
    <row r="40" spans="1:4" x14ac:dyDescent="0.25">
      <c r="A40" s="102" t="s">
        <v>236</v>
      </c>
      <c r="B40" s="97" t="s">
        <v>235</v>
      </c>
      <c r="C40" s="71"/>
      <c r="D40" s="71"/>
    </row>
    <row r="41" spans="1:4" x14ac:dyDescent="0.25">
      <c r="A41" s="317" t="s">
        <v>185</v>
      </c>
      <c r="B41" s="315"/>
      <c r="C41" s="71"/>
      <c r="D41" s="71"/>
    </row>
    <row r="42" spans="1:4" x14ac:dyDescent="0.25">
      <c r="A42" s="96" t="s">
        <v>184</v>
      </c>
      <c r="B42" s="95" t="s">
        <v>183</v>
      </c>
      <c r="C42" s="71"/>
      <c r="D42" s="71"/>
    </row>
    <row r="43" spans="1:4" x14ac:dyDescent="0.25">
      <c r="A43" s="96" t="s">
        <v>182</v>
      </c>
      <c r="B43" s="95" t="s">
        <v>234</v>
      </c>
      <c r="C43" s="71"/>
      <c r="D43" s="71"/>
    </row>
    <row r="44" spans="1:4" x14ac:dyDescent="0.25">
      <c r="A44" s="96" t="s">
        <v>180</v>
      </c>
      <c r="B44" s="95" t="s">
        <v>179</v>
      </c>
      <c r="C44" s="71"/>
      <c r="D44" s="71"/>
    </row>
  </sheetData>
  <mergeCells count="9">
    <mergeCell ref="A1:D1"/>
    <mergeCell ref="A41:B41"/>
    <mergeCell ref="A27:A28"/>
    <mergeCell ref="A29:A33"/>
    <mergeCell ref="A34:A35"/>
    <mergeCell ref="A4:A18"/>
    <mergeCell ref="A20:A22"/>
    <mergeCell ref="A23:A24"/>
    <mergeCell ref="A25:A26"/>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13" workbookViewId="0">
      <selection activeCell="G27" sqref="G27"/>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ht="21" customHeight="1" x14ac:dyDescent="0.25">
      <c r="A5" s="146" t="s">
        <v>5</v>
      </c>
      <c r="B5" s="285" t="str">
        <f>+'Des. Cant y Prec.'!D10</f>
        <v>Radio Base PMP (Punto Multipunto) 5.8 Ghz Multibanda; MIMO-OFDM, NLOS, Max Tx 25dBm; IP 67, Antena Externa Sectorial 16 dBi. Incluye instalación y puesta punto del radio enlace con su par o suscriptor correspondiente.</v>
      </c>
      <c r="C5" s="286"/>
      <c r="D5" s="286"/>
      <c r="E5" s="286"/>
      <c r="F5" s="286"/>
      <c r="G5" s="287"/>
    </row>
    <row r="6" spans="1:13" ht="20.25" customHeight="1" x14ac:dyDescent="0.25">
      <c r="A6" s="146" t="s">
        <v>9</v>
      </c>
      <c r="B6" s="286" t="str">
        <f>+'Des. Cant y Prec.'!C10</f>
        <v>R06_L1</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ht="67.5" x14ac:dyDescent="0.25">
      <c r="A11" s="63" t="str">
        <f>+B6</f>
        <v>R06_L1</v>
      </c>
      <c r="B11" s="165" t="str">
        <f>+B5</f>
        <v>Radio Base PMP (Punto Multipunto) 5.8 Ghz Multibanda; MIMO-OFDM, NLOS, Max Tx 25dBm; IP 67, Antena Externa Sectorial 16 dBi. Incluye instalación y puesta punto del radio enlace con su par o suscriptor correspondiente.</v>
      </c>
      <c r="C11" s="19">
        <f>+'Des. Cant y Prec.'!F10</f>
        <v>7</v>
      </c>
      <c r="D11" s="42">
        <f>+'Des. Cant y Prec.'!G10*0.8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thickBot="1" x14ac:dyDescent="0.3">
      <c r="A13" s="57"/>
      <c r="B13" s="59" t="s">
        <v>17</v>
      </c>
      <c r="C13" s="59"/>
      <c r="D13" s="56"/>
      <c r="E13" s="61"/>
      <c r="F13" s="61"/>
      <c r="G13" s="62">
        <f>SUM(G11:G12)</f>
        <v>0</v>
      </c>
      <c r="J13" s="1"/>
    </row>
    <row r="14" spans="1:13" ht="15.75" thickBot="1" x14ac:dyDescent="0.3">
      <c r="A14" s="54"/>
      <c r="B14" s="7" t="s">
        <v>2</v>
      </c>
      <c r="C14" s="147"/>
      <c r="D14" s="148"/>
      <c r="E14" s="147"/>
      <c r="F14" s="8"/>
      <c r="G14" s="9"/>
    </row>
    <row r="15" spans="1:13" ht="15.75" thickBot="1" x14ac:dyDescent="0.3">
      <c r="A15" s="50"/>
      <c r="B15" s="9" t="s">
        <v>11</v>
      </c>
      <c r="C15" s="10" t="s">
        <v>12</v>
      </c>
      <c r="D15" s="41" t="s">
        <v>13</v>
      </c>
      <c r="E15" s="10" t="s">
        <v>14</v>
      </c>
      <c r="F15" s="10" t="s">
        <v>15</v>
      </c>
      <c r="G15" s="11" t="s">
        <v>16</v>
      </c>
    </row>
    <row r="16" spans="1:13" x14ac:dyDescent="0.25">
      <c r="A16" s="63"/>
      <c r="B16" s="27"/>
      <c r="C16" s="23"/>
      <c r="D16" s="39"/>
      <c r="E16" s="20"/>
      <c r="F16" s="17"/>
      <c r="G16" s="20"/>
      <c r="I16" s="1"/>
      <c r="J16" s="1"/>
    </row>
    <row r="17" spans="1:10" ht="15.75" thickBot="1" x14ac:dyDescent="0.3">
      <c r="A17" s="57"/>
      <c r="B17" s="59" t="s">
        <v>17</v>
      </c>
      <c r="C17" s="59"/>
      <c r="D17" s="56"/>
      <c r="E17" s="61"/>
      <c r="F17" s="61"/>
      <c r="G17" s="62">
        <f>SUM(G16:G16)</f>
        <v>0</v>
      </c>
      <c r="I17" s="22"/>
    </row>
    <row r="18" spans="1:10" ht="15.75" thickBot="1" x14ac:dyDescent="0.3">
      <c r="A18" s="54"/>
      <c r="B18" s="147" t="s">
        <v>3</v>
      </c>
      <c r="C18" s="147"/>
      <c r="D18" s="44"/>
      <c r="E18" s="8"/>
      <c r="F18" s="8"/>
      <c r="G18" s="9"/>
    </row>
    <row r="19" spans="1:10" ht="26.25" thickBot="1" x14ac:dyDescent="0.3">
      <c r="A19" s="50"/>
      <c r="B19" s="9" t="s">
        <v>18</v>
      </c>
      <c r="C19" s="10" t="s">
        <v>19</v>
      </c>
      <c r="D19" s="41" t="s">
        <v>20</v>
      </c>
      <c r="E19" s="10" t="s">
        <v>14</v>
      </c>
      <c r="F19" s="10" t="s">
        <v>21</v>
      </c>
      <c r="G19" s="11" t="s">
        <v>16</v>
      </c>
    </row>
    <row r="20" spans="1:10" x14ac:dyDescent="0.25">
      <c r="A20" s="55"/>
      <c r="B20" s="13"/>
      <c r="C20" s="18"/>
      <c r="D20" s="43"/>
      <c r="E20" s="17"/>
      <c r="F20" s="17"/>
      <c r="G20" s="20"/>
      <c r="J20" s="24"/>
    </row>
    <row r="21" spans="1:10" ht="15.75" thickBot="1" x14ac:dyDescent="0.3">
      <c r="A21" s="57"/>
      <c r="B21" s="58" t="s">
        <v>22</v>
      </c>
      <c r="C21" s="60"/>
      <c r="D21" s="56"/>
      <c r="E21" s="61"/>
      <c r="F21" s="61"/>
      <c r="G21" s="62">
        <f>SUM(G20:G20)</f>
        <v>0</v>
      </c>
    </row>
    <row r="22" spans="1:10" ht="15.75" thickBot="1" x14ac:dyDescent="0.3">
      <c r="A22" s="54"/>
      <c r="B22" s="147" t="s">
        <v>23</v>
      </c>
      <c r="C22" s="16"/>
      <c r="D22" s="45"/>
      <c r="E22" s="16"/>
      <c r="F22" s="16"/>
      <c r="G22" s="15"/>
    </row>
    <row r="23" spans="1:10" ht="15.75" thickBot="1" x14ac:dyDescent="0.3">
      <c r="A23" s="50"/>
      <c r="B23" s="294" t="s">
        <v>11</v>
      </c>
      <c r="C23" s="295"/>
      <c r="D23" s="46" t="s">
        <v>24</v>
      </c>
      <c r="E23" s="9" t="s">
        <v>12</v>
      </c>
      <c r="F23" s="9" t="s">
        <v>25</v>
      </c>
      <c r="G23" s="9" t="s">
        <v>26</v>
      </c>
    </row>
    <row r="24" spans="1:10" x14ac:dyDescent="0.25">
      <c r="A24" s="51"/>
      <c r="B24" s="13"/>
      <c r="C24" s="12"/>
      <c r="D24" s="47"/>
      <c r="E24" s="6"/>
      <c r="F24" s="6"/>
      <c r="G24" s="17"/>
    </row>
    <row r="25" spans="1:10" ht="15.75" thickBot="1" x14ac:dyDescent="0.3">
      <c r="A25" s="57"/>
      <c r="B25" s="58" t="s">
        <v>27</v>
      </c>
      <c r="C25" s="59"/>
      <c r="D25" s="59"/>
      <c r="E25" s="59"/>
      <c r="F25" s="59"/>
      <c r="G25" s="61">
        <f>SUM(G24:G24)</f>
        <v>0</v>
      </c>
    </row>
    <row r="26" spans="1:10" ht="15.75" thickBot="1" x14ac:dyDescent="0.3">
      <c r="A26" s="4"/>
      <c r="B26" s="4"/>
      <c r="C26" s="4"/>
      <c r="D26" s="283" t="s">
        <v>28</v>
      </c>
      <c r="E26" s="284"/>
      <c r="F26" s="15"/>
      <c r="G26" s="21">
        <f>+G25+G17+G21+G13</f>
        <v>0</v>
      </c>
    </row>
    <row r="27" spans="1:10" ht="15.75" thickBot="1" x14ac:dyDescent="0.3">
      <c r="A27" s="4"/>
      <c r="B27" s="4"/>
      <c r="C27" s="4"/>
      <c r="D27" s="283" t="s">
        <v>29</v>
      </c>
      <c r="E27" s="284"/>
      <c r="F27" s="15"/>
      <c r="G27" s="21"/>
    </row>
    <row r="28" spans="1:10" ht="15.75" thickBot="1" x14ac:dyDescent="0.3">
      <c r="A28" s="4"/>
      <c r="B28" s="4"/>
      <c r="C28" s="4"/>
      <c r="D28" s="283" t="s">
        <v>30</v>
      </c>
      <c r="E28" s="284"/>
      <c r="F28" s="15"/>
      <c r="G28" s="21"/>
    </row>
    <row r="29" spans="1:10" ht="15.75" thickBot="1" x14ac:dyDescent="0.3">
      <c r="A29" s="4"/>
      <c r="B29" s="4"/>
      <c r="C29" s="4"/>
      <c r="D29" s="283" t="s">
        <v>31</v>
      </c>
      <c r="E29" s="284"/>
      <c r="F29" s="15"/>
      <c r="G29" s="21">
        <f>SUM(G26:G28)</f>
        <v>0</v>
      </c>
    </row>
    <row r="30" spans="1:10" ht="15.75" thickBot="1" x14ac:dyDescent="0.3">
      <c r="A30" s="4"/>
      <c r="B30" s="4"/>
      <c r="C30" s="4"/>
      <c r="D30" s="283" t="s">
        <v>32</v>
      </c>
      <c r="E30" s="284"/>
      <c r="F30" s="15"/>
      <c r="G30" s="21">
        <f>+G29</f>
        <v>0</v>
      </c>
      <c r="H30" s="69"/>
    </row>
    <row r="31" spans="1:10" x14ac:dyDescent="0.25">
      <c r="G31" s="1"/>
    </row>
  </sheetData>
  <mergeCells count="14">
    <mergeCell ref="A1:G1"/>
    <mergeCell ref="A2:G2"/>
    <mergeCell ref="A3:G3"/>
    <mergeCell ref="B5:G5"/>
    <mergeCell ref="B6:E6"/>
    <mergeCell ref="F6:G6"/>
    <mergeCell ref="D29:E29"/>
    <mergeCell ref="D30:E30"/>
    <mergeCell ref="A7:E7"/>
    <mergeCell ref="A8:E8"/>
    <mergeCell ref="B23:C23"/>
    <mergeCell ref="D26:E26"/>
    <mergeCell ref="D27:E27"/>
    <mergeCell ref="D28:E2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topLeftCell="A23" workbookViewId="0">
      <selection activeCell="A2" sqref="A2:D42"/>
    </sheetView>
  </sheetViews>
  <sheetFormatPr baseColWidth="10" defaultRowHeight="15" x14ac:dyDescent="0.25"/>
  <cols>
    <col min="1" max="1" width="19.7109375" customWidth="1"/>
    <col min="2" max="2" width="96.85546875" bestFit="1" customWidth="1"/>
    <col min="3" max="3" width="49.5703125" customWidth="1"/>
    <col min="4" max="4" width="20.28515625" customWidth="1"/>
  </cols>
  <sheetData>
    <row r="1" spans="1:4" ht="16.5" customHeight="1" x14ac:dyDescent="0.25">
      <c r="A1" s="310" t="s">
        <v>285</v>
      </c>
      <c r="B1" s="311"/>
      <c r="C1" s="311"/>
      <c r="D1" s="311"/>
    </row>
    <row r="2" spans="1:4" ht="30" x14ac:dyDescent="0.25">
      <c r="A2" s="115" t="s">
        <v>334</v>
      </c>
      <c r="B2" s="145" t="s">
        <v>42</v>
      </c>
      <c r="C2" s="115" t="s">
        <v>43</v>
      </c>
      <c r="D2" s="115" t="s">
        <v>377</v>
      </c>
    </row>
    <row r="3" spans="1:4" ht="33" x14ac:dyDescent="0.3">
      <c r="A3" s="125" t="s">
        <v>232</v>
      </c>
      <c r="B3" s="126" t="str">
        <f>'Especificaciones Generales'!D10</f>
        <v>Radio Suscriptor PMP (Punto Multipunto) 5.8 Ghz Multibanda; MIMO-OFDM, NLOS, Max Tx 25dBm; IP 67, Antena Interna 24 dBi.</v>
      </c>
      <c r="C3" s="151"/>
      <c r="D3" s="153"/>
    </row>
    <row r="4" spans="1:4" ht="16.5" x14ac:dyDescent="0.3">
      <c r="A4" s="313" t="s">
        <v>284</v>
      </c>
      <c r="B4" s="149" t="s">
        <v>279</v>
      </c>
      <c r="C4" s="151"/>
      <c r="D4" s="153"/>
    </row>
    <row r="5" spans="1:4" ht="16.5" x14ac:dyDescent="0.3">
      <c r="A5" s="313"/>
      <c r="B5" s="149" t="s">
        <v>278</v>
      </c>
      <c r="C5" s="155"/>
      <c r="D5" s="154"/>
    </row>
    <row r="6" spans="1:4" x14ac:dyDescent="0.25">
      <c r="A6" s="314"/>
      <c r="B6" s="150" t="s">
        <v>283</v>
      </c>
      <c r="C6" s="154"/>
      <c r="D6" s="154"/>
    </row>
    <row r="7" spans="1:4" x14ac:dyDescent="0.25">
      <c r="A7" s="314"/>
      <c r="B7" s="150" t="s">
        <v>276</v>
      </c>
      <c r="C7" s="154"/>
      <c r="D7" s="154"/>
    </row>
    <row r="8" spans="1:4" x14ac:dyDescent="0.25">
      <c r="A8" s="314"/>
      <c r="B8" s="150" t="s">
        <v>275</v>
      </c>
      <c r="C8" s="154"/>
      <c r="D8" s="154"/>
    </row>
    <row r="9" spans="1:4" x14ac:dyDescent="0.25">
      <c r="A9" s="314"/>
      <c r="B9" s="150" t="s">
        <v>274</v>
      </c>
      <c r="C9" s="154"/>
      <c r="D9" s="154"/>
    </row>
    <row r="10" spans="1:4" x14ac:dyDescent="0.25">
      <c r="A10" s="314"/>
      <c r="B10" s="150" t="s">
        <v>273</v>
      </c>
      <c r="C10" s="154"/>
      <c r="D10" s="154"/>
    </row>
    <row r="11" spans="1:4" x14ac:dyDescent="0.25">
      <c r="A11" s="314"/>
      <c r="B11" s="150" t="s">
        <v>272</v>
      </c>
      <c r="C11" s="154"/>
      <c r="D11" s="154"/>
    </row>
    <row r="12" spans="1:4" x14ac:dyDescent="0.25">
      <c r="A12" s="314"/>
      <c r="B12" s="150" t="s">
        <v>271</v>
      </c>
      <c r="C12" s="154"/>
      <c r="D12" s="154"/>
    </row>
    <row r="13" spans="1:4" x14ac:dyDescent="0.25">
      <c r="A13" s="314"/>
      <c r="B13" s="150" t="s">
        <v>270</v>
      </c>
      <c r="C13" s="154"/>
      <c r="D13" s="154"/>
    </row>
    <row r="14" spans="1:4" x14ac:dyDescent="0.25">
      <c r="A14" s="314"/>
      <c r="B14" s="150" t="s">
        <v>269</v>
      </c>
      <c r="C14" s="154"/>
      <c r="D14" s="154"/>
    </row>
    <row r="15" spans="1:4" x14ac:dyDescent="0.25">
      <c r="A15" s="314"/>
      <c r="B15" s="150" t="s">
        <v>268</v>
      </c>
      <c r="C15" s="154"/>
      <c r="D15" s="154"/>
    </row>
    <row r="16" spans="1:4" x14ac:dyDescent="0.25">
      <c r="A16" s="314"/>
      <c r="B16" s="150" t="s">
        <v>267</v>
      </c>
      <c r="C16" s="154"/>
      <c r="D16" s="154"/>
    </row>
    <row r="17" spans="1:4" x14ac:dyDescent="0.25">
      <c r="A17" s="314"/>
      <c r="B17" s="150" t="s">
        <v>266</v>
      </c>
      <c r="C17" s="152"/>
      <c r="D17" s="152"/>
    </row>
    <row r="18" spans="1:4" x14ac:dyDescent="0.25">
      <c r="A18" s="104" t="s">
        <v>265</v>
      </c>
      <c r="B18" s="99" t="s">
        <v>264</v>
      </c>
      <c r="C18" s="154"/>
      <c r="D18" s="154"/>
    </row>
    <row r="19" spans="1:4" x14ac:dyDescent="0.25">
      <c r="A19" s="315" t="s">
        <v>263</v>
      </c>
      <c r="B19" s="156" t="s">
        <v>262</v>
      </c>
      <c r="C19" s="158"/>
      <c r="D19" s="153"/>
    </row>
    <row r="20" spans="1:4" x14ac:dyDescent="0.25">
      <c r="A20" s="314"/>
      <c r="B20" s="157" t="s">
        <v>261</v>
      </c>
      <c r="C20" s="159"/>
      <c r="D20" s="154"/>
    </row>
    <row r="21" spans="1:4" x14ac:dyDescent="0.25">
      <c r="A21" s="314"/>
      <c r="B21" s="157" t="s">
        <v>260</v>
      </c>
      <c r="C21" s="160"/>
      <c r="D21" s="152"/>
    </row>
    <row r="22" spans="1:4" x14ac:dyDescent="0.25">
      <c r="A22" s="315" t="s">
        <v>259</v>
      </c>
      <c r="B22" s="99" t="s">
        <v>258</v>
      </c>
      <c r="C22" s="152"/>
      <c r="D22" s="152"/>
    </row>
    <row r="23" spans="1:4" x14ac:dyDescent="0.25">
      <c r="A23" s="314"/>
      <c r="B23" s="98" t="s">
        <v>257</v>
      </c>
      <c r="C23" s="71"/>
      <c r="D23" s="71"/>
    </row>
    <row r="24" spans="1:4" x14ac:dyDescent="0.25">
      <c r="A24" s="315" t="s">
        <v>256</v>
      </c>
      <c r="B24" s="99" t="s">
        <v>255</v>
      </c>
      <c r="C24" s="71"/>
      <c r="D24" s="71"/>
    </row>
    <row r="25" spans="1:4" x14ac:dyDescent="0.25">
      <c r="A25" s="314"/>
      <c r="B25" s="98" t="s">
        <v>282</v>
      </c>
      <c r="C25" s="71"/>
      <c r="D25" s="71"/>
    </row>
    <row r="26" spans="1:4" x14ac:dyDescent="0.25">
      <c r="A26" s="315" t="s">
        <v>253</v>
      </c>
      <c r="B26" s="99" t="s">
        <v>252</v>
      </c>
      <c r="C26" s="71"/>
      <c r="D26" s="71"/>
    </row>
    <row r="27" spans="1:4" x14ac:dyDescent="0.25">
      <c r="A27" s="316"/>
      <c r="B27" s="97" t="s">
        <v>251</v>
      </c>
      <c r="C27" s="71"/>
      <c r="D27" s="71"/>
    </row>
    <row r="28" spans="1:4" ht="30" x14ac:dyDescent="0.25">
      <c r="A28" s="315" t="s">
        <v>250</v>
      </c>
      <c r="B28" s="99" t="s">
        <v>249</v>
      </c>
      <c r="C28" s="71"/>
      <c r="D28" s="71"/>
    </row>
    <row r="29" spans="1:4" x14ac:dyDescent="0.25">
      <c r="A29" s="314"/>
      <c r="B29" s="98" t="s">
        <v>248</v>
      </c>
      <c r="C29" s="71"/>
      <c r="D29" s="71"/>
    </row>
    <row r="30" spans="1:4" x14ac:dyDescent="0.25">
      <c r="A30" s="314"/>
      <c r="B30" s="98" t="s">
        <v>247</v>
      </c>
      <c r="C30" s="71"/>
      <c r="D30" s="71"/>
    </row>
    <row r="31" spans="1:4" x14ac:dyDescent="0.25">
      <c r="A31" s="314"/>
      <c r="B31" s="98" t="s">
        <v>246</v>
      </c>
      <c r="C31" s="71"/>
      <c r="D31" s="71"/>
    </row>
    <row r="32" spans="1:4" x14ac:dyDescent="0.25">
      <c r="A32" s="316"/>
      <c r="B32" s="97" t="s">
        <v>245</v>
      </c>
      <c r="C32" s="71"/>
      <c r="D32" s="71"/>
    </row>
    <row r="33" spans="1:4" x14ac:dyDescent="0.25">
      <c r="A33" s="315" t="s">
        <v>244</v>
      </c>
      <c r="B33" s="99" t="s">
        <v>243</v>
      </c>
      <c r="C33" s="71"/>
      <c r="D33" s="71"/>
    </row>
    <row r="34" spans="1:4" x14ac:dyDescent="0.25">
      <c r="A34" s="316"/>
      <c r="B34" s="97" t="s">
        <v>242</v>
      </c>
      <c r="C34" s="71"/>
      <c r="D34" s="71"/>
    </row>
    <row r="35" spans="1:4" x14ac:dyDescent="0.25">
      <c r="A35" s="103" t="s">
        <v>241</v>
      </c>
      <c r="B35" s="98" t="s">
        <v>240</v>
      </c>
      <c r="C35" s="71"/>
      <c r="D35" s="71"/>
    </row>
    <row r="36" spans="1:4" x14ac:dyDescent="0.25">
      <c r="A36" s="103"/>
      <c r="B36" s="98" t="s">
        <v>239</v>
      </c>
      <c r="C36" s="71"/>
      <c r="D36" s="71"/>
    </row>
    <row r="37" spans="1:4" x14ac:dyDescent="0.25">
      <c r="A37" s="103"/>
      <c r="B37" s="98" t="s">
        <v>238</v>
      </c>
      <c r="C37" s="71"/>
      <c r="D37" s="71"/>
    </row>
    <row r="38" spans="1:4" x14ac:dyDescent="0.25">
      <c r="A38" s="103"/>
      <c r="B38" s="98" t="s">
        <v>237</v>
      </c>
      <c r="C38" s="71"/>
      <c r="D38" s="71"/>
    </row>
    <row r="39" spans="1:4" x14ac:dyDescent="0.25">
      <c r="A39" s="317" t="s">
        <v>185</v>
      </c>
      <c r="B39" s="315"/>
      <c r="C39" s="71"/>
      <c r="D39" s="71"/>
    </row>
    <row r="40" spans="1:4" x14ac:dyDescent="0.25">
      <c r="A40" s="96" t="s">
        <v>184</v>
      </c>
      <c r="B40" s="95" t="s">
        <v>183</v>
      </c>
      <c r="C40" s="71"/>
      <c r="D40" s="71"/>
    </row>
    <row r="41" spans="1:4" x14ac:dyDescent="0.25">
      <c r="A41" s="96" t="s">
        <v>182</v>
      </c>
      <c r="B41" s="95" t="s">
        <v>234</v>
      </c>
      <c r="C41" s="71"/>
      <c r="D41" s="71"/>
    </row>
    <row r="42" spans="1:4" x14ac:dyDescent="0.25">
      <c r="A42" s="96" t="s">
        <v>180</v>
      </c>
      <c r="B42" s="95" t="s">
        <v>179</v>
      </c>
      <c r="C42" s="71"/>
      <c r="D42" s="71"/>
    </row>
  </sheetData>
  <mergeCells count="9">
    <mergeCell ref="A1:D1"/>
    <mergeCell ref="A28:A32"/>
    <mergeCell ref="A33:A34"/>
    <mergeCell ref="A39:B39"/>
    <mergeCell ref="A4:A17"/>
    <mergeCell ref="A19:A21"/>
    <mergeCell ref="A22:A23"/>
    <mergeCell ref="A24:A25"/>
    <mergeCell ref="A26:A27"/>
  </mergeCell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13" workbookViewId="0">
      <selection activeCell="G27" sqref="G27"/>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ht="21" customHeight="1" x14ac:dyDescent="0.25">
      <c r="A5" s="146" t="s">
        <v>5</v>
      </c>
      <c r="B5" s="285" t="str">
        <f>+'Des. Cant y Prec.'!D11</f>
        <v>Radio Suscriptor PMP (Punto Multipunto) 5.8 Ghz Multibanda; MIMO-OFDM, NLOS, Max Tx 25dBm; IP 67, Antena Interna 24 dBi. Incluye instalación y puesta punto del radio enlace con su par o suscriptor correspondiente.</v>
      </c>
      <c r="C5" s="286"/>
      <c r="D5" s="286"/>
      <c r="E5" s="286"/>
      <c r="F5" s="286"/>
      <c r="G5" s="287"/>
    </row>
    <row r="6" spans="1:13" ht="20.25" customHeight="1" x14ac:dyDescent="0.25">
      <c r="A6" s="146" t="s">
        <v>9</v>
      </c>
      <c r="B6" s="286" t="str">
        <f>+'Des. Cant y Prec.'!C11</f>
        <v>R07_L1</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ht="56.25" x14ac:dyDescent="0.25">
      <c r="A11" s="63" t="str">
        <f>+B6</f>
        <v>R07_L1</v>
      </c>
      <c r="B11" s="165" t="str">
        <f>+B5</f>
        <v>Radio Suscriptor PMP (Punto Multipunto) 5.8 Ghz Multibanda; MIMO-OFDM, NLOS, Max Tx 25dBm; IP 67, Antena Interna 24 dBi. Incluye instalación y puesta punto del radio enlace con su par o suscriptor correspondiente.</v>
      </c>
      <c r="C11" s="19">
        <f>+'Des. Cant y Prec.'!F11</f>
        <v>20</v>
      </c>
      <c r="D11" s="42">
        <f>+'Des. Cant y Prec.'!G11*0.8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thickBot="1" x14ac:dyDescent="0.3">
      <c r="A13" s="57"/>
      <c r="B13" s="59" t="s">
        <v>17</v>
      </c>
      <c r="C13" s="59"/>
      <c r="D13" s="56"/>
      <c r="E13" s="61"/>
      <c r="F13" s="61"/>
      <c r="G13" s="62">
        <f>SUM(G11:G12)</f>
        <v>0</v>
      </c>
      <c r="J13" s="1"/>
    </row>
    <row r="14" spans="1:13" ht="15.75" thickBot="1" x14ac:dyDescent="0.3">
      <c r="A14" s="54"/>
      <c r="B14" s="7" t="s">
        <v>2</v>
      </c>
      <c r="C14" s="147"/>
      <c r="D14" s="148"/>
      <c r="E14" s="147"/>
      <c r="F14" s="8"/>
      <c r="G14" s="9"/>
    </row>
    <row r="15" spans="1:13" ht="15.75" thickBot="1" x14ac:dyDescent="0.3">
      <c r="A15" s="50"/>
      <c r="B15" s="9" t="s">
        <v>11</v>
      </c>
      <c r="C15" s="10" t="s">
        <v>12</v>
      </c>
      <c r="D15" s="41" t="s">
        <v>13</v>
      </c>
      <c r="E15" s="10" t="s">
        <v>14</v>
      </c>
      <c r="F15" s="10" t="s">
        <v>15</v>
      </c>
      <c r="G15" s="11" t="s">
        <v>16</v>
      </c>
    </row>
    <row r="16" spans="1:13" x14ac:dyDescent="0.25">
      <c r="A16" s="63"/>
      <c r="B16" s="27"/>
      <c r="C16" s="23"/>
      <c r="D16" s="39"/>
      <c r="E16" s="20"/>
      <c r="F16" s="17"/>
      <c r="G16" s="20"/>
      <c r="I16" s="1"/>
      <c r="J16" s="1"/>
    </row>
    <row r="17" spans="1:10" ht="15.75" thickBot="1" x14ac:dyDescent="0.3">
      <c r="A17" s="57"/>
      <c r="B17" s="59" t="s">
        <v>17</v>
      </c>
      <c r="C17" s="59"/>
      <c r="D17" s="56"/>
      <c r="E17" s="61"/>
      <c r="F17" s="61"/>
      <c r="G17" s="62">
        <f>SUM(G16:G16)</f>
        <v>0</v>
      </c>
      <c r="I17" s="22"/>
    </row>
    <row r="18" spans="1:10" ht="15.75" thickBot="1" x14ac:dyDescent="0.3">
      <c r="A18" s="54"/>
      <c r="B18" s="147" t="s">
        <v>3</v>
      </c>
      <c r="C18" s="147"/>
      <c r="D18" s="44"/>
      <c r="E18" s="8"/>
      <c r="F18" s="8"/>
      <c r="G18" s="9"/>
    </row>
    <row r="19" spans="1:10" ht="26.25" thickBot="1" x14ac:dyDescent="0.3">
      <c r="A19" s="50"/>
      <c r="B19" s="9" t="s">
        <v>18</v>
      </c>
      <c r="C19" s="10" t="s">
        <v>19</v>
      </c>
      <c r="D19" s="41" t="s">
        <v>20</v>
      </c>
      <c r="E19" s="10" t="s">
        <v>14</v>
      </c>
      <c r="F19" s="10" t="s">
        <v>21</v>
      </c>
      <c r="G19" s="11" t="s">
        <v>16</v>
      </c>
    </row>
    <row r="20" spans="1:10" x14ac:dyDescent="0.25">
      <c r="A20" s="55"/>
      <c r="B20" s="13"/>
      <c r="C20" s="18"/>
      <c r="D20" s="43"/>
      <c r="E20" s="17"/>
      <c r="F20" s="17"/>
      <c r="G20" s="20"/>
      <c r="J20" s="24"/>
    </row>
    <row r="21" spans="1:10" ht="15.75" thickBot="1" x14ac:dyDescent="0.3">
      <c r="A21" s="57"/>
      <c r="B21" s="58" t="s">
        <v>22</v>
      </c>
      <c r="C21" s="60"/>
      <c r="D21" s="56"/>
      <c r="E21" s="61"/>
      <c r="F21" s="61"/>
      <c r="G21" s="62">
        <f>SUM(G20:G20)</f>
        <v>0</v>
      </c>
    </row>
    <row r="22" spans="1:10" ht="15.75" thickBot="1" x14ac:dyDescent="0.3">
      <c r="A22" s="54"/>
      <c r="B22" s="147" t="s">
        <v>23</v>
      </c>
      <c r="C22" s="16"/>
      <c r="D22" s="45"/>
      <c r="E22" s="16"/>
      <c r="F22" s="16"/>
      <c r="G22" s="15"/>
    </row>
    <row r="23" spans="1:10" ht="15.75" thickBot="1" x14ac:dyDescent="0.3">
      <c r="A23" s="50"/>
      <c r="B23" s="294" t="s">
        <v>11</v>
      </c>
      <c r="C23" s="295"/>
      <c r="D23" s="46" t="s">
        <v>24</v>
      </c>
      <c r="E23" s="9" t="s">
        <v>12</v>
      </c>
      <c r="F23" s="9" t="s">
        <v>25</v>
      </c>
      <c r="G23" s="9" t="s">
        <v>26</v>
      </c>
    </row>
    <row r="24" spans="1:10" x14ac:dyDescent="0.25">
      <c r="A24" s="51"/>
      <c r="B24" s="13"/>
      <c r="C24" s="12"/>
      <c r="D24" s="47"/>
      <c r="E24" s="6"/>
      <c r="F24" s="6"/>
      <c r="G24" s="17"/>
    </row>
    <row r="25" spans="1:10" ht="15.75" thickBot="1" x14ac:dyDescent="0.3">
      <c r="A25" s="57"/>
      <c r="B25" s="58" t="s">
        <v>27</v>
      </c>
      <c r="C25" s="59"/>
      <c r="D25" s="59"/>
      <c r="E25" s="59"/>
      <c r="F25" s="59"/>
      <c r="G25" s="61">
        <f>SUM(G24:G24)</f>
        <v>0</v>
      </c>
    </row>
    <row r="26" spans="1:10" ht="15.75" thickBot="1" x14ac:dyDescent="0.3">
      <c r="A26" s="4"/>
      <c r="B26" s="4"/>
      <c r="C26" s="4"/>
      <c r="D26" s="283" t="s">
        <v>28</v>
      </c>
      <c r="E26" s="284"/>
      <c r="F26" s="15"/>
      <c r="G26" s="21">
        <f>+G25+G17+G21+G13</f>
        <v>0</v>
      </c>
    </row>
    <row r="27" spans="1:10" ht="15.75" thickBot="1" x14ac:dyDescent="0.3">
      <c r="A27" s="4"/>
      <c r="B27" s="4"/>
      <c r="C27" s="4"/>
      <c r="D27" s="283" t="s">
        <v>29</v>
      </c>
      <c r="E27" s="284"/>
      <c r="F27" s="15"/>
      <c r="G27" s="21"/>
    </row>
    <row r="28" spans="1:10" ht="15.75" thickBot="1" x14ac:dyDescent="0.3">
      <c r="A28" s="4"/>
      <c r="B28" s="4"/>
      <c r="C28" s="4"/>
      <c r="D28" s="283" t="s">
        <v>30</v>
      </c>
      <c r="E28" s="284"/>
      <c r="F28" s="15"/>
      <c r="G28" s="21"/>
    </row>
    <row r="29" spans="1:10" ht="15.75" thickBot="1" x14ac:dyDescent="0.3">
      <c r="A29" s="4"/>
      <c r="B29" s="4"/>
      <c r="C29" s="4"/>
      <c r="D29" s="283" t="s">
        <v>31</v>
      </c>
      <c r="E29" s="284"/>
      <c r="F29" s="15"/>
      <c r="G29" s="21">
        <f>SUM(G26:G28)</f>
        <v>0</v>
      </c>
    </row>
    <row r="30" spans="1:10" ht="15.75" thickBot="1" x14ac:dyDescent="0.3">
      <c r="A30" s="4"/>
      <c r="B30" s="4"/>
      <c r="C30" s="4"/>
      <c r="D30" s="283" t="s">
        <v>32</v>
      </c>
      <c r="E30" s="284"/>
      <c r="F30" s="15"/>
      <c r="G30" s="21">
        <f>+G29</f>
        <v>0</v>
      </c>
      <c r="H30" s="69"/>
    </row>
    <row r="31" spans="1:10" x14ac:dyDescent="0.25">
      <c r="G31" s="1"/>
    </row>
  </sheetData>
  <mergeCells count="14">
    <mergeCell ref="A1:G1"/>
    <mergeCell ref="A2:G2"/>
    <mergeCell ref="A3:G3"/>
    <mergeCell ref="B5:G5"/>
    <mergeCell ref="B6:E6"/>
    <mergeCell ref="F6:G6"/>
    <mergeCell ref="D29:E29"/>
    <mergeCell ref="D30:E30"/>
    <mergeCell ref="A7:E7"/>
    <mergeCell ref="A8:E8"/>
    <mergeCell ref="B23:C23"/>
    <mergeCell ref="D26:E26"/>
    <mergeCell ref="D27:E27"/>
    <mergeCell ref="D28:E2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zoomScaleNormal="100" workbookViewId="0">
      <selection activeCell="A2" sqref="A2:C3"/>
    </sheetView>
  </sheetViews>
  <sheetFormatPr baseColWidth="10" defaultRowHeight="15" x14ac:dyDescent="0.25"/>
  <cols>
    <col min="1" max="1" width="66.7109375" style="86" customWidth="1"/>
    <col min="2" max="2" width="68.42578125" style="86" customWidth="1"/>
    <col min="3" max="3" width="20.85546875" style="86" customWidth="1"/>
    <col min="4" max="4" width="11.42578125" style="86"/>
    <col min="5" max="5" width="13.42578125" style="86" bestFit="1" customWidth="1"/>
    <col min="6" max="6" width="12" style="86" bestFit="1" customWidth="1"/>
    <col min="7" max="16384" width="11.42578125" style="86"/>
  </cols>
  <sheetData>
    <row r="1" spans="1:3" ht="16.5" x14ac:dyDescent="0.25">
      <c r="A1" s="320" t="s">
        <v>382</v>
      </c>
      <c r="B1" s="321"/>
      <c r="C1" s="321"/>
    </row>
    <row r="2" spans="1:3" x14ac:dyDescent="0.25">
      <c r="A2" s="140" t="s">
        <v>42</v>
      </c>
      <c r="B2" s="115" t="s">
        <v>43</v>
      </c>
      <c r="C2" s="115" t="s">
        <v>377</v>
      </c>
    </row>
    <row r="3" spans="1:3" ht="198" x14ac:dyDescent="0.25">
      <c r="A3" s="126" t="s">
        <v>381</v>
      </c>
      <c r="B3" s="163"/>
      <c r="C3" s="163"/>
    </row>
  </sheetData>
  <mergeCells count="1">
    <mergeCell ref="A1:C1"/>
  </mergeCell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13" workbookViewId="0">
      <selection activeCell="G27" sqref="G27"/>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ht="21" customHeight="1" x14ac:dyDescent="0.25">
      <c r="A5" s="146" t="s">
        <v>5</v>
      </c>
      <c r="B5" s="285" t="str">
        <f>+'Des. Cant y Prec.'!D12</f>
        <v>Caja para interperie que incluye cargador/inversor 1 bateria 100 Ah, respaldo mínimo 4 horas con 40 W de consumo. Incluye montaje y puesta a punto.</v>
      </c>
      <c r="C5" s="286"/>
      <c r="D5" s="286"/>
      <c r="E5" s="286"/>
      <c r="F5" s="286"/>
      <c r="G5" s="287"/>
    </row>
    <row r="6" spans="1:13" ht="20.25" customHeight="1" x14ac:dyDescent="0.25">
      <c r="A6" s="146" t="s">
        <v>9</v>
      </c>
      <c r="B6" s="286" t="str">
        <f>+'Des. Cant y Prec.'!C12</f>
        <v>R08_L1</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ht="45" x14ac:dyDescent="0.25">
      <c r="A11" s="63" t="str">
        <f>+B6</f>
        <v>R08_L1</v>
      </c>
      <c r="B11" s="165" t="str">
        <f>+B5</f>
        <v>Caja para interperie que incluye cargador/inversor 1 bateria 100 Ah, respaldo mínimo 4 horas con 40 W de consumo. Incluye montaje y puesta a punto.</v>
      </c>
      <c r="C11" s="19">
        <f>+'Des. Cant y Prec.'!F12</f>
        <v>20</v>
      </c>
      <c r="D11" s="42">
        <f>+'Des. Cant y Prec.'!G12*0.8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thickBot="1" x14ac:dyDescent="0.3">
      <c r="A13" s="57"/>
      <c r="B13" s="59" t="s">
        <v>17</v>
      </c>
      <c r="C13" s="59"/>
      <c r="D13" s="56"/>
      <c r="E13" s="61"/>
      <c r="F13" s="61"/>
      <c r="G13" s="62">
        <f>SUM(G11:G12)</f>
        <v>0</v>
      </c>
      <c r="J13" s="1"/>
    </row>
    <row r="14" spans="1:13" ht="15.75" thickBot="1" x14ac:dyDescent="0.3">
      <c r="A14" s="54"/>
      <c r="B14" s="7" t="s">
        <v>2</v>
      </c>
      <c r="C14" s="147"/>
      <c r="D14" s="148"/>
      <c r="E14" s="147"/>
      <c r="F14" s="8"/>
      <c r="G14" s="9"/>
    </row>
    <row r="15" spans="1:13" ht="15.75" thickBot="1" x14ac:dyDescent="0.3">
      <c r="A15" s="50"/>
      <c r="B15" s="9" t="s">
        <v>11</v>
      </c>
      <c r="C15" s="10" t="s">
        <v>12</v>
      </c>
      <c r="D15" s="41" t="s">
        <v>13</v>
      </c>
      <c r="E15" s="10" t="s">
        <v>14</v>
      </c>
      <c r="F15" s="10" t="s">
        <v>15</v>
      </c>
      <c r="G15" s="11" t="s">
        <v>16</v>
      </c>
    </row>
    <row r="16" spans="1:13" x14ac:dyDescent="0.25">
      <c r="A16" s="63"/>
      <c r="B16" s="27"/>
      <c r="C16" s="23"/>
      <c r="D16" s="39"/>
      <c r="E16" s="20"/>
      <c r="F16" s="17"/>
      <c r="G16" s="20"/>
      <c r="I16" s="1"/>
      <c r="J16" s="1"/>
    </row>
    <row r="17" spans="1:10" ht="15.75" thickBot="1" x14ac:dyDescent="0.3">
      <c r="A17" s="57"/>
      <c r="B17" s="59" t="s">
        <v>17</v>
      </c>
      <c r="C17" s="59"/>
      <c r="D17" s="56"/>
      <c r="E17" s="61"/>
      <c r="F17" s="61"/>
      <c r="G17" s="62">
        <f>SUM(G16:G16)</f>
        <v>0</v>
      </c>
      <c r="I17" s="22"/>
    </row>
    <row r="18" spans="1:10" ht="15.75" thickBot="1" x14ac:dyDescent="0.3">
      <c r="A18" s="54"/>
      <c r="B18" s="147" t="s">
        <v>3</v>
      </c>
      <c r="C18" s="147"/>
      <c r="D18" s="44"/>
      <c r="E18" s="8"/>
      <c r="F18" s="8"/>
      <c r="G18" s="9"/>
    </row>
    <row r="19" spans="1:10" ht="26.25" thickBot="1" x14ac:dyDescent="0.3">
      <c r="A19" s="50"/>
      <c r="B19" s="9" t="s">
        <v>18</v>
      </c>
      <c r="C19" s="10" t="s">
        <v>19</v>
      </c>
      <c r="D19" s="41" t="s">
        <v>20</v>
      </c>
      <c r="E19" s="10" t="s">
        <v>14</v>
      </c>
      <c r="F19" s="10" t="s">
        <v>21</v>
      </c>
      <c r="G19" s="11" t="s">
        <v>16</v>
      </c>
    </row>
    <row r="20" spans="1:10" x14ac:dyDescent="0.25">
      <c r="A20" s="55"/>
      <c r="B20" s="13"/>
      <c r="C20" s="18"/>
      <c r="D20" s="43"/>
      <c r="E20" s="17"/>
      <c r="F20" s="17"/>
      <c r="G20" s="20"/>
      <c r="J20" s="24"/>
    </row>
    <row r="21" spans="1:10" ht="15.75" thickBot="1" x14ac:dyDescent="0.3">
      <c r="A21" s="57"/>
      <c r="B21" s="58" t="s">
        <v>22</v>
      </c>
      <c r="C21" s="60"/>
      <c r="D21" s="56"/>
      <c r="E21" s="61"/>
      <c r="F21" s="61"/>
      <c r="G21" s="62">
        <f>SUM(G20:G20)</f>
        <v>0</v>
      </c>
    </row>
    <row r="22" spans="1:10" ht="15.75" thickBot="1" x14ac:dyDescent="0.3">
      <c r="A22" s="54"/>
      <c r="B22" s="147" t="s">
        <v>23</v>
      </c>
      <c r="C22" s="16"/>
      <c r="D22" s="45"/>
      <c r="E22" s="16"/>
      <c r="F22" s="16"/>
      <c r="G22" s="15"/>
    </row>
    <row r="23" spans="1:10" ht="15.75" thickBot="1" x14ac:dyDescent="0.3">
      <c r="A23" s="50"/>
      <c r="B23" s="294" t="s">
        <v>11</v>
      </c>
      <c r="C23" s="295"/>
      <c r="D23" s="46" t="s">
        <v>24</v>
      </c>
      <c r="E23" s="9" t="s">
        <v>12</v>
      </c>
      <c r="F23" s="9" t="s">
        <v>25</v>
      </c>
      <c r="G23" s="9" t="s">
        <v>26</v>
      </c>
    </row>
    <row r="24" spans="1:10" x14ac:dyDescent="0.25">
      <c r="A24" s="51"/>
      <c r="B24" s="13"/>
      <c r="C24" s="12"/>
      <c r="D24" s="47"/>
      <c r="E24" s="6"/>
      <c r="F24" s="6"/>
      <c r="G24" s="17"/>
    </row>
    <row r="25" spans="1:10" ht="15.75" thickBot="1" x14ac:dyDescent="0.3">
      <c r="A25" s="57"/>
      <c r="B25" s="58" t="s">
        <v>27</v>
      </c>
      <c r="C25" s="59"/>
      <c r="D25" s="59"/>
      <c r="E25" s="59"/>
      <c r="F25" s="59"/>
      <c r="G25" s="61">
        <f>SUM(G24:G24)</f>
        <v>0</v>
      </c>
    </row>
    <row r="26" spans="1:10" ht="15.75" thickBot="1" x14ac:dyDescent="0.3">
      <c r="A26" s="4"/>
      <c r="B26" s="4"/>
      <c r="C26" s="4"/>
      <c r="D26" s="283" t="s">
        <v>28</v>
      </c>
      <c r="E26" s="284"/>
      <c r="F26" s="15"/>
      <c r="G26" s="21">
        <f>+G25+G17+G21+G13</f>
        <v>0</v>
      </c>
    </row>
    <row r="27" spans="1:10" ht="15.75" thickBot="1" x14ac:dyDescent="0.3">
      <c r="A27" s="4"/>
      <c r="B27" s="4"/>
      <c r="C27" s="4"/>
      <c r="D27" s="283" t="s">
        <v>29</v>
      </c>
      <c r="E27" s="284"/>
      <c r="F27" s="15"/>
      <c r="G27" s="21"/>
    </row>
    <row r="28" spans="1:10" ht="15.75" thickBot="1" x14ac:dyDescent="0.3">
      <c r="A28" s="4"/>
      <c r="B28" s="4"/>
      <c r="C28" s="4"/>
      <c r="D28" s="283" t="s">
        <v>30</v>
      </c>
      <c r="E28" s="284"/>
      <c r="F28" s="15"/>
      <c r="G28" s="21"/>
    </row>
    <row r="29" spans="1:10" ht="15.75" thickBot="1" x14ac:dyDescent="0.3">
      <c r="A29" s="4"/>
      <c r="B29" s="4"/>
      <c r="C29" s="4"/>
      <c r="D29" s="283" t="s">
        <v>31</v>
      </c>
      <c r="E29" s="284"/>
      <c r="F29" s="15"/>
      <c r="G29" s="21">
        <f>SUM(G26:G28)</f>
        <v>0</v>
      </c>
    </row>
    <row r="30" spans="1:10" ht="15.75" thickBot="1" x14ac:dyDescent="0.3">
      <c r="A30" s="4"/>
      <c r="B30" s="4"/>
      <c r="C30" s="4"/>
      <c r="D30" s="283" t="s">
        <v>32</v>
      </c>
      <c r="E30" s="284"/>
      <c r="F30" s="15"/>
      <c r="G30" s="21">
        <f>+G29</f>
        <v>0</v>
      </c>
      <c r="H30" s="69"/>
    </row>
    <row r="31" spans="1:10" x14ac:dyDescent="0.25">
      <c r="G31" s="1"/>
    </row>
  </sheetData>
  <mergeCells count="14">
    <mergeCell ref="A1:G1"/>
    <mergeCell ref="A2:G2"/>
    <mergeCell ref="A3:G3"/>
    <mergeCell ref="B5:G5"/>
    <mergeCell ref="B6:E6"/>
    <mergeCell ref="F6:G6"/>
    <mergeCell ref="D29:E29"/>
    <mergeCell ref="D30:E30"/>
    <mergeCell ref="A7:E7"/>
    <mergeCell ref="A8:E8"/>
    <mergeCell ref="B23:C23"/>
    <mergeCell ref="D26:E26"/>
    <mergeCell ref="D27:E27"/>
    <mergeCell ref="D28:E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F21"/>
  <sheetViews>
    <sheetView tabSelected="1" zoomScaleNormal="100" workbookViewId="0">
      <selection activeCell="A4" sqref="A4:D4"/>
    </sheetView>
  </sheetViews>
  <sheetFormatPr baseColWidth="10" defaultRowHeight="15" x14ac:dyDescent="0.25"/>
  <cols>
    <col min="1" max="2" width="7.28515625" customWidth="1"/>
    <col min="3" max="3" width="20.42578125" customWidth="1"/>
    <col min="4" max="4" width="93.7109375" customWidth="1"/>
    <col min="5" max="5" width="7.140625" bestFit="1" customWidth="1"/>
  </cols>
  <sheetData>
    <row r="1" spans="1:6" ht="16.5" x14ac:dyDescent="0.3">
      <c r="A1" s="122"/>
      <c r="B1" s="122"/>
      <c r="C1" s="122"/>
    </row>
    <row r="2" spans="1:6" ht="16.5" x14ac:dyDescent="0.3">
      <c r="A2" s="135" t="s">
        <v>39</v>
      </c>
      <c r="B2" s="122"/>
      <c r="C2" s="122"/>
    </row>
    <row r="3" spans="1:6" ht="16.5" x14ac:dyDescent="0.3">
      <c r="A3" s="135" t="s">
        <v>40</v>
      </c>
      <c r="B3" s="122"/>
      <c r="C3" s="122"/>
    </row>
    <row r="4" spans="1:6" ht="58.5" customHeight="1" x14ac:dyDescent="0.25">
      <c r="A4" s="375" t="s">
        <v>710</v>
      </c>
      <c r="B4" s="375"/>
      <c r="C4" s="375"/>
      <c r="D4" s="376"/>
    </row>
    <row r="5" spans="1:6" s="28" customFormat="1" ht="41.25" customHeight="1" x14ac:dyDescent="0.25">
      <c r="A5" s="139" t="s">
        <v>72</v>
      </c>
      <c r="B5" s="168" t="s">
        <v>0</v>
      </c>
      <c r="C5" s="169" t="s">
        <v>37</v>
      </c>
      <c r="D5" s="170" t="s">
        <v>1</v>
      </c>
      <c r="E5" s="171" t="s">
        <v>35</v>
      </c>
      <c r="F5" s="172" t="s">
        <v>60</v>
      </c>
    </row>
    <row r="6" spans="1:6" ht="24.75" customHeight="1" x14ac:dyDescent="0.25">
      <c r="A6" s="255">
        <v>1</v>
      </c>
      <c r="B6" s="34">
        <f>+'Des. Cant y Prec.'!B5</f>
        <v>1</v>
      </c>
      <c r="C6" s="34" t="str">
        <f>+'Des. Cant y Prec.'!C5</f>
        <v>R01_L1</v>
      </c>
      <c r="D6" s="167" t="str">
        <f>+'Des. Cant y Prec.'!D5</f>
        <v>Router-Firewall IEC 61850 4 puertos FO Monomodo GigabitEthernet 25 km, 6 Puertos 10/100 Mbps, 4 Puertos FO Multimodo 100 Mbps</v>
      </c>
      <c r="E6" s="34" t="s">
        <v>36</v>
      </c>
      <c r="F6" s="166"/>
    </row>
    <row r="7" spans="1:6" x14ac:dyDescent="0.25">
      <c r="A7" s="255"/>
      <c r="B7" s="34">
        <f>+'Des. Cant y Prec.'!B6</f>
        <v>2</v>
      </c>
      <c r="C7" s="34" t="str">
        <f>+'Des. Cant y Prec.'!C6</f>
        <v>R02_L1</v>
      </c>
      <c r="D7" s="167" t="str">
        <f>+'Des. Cant y Prec.'!D6</f>
        <v>Router-Firewall IEC 61850 6 puertos FO Monomodo GigabitEthernet 25 km, 6 Puertos 10/100 Mbps</v>
      </c>
      <c r="E7" s="34" t="s">
        <v>36</v>
      </c>
      <c r="F7" s="166"/>
    </row>
    <row r="8" spans="1:6" ht="51" x14ac:dyDescent="0.25">
      <c r="A8" s="255"/>
      <c r="B8" s="34">
        <f>+'Des. Cant y Prec.'!B7</f>
        <v>3</v>
      </c>
      <c r="C8" s="34" t="str">
        <f>+'Des. Cant y Prec.'!C7</f>
        <v>R03_L1</v>
      </c>
      <c r="D8" s="167" t="str">
        <f>+'Des. Cant y Prec.'!D7</f>
        <v>Radio PTP (Punto a Punto) 5.8 Ghz; MIMO, Ethernet Bridging IEEE 802.3 dinamicamente variable hasta 300 Mbps, Throughput mínimo 100 Mbps. Latencia 1 a 10 ms. Sincronización Ethernet IEEE 1588v2; Protección IP 67. Interfaces 2 RJ-45 GigabitEthernet, PoE inc.  Antena 5.8 Ghz 29 dBi PTP Externa 29 dBi doble polaridad. Incluye instalación y puesta punto del radio enlace con su par o suscriptor correspondiente.</v>
      </c>
      <c r="E8" s="34" t="s">
        <v>36</v>
      </c>
      <c r="F8" s="166"/>
    </row>
    <row r="9" spans="1:6" ht="25.5" x14ac:dyDescent="0.25">
      <c r="A9" s="255"/>
      <c r="B9" s="34">
        <f>+'Des. Cant y Prec.'!B8</f>
        <v>5</v>
      </c>
      <c r="C9" s="34" t="str">
        <f>+'Des. Cant y Prec.'!C8</f>
        <v>R04_L1</v>
      </c>
      <c r="D9" s="167" t="str">
        <f>+'Des. Cant y Prec.'!D8</f>
        <v>Caja para interperie que incluye cargador/inversor 2 bateria 100 Ah, respaldo mínimo 8 horas con 200 W de consumo. Incluye montaje y puesta a punto.</v>
      </c>
      <c r="E9" s="34" t="s">
        <v>36</v>
      </c>
      <c r="F9" s="166"/>
    </row>
    <row r="10" spans="1:6" ht="31.5" customHeight="1" x14ac:dyDescent="0.25">
      <c r="A10" s="255"/>
      <c r="B10" s="34">
        <f>+'Des. Cant y Prec.'!B9</f>
        <v>6</v>
      </c>
      <c r="C10" s="34" t="str">
        <f>+'Des. Cant y Prec.'!C9</f>
        <v>R05_L1</v>
      </c>
      <c r="D10" s="167" t="str">
        <f>+'Des. Cant y Prec.'!D9</f>
        <v>Swtich capa 2 industrial GigabitEthernet 8 puertos IEC 61850. Incluye instalación y puesta punto.</v>
      </c>
      <c r="E10" s="34" t="s">
        <v>36</v>
      </c>
      <c r="F10" s="166"/>
    </row>
    <row r="11" spans="1:6" ht="25.5" x14ac:dyDescent="0.25">
      <c r="A11" s="255"/>
      <c r="B11" s="34">
        <f>+'Des. Cant y Prec.'!B10</f>
        <v>7</v>
      </c>
      <c r="C11" s="34" t="str">
        <f>+'Des. Cant y Prec.'!C10</f>
        <v>R06_L1</v>
      </c>
      <c r="D11" s="167" t="str">
        <f>+'Des. Cant y Prec.'!D10</f>
        <v>Radio Base PMP (Punto Multipunto) 5.8 Ghz Multibanda; MIMO-OFDM, NLOS, Max Tx 25dBm; IP 67, Antena Externa Sectorial 16 dBi. Incluye instalación y puesta punto del radio enlace con su par o suscriptor correspondiente.</v>
      </c>
      <c r="E11" s="34" t="s">
        <v>36</v>
      </c>
      <c r="F11" s="166"/>
    </row>
    <row r="12" spans="1:6" ht="25.5" x14ac:dyDescent="0.25">
      <c r="A12" s="255"/>
      <c r="B12" s="34">
        <f>+'Des. Cant y Prec.'!B11</f>
        <v>8</v>
      </c>
      <c r="C12" s="34" t="str">
        <f>+'Des. Cant y Prec.'!C11</f>
        <v>R07_L1</v>
      </c>
      <c r="D12" s="167" t="str">
        <f>+'Des. Cant y Prec.'!D11</f>
        <v>Radio Suscriptor PMP (Punto Multipunto) 5.8 Ghz Multibanda; MIMO-OFDM, NLOS, Max Tx 25dBm; IP 67, Antena Interna 24 dBi. Incluye instalación y puesta punto del radio enlace con su par o suscriptor correspondiente.</v>
      </c>
      <c r="E12" s="34" t="s">
        <v>36</v>
      </c>
      <c r="F12" s="166"/>
    </row>
    <row r="13" spans="1:6" ht="25.5" x14ac:dyDescent="0.25">
      <c r="A13" s="255"/>
      <c r="B13" s="34">
        <f>+'Des. Cant y Prec.'!B12</f>
        <v>9</v>
      </c>
      <c r="C13" s="34" t="str">
        <f>+'Des. Cant y Prec.'!C12</f>
        <v>R08_L1</v>
      </c>
      <c r="D13" s="167" t="str">
        <f>+'Des. Cant y Prec.'!D12</f>
        <v>Caja para interperie que incluye cargador/inversor 1 bateria 100 Ah, respaldo mínimo 4 horas con 40 W de consumo. Incluye montaje y puesta a punto.</v>
      </c>
      <c r="E13" s="34" t="s">
        <v>36</v>
      </c>
      <c r="F13" s="166"/>
    </row>
    <row r="14" spans="1:6" x14ac:dyDescent="0.25">
      <c r="A14" s="255"/>
      <c r="B14" s="34">
        <f>+'Des. Cant y Prec.'!B13</f>
        <v>10</v>
      </c>
      <c r="C14" s="34" t="str">
        <f>+'Des. Cant y Prec.'!C13</f>
        <v>R09_L1</v>
      </c>
      <c r="D14" s="167" t="str">
        <f>+'Des. Cant y Prec.'!D13</f>
        <v xml:space="preserve">Conversor Serial RS-232/422/485 a Ethernet, 2 puertos Cobre RS-232/422/485 </v>
      </c>
      <c r="E14" s="34" t="s">
        <v>36</v>
      </c>
      <c r="F14" s="166"/>
    </row>
    <row r="15" spans="1:6" x14ac:dyDescent="0.25">
      <c r="A15" s="255"/>
      <c r="B15" s="253" t="s">
        <v>76</v>
      </c>
      <c r="C15" s="253"/>
      <c r="D15" s="253"/>
      <c r="E15" s="253"/>
      <c r="F15" s="173"/>
    </row>
    <row r="16" spans="1:6" x14ac:dyDescent="0.25">
      <c r="A16" s="255">
        <v>2</v>
      </c>
      <c r="B16" s="34">
        <f>+'Des. Cant y Prec.'!B15</f>
        <v>1</v>
      </c>
      <c r="C16" s="34" t="str">
        <f>+'Des. Cant y Prec.'!C15</f>
        <v>R01_L2</v>
      </c>
      <c r="D16" s="167" t="str">
        <f>+'Des. Cant y Prec.'!D15</f>
        <v>Reconectadores</v>
      </c>
      <c r="E16" s="34" t="s">
        <v>36</v>
      </c>
      <c r="F16" s="166"/>
    </row>
    <row r="17" spans="1:6" x14ac:dyDescent="0.25">
      <c r="A17" s="255"/>
      <c r="B17" s="34">
        <f>+'Des. Cant y Prec.'!B16</f>
        <v>2</v>
      </c>
      <c r="C17" s="34" t="str">
        <f>+'Des. Cant y Prec.'!C16</f>
        <v>R02_L2</v>
      </c>
      <c r="D17" s="167" t="str">
        <f>+'Des. Cant y Prec.'!D16</f>
        <v>Concentrador de datos</v>
      </c>
      <c r="E17" s="34" t="s">
        <v>36</v>
      </c>
      <c r="F17" s="166"/>
    </row>
    <row r="18" spans="1:6" ht="38.25" x14ac:dyDescent="0.25">
      <c r="A18" s="255"/>
      <c r="B18" s="34">
        <f>+'Des. Cant y Prec.'!B17</f>
        <v>3</v>
      </c>
      <c r="C18" s="34" t="str">
        <f>+'Des. Cant y Prec.'!C17</f>
        <v>R03_L2</v>
      </c>
      <c r="D18" s="167" t="str">
        <f>+'Des. Cant y Prec.'!D17</f>
        <v>Servicios de configuración para la integración de reconectadores mediante protocolo DNP3 TCP/IP, integración de relés de cabecera de alimentadores primarios al concentrador de datos (CD) en protocolo DNP3 / 61850, implementación de lógicas de control en el CD, integración del CD al sistema SCADA en protocolo IEC 60870-5-104, pruebas y puesta en operación</v>
      </c>
      <c r="E18" s="34" t="s">
        <v>36</v>
      </c>
      <c r="F18" s="166"/>
    </row>
    <row r="19" spans="1:6" x14ac:dyDescent="0.25">
      <c r="A19" s="255"/>
      <c r="B19" s="34">
        <v>4</v>
      </c>
      <c r="C19" s="34" t="str">
        <f>+'Des. Cant y Prec.'!C18</f>
        <v>R04_L2</v>
      </c>
      <c r="D19" s="167" t="str">
        <f>+'Des. Cant y Prec.'!D18</f>
        <v>Capacitación</v>
      </c>
      <c r="E19" s="34" t="s">
        <v>36</v>
      </c>
      <c r="F19" s="166"/>
    </row>
    <row r="20" spans="1:6" x14ac:dyDescent="0.25">
      <c r="A20" s="255"/>
      <c r="B20" s="253" t="s">
        <v>76</v>
      </c>
      <c r="C20" s="253"/>
      <c r="D20" s="253"/>
      <c r="E20" s="253"/>
      <c r="F20" s="173"/>
    </row>
    <row r="21" spans="1:6" x14ac:dyDescent="0.25">
      <c r="A21" s="254" t="s">
        <v>59</v>
      </c>
      <c r="B21" s="254"/>
      <c r="C21" s="254"/>
      <c r="D21" s="254"/>
      <c r="E21" s="254"/>
      <c r="F21" s="174"/>
    </row>
  </sheetData>
  <mergeCells count="6">
    <mergeCell ref="B15:E15"/>
    <mergeCell ref="B20:E20"/>
    <mergeCell ref="A21:E21"/>
    <mergeCell ref="A4:D4"/>
    <mergeCell ref="A6:A15"/>
    <mergeCell ref="A16:A2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topLeftCell="B3" workbookViewId="0">
      <selection activeCell="B9" sqref="B9:G9"/>
    </sheetView>
  </sheetViews>
  <sheetFormatPr baseColWidth="10" defaultRowHeight="15" x14ac:dyDescent="0.25"/>
  <cols>
    <col min="1" max="1" width="39.85546875" style="74" bestFit="1" customWidth="1"/>
    <col min="2" max="2" width="14.85546875" style="74" customWidth="1"/>
    <col min="3" max="3" width="11.7109375" style="74" customWidth="1"/>
    <col min="4" max="4" width="23.140625" style="74" customWidth="1"/>
    <col min="5" max="5" width="18.42578125" style="74" customWidth="1"/>
    <col min="6" max="6" width="67.42578125" style="74" customWidth="1"/>
    <col min="7" max="7" width="19.7109375" style="74" customWidth="1"/>
    <col min="8" max="16384" width="11.42578125" style="74"/>
  </cols>
  <sheetData>
    <row r="2" spans="1:7" ht="18" x14ac:dyDescent="0.25">
      <c r="A2" s="267" t="s">
        <v>337</v>
      </c>
      <c r="B2" s="267"/>
      <c r="C2" s="267"/>
      <c r="D2" s="267"/>
      <c r="E2" s="267"/>
      <c r="F2" s="267"/>
      <c r="G2" s="267"/>
    </row>
    <row r="4" spans="1:7" ht="15" customHeight="1" x14ac:dyDescent="0.25">
      <c r="A4" s="308" t="s">
        <v>336</v>
      </c>
      <c r="B4" s="257" t="s">
        <v>393</v>
      </c>
      <c r="C4" s="257"/>
      <c r="D4" s="257"/>
      <c r="E4" s="257"/>
      <c r="F4" s="257"/>
      <c r="G4" s="257"/>
    </row>
    <row r="5" spans="1:7" x14ac:dyDescent="0.25">
      <c r="A5" s="308"/>
      <c r="B5" s="257"/>
      <c r="C5" s="257"/>
      <c r="D5" s="257"/>
      <c r="E5" s="257"/>
      <c r="F5" s="257"/>
      <c r="G5" s="257"/>
    </row>
    <row r="6" spans="1:7" ht="15" customHeight="1" x14ac:dyDescent="0.25">
      <c r="A6" s="308"/>
      <c r="B6" s="257"/>
      <c r="C6" s="257"/>
      <c r="D6" s="257"/>
      <c r="E6" s="257"/>
      <c r="F6" s="257"/>
      <c r="G6" s="257"/>
    </row>
    <row r="7" spans="1:7" ht="20.25" customHeight="1" x14ac:dyDescent="0.25">
      <c r="A7" s="308"/>
      <c r="B7" s="257"/>
      <c r="C7" s="257"/>
      <c r="D7" s="257"/>
      <c r="E7" s="257"/>
      <c r="F7" s="257"/>
      <c r="G7" s="257"/>
    </row>
    <row r="9" spans="1:7" ht="30" x14ac:dyDescent="0.25">
      <c r="A9" s="115" t="s">
        <v>334</v>
      </c>
      <c r="B9" s="271" t="s">
        <v>42</v>
      </c>
      <c r="C9" s="272"/>
      <c r="D9" s="272"/>
      <c r="E9" s="273"/>
      <c r="F9" s="115" t="s">
        <v>43</v>
      </c>
      <c r="G9" s="115" t="s">
        <v>377</v>
      </c>
    </row>
    <row r="10" spans="1:7" x14ac:dyDescent="0.25">
      <c r="A10" s="76" t="s">
        <v>138</v>
      </c>
      <c r="B10" s="257" t="s">
        <v>394</v>
      </c>
      <c r="C10" s="257"/>
      <c r="D10" s="257"/>
      <c r="E10" s="257"/>
      <c r="F10" s="143"/>
      <c r="G10" s="164"/>
    </row>
    <row r="11" spans="1:7" x14ac:dyDescent="0.25">
      <c r="A11" s="76" t="s">
        <v>332</v>
      </c>
      <c r="B11" s="257" t="s">
        <v>395</v>
      </c>
      <c r="C11" s="257"/>
      <c r="D11" s="257"/>
      <c r="E11" s="257"/>
      <c r="F11" s="143"/>
      <c r="G11" s="164"/>
    </row>
    <row r="12" spans="1:7" x14ac:dyDescent="0.25">
      <c r="A12" s="76" t="s">
        <v>330</v>
      </c>
      <c r="B12" s="258" t="s">
        <v>329</v>
      </c>
      <c r="C12" s="258"/>
      <c r="D12" s="258"/>
      <c r="E12" s="258"/>
      <c r="F12" s="143"/>
      <c r="G12" s="164"/>
    </row>
    <row r="13" spans="1:7" ht="32.25" customHeight="1" x14ac:dyDescent="0.25">
      <c r="A13" s="264" t="s">
        <v>396</v>
      </c>
      <c r="B13" s="111" t="s">
        <v>397</v>
      </c>
      <c r="C13" s="110" t="s">
        <v>324</v>
      </c>
      <c r="D13" s="110" t="s">
        <v>398</v>
      </c>
      <c r="E13" s="109" t="s">
        <v>399</v>
      </c>
      <c r="F13" s="143"/>
      <c r="G13" s="164"/>
    </row>
    <row r="14" spans="1:7" x14ac:dyDescent="0.25">
      <c r="A14" s="264"/>
      <c r="B14" s="141" t="s">
        <v>400</v>
      </c>
      <c r="C14" s="116" t="s">
        <v>324</v>
      </c>
      <c r="D14" s="116" t="s">
        <v>323</v>
      </c>
      <c r="E14" s="142" t="s">
        <v>401</v>
      </c>
      <c r="F14" s="143"/>
      <c r="G14" s="164"/>
    </row>
    <row r="15" spans="1:7" x14ac:dyDescent="0.25">
      <c r="A15" s="264"/>
      <c r="B15" s="141"/>
      <c r="C15" s="116"/>
      <c r="D15" s="116"/>
      <c r="E15" s="142"/>
      <c r="F15" s="143"/>
      <c r="G15" s="164"/>
    </row>
    <row r="16" spans="1:7" x14ac:dyDescent="0.25">
      <c r="A16" s="264"/>
      <c r="B16" s="108"/>
      <c r="C16" s="107"/>
      <c r="D16" s="107"/>
      <c r="E16" s="106"/>
      <c r="F16" s="143"/>
      <c r="G16" s="164"/>
    </row>
    <row r="17" spans="1:7" x14ac:dyDescent="0.25">
      <c r="A17" s="76" t="s">
        <v>317</v>
      </c>
      <c r="B17" s="265" t="s">
        <v>402</v>
      </c>
      <c r="C17" s="265"/>
      <c r="D17" s="265"/>
      <c r="E17" s="265"/>
      <c r="F17" s="143"/>
      <c r="G17" s="164"/>
    </row>
    <row r="18" spans="1:7" ht="111" customHeight="1" x14ac:dyDescent="0.25">
      <c r="A18" s="76" t="s">
        <v>403</v>
      </c>
      <c r="B18" s="263" t="s">
        <v>404</v>
      </c>
      <c r="C18" s="261"/>
      <c r="D18" s="261"/>
      <c r="E18" s="262"/>
      <c r="F18" s="143"/>
      <c r="G18" s="164"/>
    </row>
    <row r="19" spans="1:7" x14ac:dyDescent="0.25">
      <c r="A19" s="105" t="s">
        <v>313</v>
      </c>
      <c r="B19" s="257" t="s">
        <v>405</v>
      </c>
      <c r="C19" s="257"/>
      <c r="D19" s="257"/>
      <c r="E19" s="257"/>
      <c r="F19" s="143"/>
      <c r="G19" s="164"/>
    </row>
    <row r="20" spans="1:7" x14ac:dyDescent="0.25">
      <c r="A20" s="76" t="s">
        <v>311</v>
      </c>
      <c r="B20" s="257" t="s">
        <v>406</v>
      </c>
      <c r="C20" s="257"/>
      <c r="D20" s="257"/>
      <c r="E20" s="257"/>
      <c r="F20" s="143"/>
      <c r="G20" s="164"/>
    </row>
    <row r="21" spans="1:7" x14ac:dyDescent="0.25">
      <c r="A21" s="76" t="s">
        <v>309</v>
      </c>
      <c r="B21" s="257" t="s">
        <v>379</v>
      </c>
      <c r="C21" s="257"/>
      <c r="D21" s="257"/>
      <c r="E21" s="257"/>
      <c r="F21" s="143"/>
      <c r="G21" s="164"/>
    </row>
    <row r="22" spans="1:7" ht="96" customHeight="1" x14ac:dyDescent="0.25">
      <c r="A22" s="76" t="s">
        <v>407</v>
      </c>
      <c r="B22" s="257" t="s">
        <v>408</v>
      </c>
      <c r="C22" s="257"/>
      <c r="D22" s="257"/>
      <c r="E22" s="257"/>
      <c r="F22" s="143"/>
      <c r="G22" s="164"/>
    </row>
    <row r="23" spans="1:7" ht="94.5" customHeight="1" x14ac:dyDescent="0.25">
      <c r="A23" s="76" t="s">
        <v>409</v>
      </c>
      <c r="B23" s="257" t="s">
        <v>410</v>
      </c>
      <c r="C23" s="257"/>
      <c r="D23" s="257"/>
      <c r="E23" s="257"/>
      <c r="F23" s="143"/>
      <c r="G23" s="164"/>
    </row>
    <row r="24" spans="1:7" ht="64.5" customHeight="1" x14ac:dyDescent="0.25">
      <c r="A24" s="76" t="s">
        <v>411</v>
      </c>
      <c r="B24" s="257" t="s">
        <v>412</v>
      </c>
      <c r="C24" s="257"/>
      <c r="D24" s="257"/>
      <c r="E24" s="257"/>
      <c r="F24" s="143"/>
      <c r="G24" s="164"/>
    </row>
    <row r="25" spans="1:7" ht="16.5" customHeight="1" x14ac:dyDescent="0.25">
      <c r="A25" s="76" t="s">
        <v>413</v>
      </c>
      <c r="B25" s="257" t="s">
        <v>414</v>
      </c>
      <c r="C25" s="257"/>
      <c r="D25" s="257"/>
      <c r="E25" s="257"/>
      <c r="F25" s="143"/>
      <c r="G25" s="164"/>
    </row>
    <row r="26" spans="1:7" x14ac:dyDescent="0.25">
      <c r="A26" s="76" t="s">
        <v>303</v>
      </c>
      <c r="B26" s="257" t="s">
        <v>415</v>
      </c>
      <c r="C26" s="257"/>
      <c r="D26" s="257"/>
      <c r="E26" s="257"/>
      <c r="F26" s="143"/>
      <c r="G26" s="164"/>
    </row>
    <row r="27" spans="1:7" ht="308.25" customHeight="1" x14ac:dyDescent="0.25">
      <c r="A27" s="76" t="s">
        <v>301</v>
      </c>
      <c r="B27" s="257" t="s">
        <v>416</v>
      </c>
      <c r="C27" s="257"/>
      <c r="D27" s="257"/>
      <c r="E27" s="257"/>
      <c r="F27" s="143"/>
      <c r="G27" s="164"/>
    </row>
    <row r="28" spans="1:7" ht="33.75" customHeight="1" x14ac:dyDescent="0.25">
      <c r="A28" s="76" t="s">
        <v>299</v>
      </c>
      <c r="B28" s="260" t="s">
        <v>417</v>
      </c>
      <c r="C28" s="261"/>
      <c r="D28" s="261"/>
      <c r="E28" s="262"/>
      <c r="F28" s="143"/>
      <c r="G28" s="164"/>
    </row>
    <row r="29" spans="1:7" ht="93.75" customHeight="1" x14ac:dyDescent="0.25">
      <c r="A29" s="76" t="s">
        <v>418</v>
      </c>
      <c r="B29" s="257" t="s">
        <v>419</v>
      </c>
      <c r="C29" s="257"/>
      <c r="D29" s="257"/>
      <c r="E29" s="257"/>
      <c r="F29" s="143"/>
      <c r="G29" s="164"/>
    </row>
    <row r="30" spans="1:7" x14ac:dyDescent="0.25">
      <c r="A30" s="76" t="s">
        <v>287</v>
      </c>
      <c r="B30" s="257" t="s">
        <v>286</v>
      </c>
      <c r="C30" s="257"/>
      <c r="D30" s="257"/>
      <c r="E30" s="257"/>
      <c r="F30" s="143"/>
      <c r="G30" s="164"/>
    </row>
    <row r="31" spans="1:7" x14ac:dyDescent="0.25">
      <c r="B31" s="259"/>
      <c r="C31" s="259"/>
      <c r="D31" s="259"/>
      <c r="E31" s="259"/>
    </row>
  </sheetData>
  <mergeCells count="23">
    <mergeCell ref="B28:E28"/>
    <mergeCell ref="B29:E29"/>
    <mergeCell ref="B30:E30"/>
    <mergeCell ref="B31:E31"/>
    <mergeCell ref="B22:E22"/>
    <mergeCell ref="B23:E23"/>
    <mergeCell ref="B24:E24"/>
    <mergeCell ref="B25:E25"/>
    <mergeCell ref="B26:E26"/>
    <mergeCell ref="B27:E27"/>
    <mergeCell ref="B21:E21"/>
    <mergeCell ref="A2:G2"/>
    <mergeCell ref="A4:A7"/>
    <mergeCell ref="B4:G7"/>
    <mergeCell ref="B9:E9"/>
    <mergeCell ref="B10:E10"/>
    <mergeCell ref="B11:E11"/>
    <mergeCell ref="B12:E12"/>
    <mergeCell ref="A13:A16"/>
    <mergeCell ref="B17:E17"/>
    <mergeCell ref="B18:E18"/>
    <mergeCell ref="B19:E19"/>
    <mergeCell ref="B20:E2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19" workbookViewId="0">
      <selection activeCell="G27" sqref="G27"/>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ht="21" customHeight="1" x14ac:dyDescent="0.25">
      <c r="A5" s="146" t="s">
        <v>5</v>
      </c>
      <c r="B5" s="285" t="str">
        <f>+'Des. Cant y Prec.'!D13</f>
        <v xml:space="preserve">Conversor Serial RS-232/422/485 a Ethernet, 2 puertos Cobre RS-232/422/485 </v>
      </c>
      <c r="C5" s="286"/>
      <c r="D5" s="286"/>
      <c r="E5" s="286"/>
      <c r="F5" s="286"/>
      <c r="G5" s="287"/>
    </row>
    <row r="6" spans="1:13" ht="20.25" customHeight="1" x14ac:dyDescent="0.25">
      <c r="A6" s="146" t="s">
        <v>9</v>
      </c>
      <c r="B6" s="286" t="str">
        <f>+'Des. Cant y Prec.'!C13</f>
        <v>R09_L1</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ht="22.5" x14ac:dyDescent="0.25">
      <c r="A11" s="63" t="str">
        <f>+B6</f>
        <v>R09_L1</v>
      </c>
      <c r="B11" s="165" t="str">
        <f>+B5</f>
        <v xml:space="preserve">Conversor Serial RS-232/422/485 a Ethernet, 2 puertos Cobre RS-232/422/485 </v>
      </c>
      <c r="C11" s="19">
        <f>+'Des. Cant y Prec.'!F13</f>
        <v>2</v>
      </c>
      <c r="D11" s="42">
        <f>+'Des. Cant y Prec.'!G13*0.8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thickBot="1" x14ac:dyDescent="0.3">
      <c r="A13" s="57"/>
      <c r="B13" s="59" t="s">
        <v>17</v>
      </c>
      <c r="C13" s="59"/>
      <c r="D13" s="56"/>
      <c r="E13" s="61"/>
      <c r="F13" s="61"/>
      <c r="G13" s="62">
        <f>SUM(G11:G12)</f>
        <v>0</v>
      </c>
      <c r="J13" s="1"/>
    </row>
    <row r="14" spans="1:13" ht="15.75" thickBot="1" x14ac:dyDescent="0.3">
      <c r="A14" s="54"/>
      <c r="B14" s="7" t="s">
        <v>2</v>
      </c>
      <c r="C14" s="147"/>
      <c r="D14" s="148"/>
      <c r="E14" s="147"/>
      <c r="F14" s="8"/>
      <c r="G14" s="9"/>
    </row>
    <row r="15" spans="1:13" ht="15.75" thickBot="1" x14ac:dyDescent="0.3">
      <c r="A15" s="50"/>
      <c r="B15" s="9" t="s">
        <v>11</v>
      </c>
      <c r="C15" s="10" t="s">
        <v>12</v>
      </c>
      <c r="D15" s="41" t="s">
        <v>13</v>
      </c>
      <c r="E15" s="10" t="s">
        <v>14</v>
      </c>
      <c r="F15" s="10" t="s">
        <v>15</v>
      </c>
      <c r="G15" s="11" t="s">
        <v>16</v>
      </c>
    </row>
    <row r="16" spans="1:13" x14ac:dyDescent="0.25">
      <c r="A16" s="63"/>
      <c r="B16" s="27"/>
      <c r="C16" s="23"/>
      <c r="D16" s="39"/>
      <c r="E16" s="20"/>
      <c r="F16" s="17"/>
      <c r="G16" s="20"/>
      <c r="I16" s="1"/>
      <c r="J16" s="1"/>
    </row>
    <row r="17" spans="1:10" ht="15.75" thickBot="1" x14ac:dyDescent="0.3">
      <c r="A17" s="57"/>
      <c r="B17" s="59" t="s">
        <v>17</v>
      </c>
      <c r="C17" s="59"/>
      <c r="D17" s="56"/>
      <c r="E17" s="61"/>
      <c r="F17" s="61"/>
      <c r="G17" s="62">
        <f>SUM(G16:G16)</f>
        <v>0</v>
      </c>
      <c r="I17" s="22"/>
    </row>
    <row r="18" spans="1:10" ht="15.75" thickBot="1" x14ac:dyDescent="0.3">
      <c r="A18" s="54"/>
      <c r="B18" s="147" t="s">
        <v>3</v>
      </c>
      <c r="C18" s="147"/>
      <c r="D18" s="44"/>
      <c r="E18" s="8"/>
      <c r="F18" s="8"/>
      <c r="G18" s="9"/>
    </row>
    <row r="19" spans="1:10" ht="26.25" thickBot="1" x14ac:dyDescent="0.3">
      <c r="A19" s="50"/>
      <c r="B19" s="9" t="s">
        <v>18</v>
      </c>
      <c r="C19" s="10" t="s">
        <v>19</v>
      </c>
      <c r="D19" s="41" t="s">
        <v>20</v>
      </c>
      <c r="E19" s="10" t="s">
        <v>14</v>
      </c>
      <c r="F19" s="10" t="s">
        <v>21</v>
      </c>
      <c r="G19" s="11" t="s">
        <v>16</v>
      </c>
    </row>
    <row r="20" spans="1:10" x14ac:dyDescent="0.25">
      <c r="A20" s="55"/>
      <c r="B20" s="13"/>
      <c r="C20" s="18"/>
      <c r="D20" s="43"/>
      <c r="E20" s="17"/>
      <c r="F20" s="17"/>
      <c r="G20" s="20"/>
      <c r="J20" s="24"/>
    </row>
    <row r="21" spans="1:10" ht="15.75" thickBot="1" x14ac:dyDescent="0.3">
      <c r="A21" s="57"/>
      <c r="B21" s="58" t="s">
        <v>22</v>
      </c>
      <c r="C21" s="60"/>
      <c r="D21" s="56"/>
      <c r="E21" s="61"/>
      <c r="F21" s="61"/>
      <c r="G21" s="62">
        <f>SUM(G20:G20)</f>
        <v>0</v>
      </c>
    </row>
    <row r="22" spans="1:10" ht="15.75" thickBot="1" x14ac:dyDescent="0.3">
      <c r="A22" s="54"/>
      <c r="B22" s="147" t="s">
        <v>23</v>
      </c>
      <c r="C22" s="16"/>
      <c r="D22" s="45"/>
      <c r="E22" s="16"/>
      <c r="F22" s="16"/>
      <c r="G22" s="15"/>
    </row>
    <row r="23" spans="1:10" ht="15.75" thickBot="1" x14ac:dyDescent="0.3">
      <c r="A23" s="50"/>
      <c r="B23" s="294" t="s">
        <v>11</v>
      </c>
      <c r="C23" s="295"/>
      <c r="D23" s="46" t="s">
        <v>24</v>
      </c>
      <c r="E23" s="9" t="s">
        <v>12</v>
      </c>
      <c r="F23" s="9" t="s">
        <v>25</v>
      </c>
      <c r="G23" s="9" t="s">
        <v>26</v>
      </c>
    </row>
    <row r="24" spans="1:10" x14ac:dyDescent="0.25">
      <c r="A24" s="51"/>
      <c r="B24" s="13"/>
      <c r="C24" s="12"/>
      <c r="D24" s="47"/>
      <c r="E24" s="6"/>
      <c r="F24" s="6"/>
      <c r="G24" s="17"/>
    </row>
    <row r="25" spans="1:10" ht="15.75" thickBot="1" x14ac:dyDescent="0.3">
      <c r="A25" s="57"/>
      <c r="B25" s="58" t="s">
        <v>27</v>
      </c>
      <c r="C25" s="59"/>
      <c r="D25" s="59"/>
      <c r="E25" s="59"/>
      <c r="F25" s="59"/>
      <c r="G25" s="61">
        <f>SUM(G24:G24)</f>
        <v>0</v>
      </c>
    </row>
    <row r="26" spans="1:10" ht="15.75" thickBot="1" x14ac:dyDescent="0.3">
      <c r="A26" s="4"/>
      <c r="B26" s="4"/>
      <c r="C26" s="4"/>
      <c r="D26" s="283" t="s">
        <v>28</v>
      </c>
      <c r="E26" s="284"/>
      <c r="F26" s="15"/>
      <c r="G26" s="21">
        <f>+G25+G17+G21+G13</f>
        <v>0</v>
      </c>
    </row>
    <row r="27" spans="1:10" ht="15.75" thickBot="1" x14ac:dyDescent="0.3">
      <c r="A27" s="4"/>
      <c r="B27" s="4"/>
      <c r="C27" s="4"/>
      <c r="D27" s="283" t="s">
        <v>29</v>
      </c>
      <c r="E27" s="284"/>
      <c r="F27" s="15"/>
      <c r="G27" s="21"/>
    </row>
    <row r="28" spans="1:10" ht="15.75" thickBot="1" x14ac:dyDescent="0.3">
      <c r="A28" s="4"/>
      <c r="B28" s="4"/>
      <c r="C28" s="4"/>
      <c r="D28" s="283" t="s">
        <v>30</v>
      </c>
      <c r="E28" s="284"/>
      <c r="F28" s="15"/>
      <c r="G28" s="21"/>
    </row>
    <row r="29" spans="1:10" ht="15.75" thickBot="1" x14ac:dyDescent="0.3">
      <c r="A29" s="4"/>
      <c r="B29" s="4"/>
      <c r="C29" s="4"/>
      <c r="D29" s="283" t="s">
        <v>31</v>
      </c>
      <c r="E29" s="284"/>
      <c r="F29" s="15"/>
      <c r="G29" s="21">
        <f>SUM(G26:G28)</f>
        <v>0</v>
      </c>
    </row>
    <row r="30" spans="1:10" ht="15.75" thickBot="1" x14ac:dyDescent="0.3">
      <c r="A30" s="4"/>
      <c r="B30" s="4"/>
      <c r="C30" s="4"/>
      <c r="D30" s="283" t="s">
        <v>32</v>
      </c>
      <c r="E30" s="284"/>
      <c r="F30" s="15"/>
      <c r="G30" s="21">
        <f>+G29</f>
        <v>0</v>
      </c>
      <c r="H30" s="69"/>
    </row>
    <row r="31" spans="1:10" x14ac:dyDescent="0.25">
      <c r="G31" s="1"/>
    </row>
  </sheetData>
  <mergeCells count="14">
    <mergeCell ref="A1:G1"/>
    <mergeCell ref="A2:G2"/>
    <mergeCell ref="A3:G3"/>
    <mergeCell ref="B5:G5"/>
    <mergeCell ref="B6:E6"/>
    <mergeCell ref="F6:G6"/>
    <mergeCell ref="D29:E29"/>
    <mergeCell ref="D30:E30"/>
    <mergeCell ref="A7:E7"/>
    <mergeCell ref="A8:E8"/>
    <mergeCell ref="B23:C23"/>
    <mergeCell ref="D26:E26"/>
    <mergeCell ref="D27:E27"/>
    <mergeCell ref="D28:E28"/>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
  <sheetViews>
    <sheetView workbookViewId="0">
      <selection activeCell="D6" sqref="D6"/>
    </sheetView>
  </sheetViews>
  <sheetFormatPr baseColWidth="10" defaultRowHeight="15" x14ac:dyDescent="0.25"/>
  <cols>
    <col min="1" max="1" width="5.140625" style="74" bestFit="1" customWidth="1"/>
    <col min="2" max="2" width="25.5703125" style="74" bestFit="1" customWidth="1"/>
    <col min="3" max="3" width="38.5703125" style="74" bestFit="1" customWidth="1"/>
    <col min="4" max="4" width="64.7109375" style="75" customWidth="1"/>
    <col min="5" max="16384" width="11.42578125" style="74"/>
  </cols>
  <sheetData>
    <row r="1" spans="1:5" ht="16.5" x14ac:dyDescent="0.25">
      <c r="A1" s="322" t="s">
        <v>102</v>
      </c>
      <c r="B1" s="322"/>
      <c r="C1" s="322"/>
      <c r="D1" s="323"/>
      <c r="E1" s="323"/>
    </row>
    <row r="2" spans="1:5" ht="16.5" x14ac:dyDescent="0.25">
      <c r="A2" s="133" t="s">
        <v>0</v>
      </c>
      <c r="B2" s="133" t="s">
        <v>101</v>
      </c>
      <c r="C2" s="133" t="s">
        <v>100</v>
      </c>
      <c r="D2" s="85" t="s">
        <v>99</v>
      </c>
      <c r="E2" s="84" t="s">
        <v>98</v>
      </c>
    </row>
    <row r="3" spans="1:5" ht="30" x14ac:dyDescent="0.25">
      <c r="A3" s="134">
        <v>1</v>
      </c>
      <c r="B3" s="134" t="s">
        <v>96</v>
      </c>
      <c r="C3" s="134" t="s">
        <v>95</v>
      </c>
      <c r="D3" s="83" t="s">
        <v>97</v>
      </c>
      <c r="E3" s="82">
        <v>1</v>
      </c>
    </row>
    <row r="4" spans="1:5" ht="30" x14ac:dyDescent="0.25">
      <c r="A4" s="134">
        <v>2</v>
      </c>
      <c r="B4" s="134" t="s">
        <v>96</v>
      </c>
      <c r="C4" s="134" t="s">
        <v>95</v>
      </c>
      <c r="D4" s="83" t="s">
        <v>94</v>
      </c>
      <c r="E4" s="82">
        <v>1</v>
      </c>
    </row>
    <row r="5" spans="1:5" ht="60" x14ac:dyDescent="0.25">
      <c r="A5" s="80">
        <v>3</v>
      </c>
      <c r="B5" s="80" t="s">
        <v>87</v>
      </c>
      <c r="C5" s="80" t="s">
        <v>93</v>
      </c>
      <c r="D5" s="81" t="s">
        <v>92</v>
      </c>
      <c r="E5" s="80">
        <v>10</v>
      </c>
    </row>
    <row r="6" spans="1:5" x14ac:dyDescent="0.25">
      <c r="A6" s="80">
        <v>4</v>
      </c>
      <c r="B6" s="80" t="s">
        <v>87</v>
      </c>
      <c r="C6" s="80" t="s">
        <v>91</v>
      </c>
      <c r="D6" s="81" t="s">
        <v>90</v>
      </c>
      <c r="E6" s="80">
        <v>10</v>
      </c>
    </row>
    <row r="7" spans="1:5" ht="30" x14ac:dyDescent="0.25">
      <c r="A7" s="80">
        <v>5</v>
      </c>
      <c r="B7" s="80" t="s">
        <v>87</v>
      </c>
      <c r="C7" s="80" t="s">
        <v>89</v>
      </c>
      <c r="D7" s="81" t="s">
        <v>88</v>
      </c>
      <c r="E7" s="80">
        <v>4</v>
      </c>
    </row>
    <row r="8" spans="1:5" x14ac:dyDescent="0.25">
      <c r="A8" s="80">
        <v>6</v>
      </c>
      <c r="B8" s="80" t="s">
        <v>87</v>
      </c>
      <c r="C8" s="80" t="s">
        <v>86</v>
      </c>
      <c r="D8" s="81" t="s">
        <v>85</v>
      </c>
      <c r="E8" s="80">
        <v>5</v>
      </c>
    </row>
    <row r="9" spans="1:5" ht="30" x14ac:dyDescent="0.25">
      <c r="A9" s="78">
        <v>7</v>
      </c>
      <c r="B9" s="78" t="s">
        <v>80</v>
      </c>
      <c r="C9" s="78" t="s">
        <v>84</v>
      </c>
      <c r="D9" s="79" t="s">
        <v>83</v>
      </c>
      <c r="E9" s="78">
        <v>7</v>
      </c>
    </row>
    <row r="10" spans="1:5" ht="30" x14ac:dyDescent="0.25">
      <c r="A10" s="78">
        <v>8</v>
      </c>
      <c r="B10" s="78" t="s">
        <v>80</v>
      </c>
      <c r="C10" s="78" t="s">
        <v>82</v>
      </c>
      <c r="D10" s="79" t="s">
        <v>81</v>
      </c>
      <c r="E10" s="78">
        <v>20</v>
      </c>
    </row>
    <row r="11" spans="1:5" ht="30" x14ac:dyDescent="0.25">
      <c r="A11" s="78">
        <v>9</v>
      </c>
      <c r="B11" s="78" t="s">
        <v>80</v>
      </c>
      <c r="C11" s="78" t="s">
        <v>79</v>
      </c>
      <c r="D11" s="79" t="s">
        <v>78</v>
      </c>
      <c r="E11" s="78">
        <v>20</v>
      </c>
    </row>
    <row r="13" spans="1:5" x14ac:dyDescent="0.25">
      <c r="D13" s="77" t="s">
        <v>77</v>
      </c>
      <c r="E13" s="76">
        <f>SUM(E3:E12)</f>
        <v>78</v>
      </c>
    </row>
  </sheetData>
  <mergeCells count="1">
    <mergeCell ref="A1:E1"/>
  </mergeCells>
  <pageMargins left="0.70866141732283472" right="0.70866141732283472" top="0.74803149606299213" bottom="0.74803149606299213" header="0.31496062992125984" footer="0.31496062992125984"/>
  <pageSetup scale="62"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
  <sheetViews>
    <sheetView workbookViewId="0">
      <selection sqref="A1:F68"/>
    </sheetView>
  </sheetViews>
  <sheetFormatPr baseColWidth="10" defaultRowHeight="15" x14ac:dyDescent="0.25"/>
  <cols>
    <col min="1" max="1" width="5.140625" style="86" bestFit="1" customWidth="1"/>
    <col min="2" max="2" width="27.5703125" style="86" bestFit="1" customWidth="1"/>
    <col min="3" max="3" width="22" style="86" bestFit="1" customWidth="1"/>
    <col min="4" max="4" width="25.5703125" style="86" bestFit="1" customWidth="1"/>
    <col min="5" max="5" width="42.7109375" style="86" bestFit="1" customWidth="1"/>
    <col min="6" max="6" width="8.85546875" style="86" bestFit="1" customWidth="1"/>
    <col min="7" max="16384" width="11.42578125" style="86"/>
  </cols>
  <sheetData>
    <row r="1" spans="1:6" ht="16.5" x14ac:dyDescent="0.3">
      <c r="A1" s="324" t="s">
        <v>142</v>
      </c>
      <c r="B1" s="324"/>
      <c r="C1" s="324"/>
      <c r="D1" s="325"/>
      <c r="E1" s="325"/>
      <c r="F1" s="325"/>
    </row>
    <row r="2" spans="1:6" ht="16.5" x14ac:dyDescent="0.3">
      <c r="A2" s="188" t="s">
        <v>0</v>
      </c>
      <c r="B2" s="188" t="s">
        <v>141</v>
      </c>
      <c r="C2" s="188" t="s">
        <v>140</v>
      </c>
      <c r="D2" s="189" t="s">
        <v>139</v>
      </c>
      <c r="E2" s="189" t="s">
        <v>138</v>
      </c>
      <c r="F2" s="189" t="s">
        <v>98</v>
      </c>
    </row>
    <row r="3" spans="1:6" ht="16.5" x14ac:dyDescent="0.3">
      <c r="A3" s="190">
        <v>1</v>
      </c>
      <c r="B3" s="190" t="s">
        <v>137</v>
      </c>
      <c r="C3" s="190" t="s">
        <v>136</v>
      </c>
      <c r="D3" s="191" t="str">
        <f>'Especificaciones Generales'!B3</f>
        <v>Red Backbone Fibra Optica</v>
      </c>
      <c r="E3" s="191" t="str">
        <f>'Especificaciones Generales'!C3</f>
        <v>Router-Firewall Subestación IEC 61850</v>
      </c>
      <c r="F3" s="191">
        <v>1</v>
      </c>
    </row>
    <row r="4" spans="1:6" ht="16.5" x14ac:dyDescent="0.3">
      <c r="A4" s="190">
        <v>1</v>
      </c>
      <c r="B4" s="190" t="s">
        <v>134</v>
      </c>
      <c r="C4" s="190" t="s">
        <v>135</v>
      </c>
      <c r="D4" s="191" t="str">
        <f>'Especificaciones Generales'!B3</f>
        <v>Red Backbone Fibra Optica</v>
      </c>
      <c r="E4" s="191" t="str">
        <f>'Especificaciones Generales'!C3</f>
        <v>Router-Firewall Subestación IEC 61850</v>
      </c>
      <c r="F4" s="191">
        <v>1</v>
      </c>
    </row>
    <row r="5" spans="1:6" x14ac:dyDescent="0.25">
      <c r="A5" s="191">
        <v>2</v>
      </c>
      <c r="B5" s="191" t="s">
        <v>134</v>
      </c>
      <c r="C5" s="191" t="s">
        <v>135</v>
      </c>
      <c r="D5" s="191" t="str">
        <f>'Especificaciones Generales'!B5</f>
        <v>Red Transporte Inalámbrico</v>
      </c>
      <c r="E5" s="191" t="str">
        <f>'Especificaciones Generales'!C5</f>
        <v>Radio PTP 5.8 Ghz MIMO 300 Mbps</v>
      </c>
      <c r="F5" s="191">
        <v>1</v>
      </c>
    </row>
    <row r="6" spans="1:6" x14ac:dyDescent="0.25">
      <c r="A6" s="191">
        <v>3</v>
      </c>
      <c r="B6" s="191" t="s">
        <v>134</v>
      </c>
      <c r="C6" s="191" t="s">
        <v>133</v>
      </c>
      <c r="D6" s="191" t="str">
        <f>'Especificaciones Generales'!B5</f>
        <v>Red Transporte Inalámbrico</v>
      </c>
      <c r="E6" s="191" t="str">
        <f>'Especificaciones Generales'!C6</f>
        <v>Antena Parabólica</v>
      </c>
      <c r="F6" s="191">
        <v>1</v>
      </c>
    </row>
    <row r="7" spans="1:6" x14ac:dyDescent="0.25">
      <c r="A7" s="191">
        <v>5</v>
      </c>
      <c r="B7" s="191" t="s">
        <v>131</v>
      </c>
      <c r="C7" s="191" t="s">
        <v>132</v>
      </c>
      <c r="D7" s="191" t="str">
        <f>'Especificaciones Generales'!B5</f>
        <v>Red Transporte Inalámbrico</v>
      </c>
      <c r="E7" s="191" t="str">
        <f>'Especificaciones Generales'!C5</f>
        <v>Radio PTP 5.8 Ghz MIMO 300 Mbps</v>
      </c>
      <c r="F7" s="191">
        <v>1</v>
      </c>
    </row>
    <row r="8" spans="1:6" x14ac:dyDescent="0.25">
      <c r="A8" s="191">
        <v>6</v>
      </c>
      <c r="B8" s="191" t="s">
        <v>131</v>
      </c>
      <c r="C8" s="191" t="s">
        <v>130</v>
      </c>
      <c r="D8" s="191" t="str">
        <f>'Especificaciones Generales'!B5</f>
        <v>Red Transporte Inalámbrico</v>
      </c>
      <c r="E8" s="191" t="str">
        <f>'Especificaciones Generales'!C6</f>
        <v>Antena Parabólica</v>
      </c>
      <c r="F8" s="191">
        <v>1</v>
      </c>
    </row>
    <row r="9" spans="1:6" x14ac:dyDescent="0.25">
      <c r="A9" s="191">
        <v>7</v>
      </c>
      <c r="B9" s="191" t="s">
        <v>129</v>
      </c>
      <c r="C9" s="191" t="s">
        <v>128</v>
      </c>
      <c r="D9" s="191" t="str">
        <f>'Especificaciones Generales'!B5</f>
        <v>Red Transporte Inalámbrico</v>
      </c>
      <c r="E9" s="191" t="str">
        <f>'Especificaciones Generales'!C5</f>
        <v>Radio PTP 5.8 Ghz MIMO 300 Mbps</v>
      </c>
      <c r="F9" s="191">
        <v>2</v>
      </c>
    </row>
    <row r="10" spans="1:6" x14ac:dyDescent="0.25">
      <c r="A10" s="191">
        <v>8</v>
      </c>
      <c r="B10" s="191" t="s">
        <v>129</v>
      </c>
      <c r="C10" s="191" t="s">
        <v>128</v>
      </c>
      <c r="D10" s="191" t="str">
        <f>'Especificaciones Generales'!B5</f>
        <v>Red Transporte Inalámbrico</v>
      </c>
      <c r="E10" s="191" t="str">
        <f>'Especificaciones Generales'!C6</f>
        <v>Antena Parabólica</v>
      </c>
      <c r="F10" s="191">
        <v>2</v>
      </c>
    </row>
    <row r="11" spans="1:6" x14ac:dyDescent="0.25">
      <c r="A11" s="191">
        <v>9</v>
      </c>
      <c r="B11" s="191" t="s">
        <v>129</v>
      </c>
      <c r="C11" s="191" t="s">
        <v>128</v>
      </c>
      <c r="D11" s="191" t="str">
        <f>'Especificaciones Generales'!B5</f>
        <v>Red Transporte Inalámbrico</v>
      </c>
      <c r="E11" s="191" t="str">
        <f>'Especificaciones Generales'!C7</f>
        <v>Caja respaldo de energía 8 horas y Gestionable</v>
      </c>
      <c r="F11" s="191">
        <v>1</v>
      </c>
    </row>
    <row r="12" spans="1:6" x14ac:dyDescent="0.25">
      <c r="A12" s="191">
        <v>10</v>
      </c>
      <c r="B12" s="191" t="s">
        <v>129</v>
      </c>
      <c r="C12" s="191" t="s">
        <v>128</v>
      </c>
      <c r="D12" s="191" t="str">
        <f>'Especificaciones Generales'!B5</f>
        <v>Red Transporte Inalámbrico</v>
      </c>
      <c r="E12" s="191" t="str">
        <f>'Especificaciones Generales'!C8</f>
        <v>Switch Gigabit Industrial Repetidor</v>
      </c>
      <c r="F12" s="191">
        <v>1</v>
      </c>
    </row>
    <row r="13" spans="1:6" x14ac:dyDescent="0.25">
      <c r="A13" s="191">
        <v>11</v>
      </c>
      <c r="B13" s="191" t="s">
        <v>129</v>
      </c>
      <c r="C13" s="191" t="s">
        <v>128</v>
      </c>
      <c r="D13" s="191" t="str">
        <f>'Especificaciones Generales'!B9</f>
        <v>Red Acceso Inalámbrico</v>
      </c>
      <c r="E13" s="191" t="str">
        <f>'Especificaciones Generales'!C9</f>
        <v xml:space="preserve">Radio Base PMP 5.8 Ghz 16dBi 25 Mbps </v>
      </c>
      <c r="F13" s="191">
        <v>1</v>
      </c>
    </row>
    <row r="14" spans="1:6" x14ac:dyDescent="0.25">
      <c r="A14" s="191">
        <v>12</v>
      </c>
      <c r="B14" s="191" t="s">
        <v>127</v>
      </c>
      <c r="C14" s="191" t="s">
        <v>126</v>
      </c>
      <c r="D14" s="191" t="str">
        <f>'Especificaciones Generales'!B5</f>
        <v>Red Transporte Inalámbrico</v>
      </c>
      <c r="E14" s="191" t="str">
        <f>'Especificaciones Generales'!C5</f>
        <v>Radio PTP 5.8 Ghz MIMO 300 Mbps</v>
      </c>
      <c r="F14" s="191">
        <v>4</v>
      </c>
    </row>
    <row r="15" spans="1:6" x14ac:dyDescent="0.25">
      <c r="A15" s="191">
        <v>13</v>
      </c>
      <c r="B15" s="191" t="s">
        <v>127</v>
      </c>
      <c r="C15" s="191" t="s">
        <v>126</v>
      </c>
      <c r="D15" s="191" t="str">
        <f>'Especificaciones Generales'!B5</f>
        <v>Red Transporte Inalámbrico</v>
      </c>
      <c r="E15" s="191" t="str">
        <f>'Especificaciones Generales'!C6</f>
        <v>Antena Parabólica</v>
      </c>
      <c r="F15" s="191">
        <v>4</v>
      </c>
    </row>
    <row r="16" spans="1:6" x14ac:dyDescent="0.25">
      <c r="A16" s="191">
        <v>14</v>
      </c>
      <c r="B16" s="191" t="s">
        <v>127</v>
      </c>
      <c r="C16" s="191" t="s">
        <v>126</v>
      </c>
      <c r="D16" s="191" t="str">
        <f>'Especificaciones Generales'!B5</f>
        <v>Red Transporte Inalámbrico</v>
      </c>
      <c r="E16" s="191" t="str">
        <f>'Especificaciones Generales'!C8</f>
        <v>Switch Gigabit Industrial Repetidor</v>
      </c>
      <c r="F16" s="191">
        <v>1</v>
      </c>
    </row>
    <row r="17" spans="1:6" x14ac:dyDescent="0.25">
      <c r="A17" s="191">
        <v>15</v>
      </c>
      <c r="B17" s="191" t="s">
        <v>127</v>
      </c>
      <c r="C17" s="191" t="s">
        <v>126</v>
      </c>
      <c r="D17" s="191" t="str">
        <f>'Especificaciones Generales'!B5</f>
        <v>Red Transporte Inalámbrico</v>
      </c>
      <c r="E17" s="191" t="str">
        <f>'Especificaciones Generales'!C7</f>
        <v>Caja respaldo de energía 8 horas y Gestionable</v>
      </c>
      <c r="F17" s="191">
        <v>1</v>
      </c>
    </row>
    <row r="18" spans="1:6" x14ac:dyDescent="0.25">
      <c r="A18" s="191">
        <v>16</v>
      </c>
      <c r="B18" s="191" t="s">
        <v>127</v>
      </c>
      <c r="C18" s="191" t="s">
        <v>126</v>
      </c>
      <c r="D18" s="191" t="str">
        <f>'Especificaciones Generales'!B9</f>
        <v>Red Acceso Inalámbrico</v>
      </c>
      <c r="E18" s="191" t="str">
        <f>'Especificaciones Generales'!C9</f>
        <v xml:space="preserve">Radio Base PMP 5.8 Ghz 16dBi 25 Mbps </v>
      </c>
      <c r="F18" s="191">
        <v>2</v>
      </c>
    </row>
    <row r="19" spans="1:6" x14ac:dyDescent="0.25">
      <c r="A19" s="191">
        <v>17</v>
      </c>
      <c r="B19" s="191" t="s">
        <v>125</v>
      </c>
      <c r="C19" s="191" t="s">
        <v>124</v>
      </c>
      <c r="D19" s="191" t="str">
        <f>'Especificaciones Generales'!B5</f>
        <v>Red Transporte Inalámbrico</v>
      </c>
      <c r="E19" s="191" t="str">
        <f>'Especificaciones Generales'!C5</f>
        <v>Radio PTP 5.8 Ghz MIMO 300 Mbps</v>
      </c>
      <c r="F19" s="191">
        <v>1</v>
      </c>
    </row>
    <row r="20" spans="1:6" x14ac:dyDescent="0.25">
      <c r="A20" s="191">
        <v>18</v>
      </c>
      <c r="B20" s="191" t="s">
        <v>125</v>
      </c>
      <c r="C20" s="191" t="s">
        <v>124</v>
      </c>
      <c r="D20" s="191" t="str">
        <f>'Especificaciones Generales'!B5</f>
        <v>Red Transporte Inalámbrico</v>
      </c>
      <c r="E20" s="191" t="str">
        <f>'Especificaciones Generales'!C6</f>
        <v>Antena Parabólica</v>
      </c>
      <c r="F20" s="191">
        <v>1</v>
      </c>
    </row>
    <row r="21" spans="1:6" x14ac:dyDescent="0.25">
      <c r="A21" s="191">
        <v>19</v>
      </c>
      <c r="B21" s="191" t="s">
        <v>125</v>
      </c>
      <c r="C21" s="191" t="s">
        <v>124</v>
      </c>
      <c r="D21" s="191" t="str">
        <f>'Especificaciones Generales'!B5</f>
        <v>Red Transporte Inalámbrico</v>
      </c>
      <c r="E21" s="191" t="str">
        <f>'Especificaciones Generales'!C7</f>
        <v>Caja respaldo de energía 8 horas y Gestionable</v>
      </c>
      <c r="F21" s="191">
        <v>1</v>
      </c>
    </row>
    <row r="22" spans="1:6" x14ac:dyDescent="0.25">
      <c r="A22" s="191">
        <v>20</v>
      </c>
      <c r="B22" s="191" t="s">
        <v>125</v>
      </c>
      <c r="C22" s="191" t="s">
        <v>124</v>
      </c>
      <c r="D22" s="191" t="str">
        <f>'Especificaciones Generales'!B5</f>
        <v>Red Transporte Inalámbrico</v>
      </c>
      <c r="E22" s="191" t="str">
        <f>'Especificaciones Generales'!C8</f>
        <v>Switch Gigabit Industrial Repetidor</v>
      </c>
      <c r="F22" s="191">
        <v>1</v>
      </c>
    </row>
    <row r="23" spans="1:6" x14ac:dyDescent="0.25">
      <c r="A23" s="191">
        <v>21</v>
      </c>
      <c r="B23" s="191" t="s">
        <v>125</v>
      </c>
      <c r="C23" s="191" t="s">
        <v>124</v>
      </c>
      <c r="D23" s="191" t="str">
        <f>'Especificaciones Generales'!B9</f>
        <v>Red Acceso Inalámbrico</v>
      </c>
      <c r="E23" s="191" t="str">
        <f>'Especificaciones Generales'!C9</f>
        <v xml:space="preserve">Radio Base PMP 5.8 Ghz 16dBi 25 Mbps </v>
      </c>
      <c r="F23" s="191">
        <v>2</v>
      </c>
    </row>
    <row r="24" spans="1:6" x14ac:dyDescent="0.25">
      <c r="A24" s="191">
        <v>22</v>
      </c>
      <c r="B24" s="191" t="s">
        <v>123</v>
      </c>
      <c r="C24" s="191" t="s">
        <v>122</v>
      </c>
      <c r="D24" s="191" t="str">
        <f>'Especificaciones Generales'!B5</f>
        <v>Red Transporte Inalámbrico</v>
      </c>
      <c r="E24" s="191" t="str">
        <f>'Especificaciones Generales'!C5</f>
        <v>Radio PTP 5.8 Ghz MIMO 300 Mbps</v>
      </c>
      <c r="F24" s="191">
        <v>1</v>
      </c>
    </row>
    <row r="25" spans="1:6" x14ac:dyDescent="0.25">
      <c r="A25" s="191">
        <v>23</v>
      </c>
      <c r="B25" s="191" t="s">
        <v>123</v>
      </c>
      <c r="C25" s="191" t="s">
        <v>122</v>
      </c>
      <c r="D25" s="191" t="str">
        <f>'Especificaciones Generales'!B5</f>
        <v>Red Transporte Inalámbrico</v>
      </c>
      <c r="E25" s="191" t="str">
        <f>'Especificaciones Generales'!C6</f>
        <v>Antena Parabólica</v>
      </c>
      <c r="F25" s="191">
        <v>1</v>
      </c>
    </row>
    <row r="26" spans="1:6" x14ac:dyDescent="0.25">
      <c r="A26" s="191">
        <v>24</v>
      </c>
      <c r="B26" s="191" t="s">
        <v>123</v>
      </c>
      <c r="C26" s="191" t="s">
        <v>122</v>
      </c>
      <c r="D26" s="191" t="str">
        <f>'Especificaciones Generales'!B5</f>
        <v>Red Transporte Inalámbrico</v>
      </c>
      <c r="E26" s="191" t="str">
        <f>'Especificaciones Generales'!C7</f>
        <v>Caja respaldo de energía 8 horas y Gestionable</v>
      </c>
      <c r="F26" s="191">
        <v>1</v>
      </c>
    </row>
    <row r="27" spans="1:6" x14ac:dyDescent="0.25">
      <c r="A27" s="191">
        <v>25</v>
      </c>
      <c r="B27" s="191" t="s">
        <v>123</v>
      </c>
      <c r="C27" s="191" t="s">
        <v>122</v>
      </c>
      <c r="D27" s="191" t="str">
        <f>'Especificaciones Generales'!B5</f>
        <v>Red Transporte Inalámbrico</v>
      </c>
      <c r="E27" s="191" t="str">
        <f>'Especificaciones Generales'!C8</f>
        <v>Switch Gigabit Industrial Repetidor</v>
      </c>
      <c r="F27" s="191">
        <v>1</v>
      </c>
    </row>
    <row r="28" spans="1:6" x14ac:dyDescent="0.25">
      <c r="A28" s="191">
        <v>26</v>
      </c>
      <c r="B28" s="191" t="s">
        <v>123</v>
      </c>
      <c r="C28" s="191" t="s">
        <v>122</v>
      </c>
      <c r="D28" s="191" t="str">
        <f>'Especificaciones Generales'!B9</f>
        <v>Red Acceso Inalámbrico</v>
      </c>
      <c r="E28" s="191" t="str">
        <f>'Especificaciones Generales'!C9</f>
        <v xml:space="preserve">Radio Base PMP 5.8 Ghz 16dBi 25 Mbps </v>
      </c>
      <c r="F28" s="191">
        <v>2</v>
      </c>
    </row>
    <row r="29" spans="1:6" x14ac:dyDescent="0.25">
      <c r="A29" s="191">
        <v>27</v>
      </c>
      <c r="B29" s="191" t="s">
        <v>121</v>
      </c>
      <c r="C29" s="191" t="s">
        <v>121</v>
      </c>
      <c r="D29" s="191" t="str">
        <f>'Especificaciones Generales'!B$9</f>
        <v>Red Acceso Inalámbrico</v>
      </c>
      <c r="E29" s="191" t="str">
        <f>'Especificaciones Generales'!C$10</f>
        <v xml:space="preserve">Radio Suscriptor PMP 5.8 Ghz 24dBi 25 Mbps </v>
      </c>
      <c r="F29" s="191">
        <v>1</v>
      </c>
    </row>
    <row r="30" spans="1:6" x14ac:dyDescent="0.25">
      <c r="A30" s="191">
        <v>28</v>
      </c>
      <c r="B30" s="191" t="s">
        <v>121</v>
      </c>
      <c r="C30" s="191" t="s">
        <v>121</v>
      </c>
      <c r="D30" s="191" t="str">
        <f>'Especificaciones Generales'!B$9</f>
        <v>Red Acceso Inalámbrico</v>
      </c>
      <c r="E30" s="191" t="str">
        <f>'Especificaciones Generales'!C$11</f>
        <v>Caja respaldo de energía 4 horas</v>
      </c>
      <c r="F30" s="191">
        <v>1</v>
      </c>
    </row>
    <row r="31" spans="1:6" x14ac:dyDescent="0.25">
      <c r="A31" s="191">
        <v>29</v>
      </c>
      <c r="B31" s="191" t="s">
        <v>120</v>
      </c>
      <c r="C31" s="191" t="s">
        <v>120</v>
      </c>
      <c r="D31" s="191" t="str">
        <f>'Especificaciones Generales'!B$9</f>
        <v>Red Acceso Inalámbrico</v>
      </c>
      <c r="E31" s="191" t="str">
        <f>'Especificaciones Generales'!C$10</f>
        <v xml:space="preserve">Radio Suscriptor PMP 5.8 Ghz 24dBi 25 Mbps </v>
      </c>
      <c r="F31" s="191">
        <v>1</v>
      </c>
    </row>
    <row r="32" spans="1:6" x14ac:dyDescent="0.25">
      <c r="A32" s="191">
        <v>30</v>
      </c>
      <c r="B32" s="191" t="s">
        <v>120</v>
      </c>
      <c r="C32" s="191" t="s">
        <v>120</v>
      </c>
      <c r="D32" s="191" t="str">
        <f>'Especificaciones Generales'!B$9</f>
        <v>Red Acceso Inalámbrico</v>
      </c>
      <c r="E32" s="191" t="str">
        <f>'Especificaciones Generales'!C$11</f>
        <v>Caja respaldo de energía 4 horas</v>
      </c>
      <c r="F32" s="191">
        <v>1</v>
      </c>
    </row>
    <row r="33" spans="1:6" x14ac:dyDescent="0.25">
      <c r="A33" s="191">
        <v>31</v>
      </c>
      <c r="B33" s="191" t="s">
        <v>119</v>
      </c>
      <c r="C33" s="191" t="s">
        <v>119</v>
      </c>
      <c r="D33" s="191" t="str">
        <f>'Especificaciones Generales'!B$9</f>
        <v>Red Acceso Inalámbrico</v>
      </c>
      <c r="E33" s="191" t="str">
        <f>'Especificaciones Generales'!C$10</f>
        <v xml:space="preserve">Radio Suscriptor PMP 5.8 Ghz 24dBi 25 Mbps </v>
      </c>
      <c r="F33" s="191">
        <v>1</v>
      </c>
    </row>
    <row r="34" spans="1:6" x14ac:dyDescent="0.25">
      <c r="A34" s="191">
        <v>32</v>
      </c>
      <c r="B34" s="191" t="s">
        <v>119</v>
      </c>
      <c r="C34" s="191" t="s">
        <v>119</v>
      </c>
      <c r="D34" s="191" t="str">
        <f>'Especificaciones Generales'!B$9</f>
        <v>Red Acceso Inalámbrico</v>
      </c>
      <c r="E34" s="191" t="str">
        <f>'Especificaciones Generales'!C$11</f>
        <v>Caja respaldo de energía 4 horas</v>
      </c>
      <c r="F34" s="191">
        <v>1</v>
      </c>
    </row>
    <row r="35" spans="1:6" x14ac:dyDescent="0.25">
      <c r="A35" s="191">
        <v>33</v>
      </c>
      <c r="B35" s="191" t="s">
        <v>118</v>
      </c>
      <c r="C35" s="191" t="s">
        <v>118</v>
      </c>
      <c r="D35" s="191" t="str">
        <f>'Especificaciones Generales'!B$9</f>
        <v>Red Acceso Inalámbrico</v>
      </c>
      <c r="E35" s="191" t="str">
        <f>'Especificaciones Generales'!C$10</f>
        <v xml:space="preserve">Radio Suscriptor PMP 5.8 Ghz 24dBi 25 Mbps </v>
      </c>
      <c r="F35" s="191">
        <v>1</v>
      </c>
    </row>
    <row r="36" spans="1:6" x14ac:dyDescent="0.25">
      <c r="A36" s="191">
        <v>34</v>
      </c>
      <c r="B36" s="191" t="s">
        <v>118</v>
      </c>
      <c r="C36" s="191" t="s">
        <v>118</v>
      </c>
      <c r="D36" s="191" t="str">
        <f>'Especificaciones Generales'!B$9</f>
        <v>Red Acceso Inalámbrico</v>
      </c>
      <c r="E36" s="191" t="str">
        <f>'Especificaciones Generales'!C$11</f>
        <v>Caja respaldo de energía 4 horas</v>
      </c>
      <c r="F36" s="191">
        <v>1</v>
      </c>
    </row>
    <row r="37" spans="1:6" x14ac:dyDescent="0.25">
      <c r="A37" s="191">
        <v>35</v>
      </c>
      <c r="B37" s="191" t="s">
        <v>117</v>
      </c>
      <c r="C37" s="191" t="s">
        <v>117</v>
      </c>
      <c r="D37" s="191" t="str">
        <f>'Especificaciones Generales'!B$9</f>
        <v>Red Acceso Inalámbrico</v>
      </c>
      <c r="E37" s="191" t="str">
        <f>'Especificaciones Generales'!C$10</f>
        <v xml:space="preserve">Radio Suscriptor PMP 5.8 Ghz 24dBi 25 Mbps </v>
      </c>
      <c r="F37" s="191">
        <v>1</v>
      </c>
    </row>
    <row r="38" spans="1:6" x14ac:dyDescent="0.25">
      <c r="A38" s="191">
        <v>36</v>
      </c>
      <c r="B38" s="191" t="s">
        <v>117</v>
      </c>
      <c r="C38" s="191" t="s">
        <v>117</v>
      </c>
      <c r="D38" s="191" t="str">
        <f>'Especificaciones Generales'!B$9</f>
        <v>Red Acceso Inalámbrico</v>
      </c>
      <c r="E38" s="191" t="str">
        <f>'Especificaciones Generales'!C$11</f>
        <v>Caja respaldo de energía 4 horas</v>
      </c>
      <c r="F38" s="191">
        <v>1</v>
      </c>
    </row>
    <row r="39" spans="1:6" x14ac:dyDescent="0.25">
      <c r="A39" s="191">
        <v>37</v>
      </c>
      <c r="B39" s="191" t="s">
        <v>116</v>
      </c>
      <c r="C39" s="191" t="s">
        <v>116</v>
      </c>
      <c r="D39" s="191" t="str">
        <f>'Especificaciones Generales'!B$9</f>
        <v>Red Acceso Inalámbrico</v>
      </c>
      <c r="E39" s="191" t="str">
        <f>'Especificaciones Generales'!C$10</f>
        <v xml:space="preserve">Radio Suscriptor PMP 5.8 Ghz 24dBi 25 Mbps </v>
      </c>
      <c r="F39" s="191">
        <v>1</v>
      </c>
    </row>
    <row r="40" spans="1:6" x14ac:dyDescent="0.25">
      <c r="A40" s="191">
        <v>38</v>
      </c>
      <c r="B40" s="191" t="s">
        <v>116</v>
      </c>
      <c r="C40" s="191" t="s">
        <v>116</v>
      </c>
      <c r="D40" s="191" t="str">
        <f>'Especificaciones Generales'!B$9</f>
        <v>Red Acceso Inalámbrico</v>
      </c>
      <c r="E40" s="191" t="str">
        <f>'Especificaciones Generales'!C$11</f>
        <v>Caja respaldo de energía 4 horas</v>
      </c>
      <c r="F40" s="191">
        <v>1</v>
      </c>
    </row>
    <row r="41" spans="1:6" x14ac:dyDescent="0.25">
      <c r="A41" s="191">
        <v>39</v>
      </c>
      <c r="B41" s="191" t="s">
        <v>115</v>
      </c>
      <c r="C41" s="191" t="s">
        <v>115</v>
      </c>
      <c r="D41" s="191" t="str">
        <f>'Especificaciones Generales'!B$9</f>
        <v>Red Acceso Inalámbrico</v>
      </c>
      <c r="E41" s="191" t="str">
        <f>'Especificaciones Generales'!C$10</f>
        <v xml:space="preserve">Radio Suscriptor PMP 5.8 Ghz 24dBi 25 Mbps </v>
      </c>
      <c r="F41" s="191">
        <v>1</v>
      </c>
    </row>
    <row r="42" spans="1:6" x14ac:dyDescent="0.25">
      <c r="A42" s="191">
        <v>40</v>
      </c>
      <c r="B42" s="191" t="s">
        <v>115</v>
      </c>
      <c r="C42" s="191" t="s">
        <v>115</v>
      </c>
      <c r="D42" s="191" t="str">
        <f>'Especificaciones Generales'!B$9</f>
        <v>Red Acceso Inalámbrico</v>
      </c>
      <c r="E42" s="191" t="str">
        <f>'Especificaciones Generales'!C$11</f>
        <v>Caja respaldo de energía 4 horas</v>
      </c>
      <c r="F42" s="191">
        <v>1</v>
      </c>
    </row>
    <row r="43" spans="1:6" x14ac:dyDescent="0.25">
      <c r="A43" s="191">
        <v>41</v>
      </c>
      <c r="B43" s="191" t="s">
        <v>114</v>
      </c>
      <c r="C43" s="191" t="s">
        <v>114</v>
      </c>
      <c r="D43" s="191" t="str">
        <f>'Especificaciones Generales'!B$9</f>
        <v>Red Acceso Inalámbrico</v>
      </c>
      <c r="E43" s="191" t="str">
        <f>'Especificaciones Generales'!C$10</f>
        <v xml:space="preserve">Radio Suscriptor PMP 5.8 Ghz 24dBi 25 Mbps </v>
      </c>
      <c r="F43" s="191">
        <v>1</v>
      </c>
    </row>
    <row r="44" spans="1:6" x14ac:dyDescent="0.25">
      <c r="A44" s="191">
        <v>42</v>
      </c>
      <c r="B44" s="191" t="s">
        <v>114</v>
      </c>
      <c r="C44" s="191" t="s">
        <v>114</v>
      </c>
      <c r="D44" s="191" t="str">
        <f>'Especificaciones Generales'!B$9</f>
        <v>Red Acceso Inalámbrico</v>
      </c>
      <c r="E44" s="191" t="str">
        <f>'Especificaciones Generales'!C$11</f>
        <v>Caja respaldo de energía 4 horas</v>
      </c>
      <c r="F44" s="191">
        <v>1</v>
      </c>
    </row>
    <row r="45" spans="1:6" x14ac:dyDescent="0.25">
      <c r="A45" s="191">
        <v>43</v>
      </c>
      <c r="B45" s="191" t="s">
        <v>113</v>
      </c>
      <c r="C45" s="191" t="s">
        <v>113</v>
      </c>
      <c r="D45" s="191" t="str">
        <f>'Especificaciones Generales'!B$9</f>
        <v>Red Acceso Inalámbrico</v>
      </c>
      <c r="E45" s="191" t="str">
        <f>'Especificaciones Generales'!C$10</f>
        <v xml:space="preserve">Radio Suscriptor PMP 5.8 Ghz 24dBi 25 Mbps </v>
      </c>
      <c r="F45" s="191">
        <v>1</v>
      </c>
    </row>
    <row r="46" spans="1:6" x14ac:dyDescent="0.25">
      <c r="A46" s="191">
        <v>44</v>
      </c>
      <c r="B46" s="191" t="s">
        <v>113</v>
      </c>
      <c r="C46" s="191" t="s">
        <v>113</v>
      </c>
      <c r="D46" s="191" t="str">
        <f>'Especificaciones Generales'!B$9</f>
        <v>Red Acceso Inalámbrico</v>
      </c>
      <c r="E46" s="191" t="str">
        <f>'Especificaciones Generales'!C$11</f>
        <v>Caja respaldo de energía 4 horas</v>
      </c>
      <c r="F46" s="191">
        <v>1</v>
      </c>
    </row>
    <row r="47" spans="1:6" x14ac:dyDescent="0.25">
      <c r="A47" s="191">
        <v>45</v>
      </c>
      <c r="B47" s="191" t="s">
        <v>112</v>
      </c>
      <c r="C47" s="191" t="s">
        <v>112</v>
      </c>
      <c r="D47" s="191" t="str">
        <f>'Especificaciones Generales'!B$9</f>
        <v>Red Acceso Inalámbrico</v>
      </c>
      <c r="E47" s="191" t="str">
        <f>'Especificaciones Generales'!C$10</f>
        <v xml:space="preserve">Radio Suscriptor PMP 5.8 Ghz 24dBi 25 Mbps </v>
      </c>
      <c r="F47" s="191">
        <v>1</v>
      </c>
    </row>
    <row r="48" spans="1:6" x14ac:dyDescent="0.25">
      <c r="A48" s="191">
        <v>46</v>
      </c>
      <c r="B48" s="191" t="s">
        <v>112</v>
      </c>
      <c r="C48" s="191" t="s">
        <v>112</v>
      </c>
      <c r="D48" s="191" t="str">
        <f>'Especificaciones Generales'!B$9</f>
        <v>Red Acceso Inalámbrico</v>
      </c>
      <c r="E48" s="191" t="str">
        <f>'Especificaciones Generales'!C$11</f>
        <v>Caja respaldo de energía 4 horas</v>
      </c>
      <c r="F48" s="191">
        <v>1</v>
      </c>
    </row>
    <row r="49" spans="1:6" x14ac:dyDescent="0.25">
      <c r="A49" s="191">
        <v>47</v>
      </c>
      <c r="B49" s="191" t="s">
        <v>111</v>
      </c>
      <c r="C49" s="191" t="s">
        <v>111</v>
      </c>
      <c r="D49" s="191" t="str">
        <f>'Especificaciones Generales'!B$9</f>
        <v>Red Acceso Inalámbrico</v>
      </c>
      <c r="E49" s="191" t="str">
        <f>'Especificaciones Generales'!C$10</f>
        <v xml:space="preserve">Radio Suscriptor PMP 5.8 Ghz 24dBi 25 Mbps </v>
      </c>
      <c r="F49" s="191">
        <v>1</v>
      </c>
    </row>
    <row r="50" spans="1:6" x14ac:dyDescent="0.25">
      <c r="A50" s="191">
        <v>48</v>
      </c>
      <c r="B50" s="191" t="s">
        <v>111</v>
      </c>
      <c r="C50" s="191" t="s">
        <v>111</v>
      </c>
      <c r="D50" s="191" t="str">
        <f>'Especificaciones Generales'!B$9</f>
        <v>Red Acceso Inalámbrico</v>
      </c>
      <c r="E50" s="191" t="str">
        <f>'Especificaciones Generales'!C$11</f>
        <v>Caja respaldo de energía 4 horas</v>
      </c>
      <c r="F50" s="191">
        <v>1</v>
      </c>
    </row>
    <row r="51" spans="1:6" x14ac:dyDescent="0.25">
      <c r="A51" s="191">
        <v>49</v>
      </c>
      <c r="B51" s="191" t="s">
        <v>110</v>
      </c>
      <c r="C51" s="191" t="s">
        <v>110</v>
      </c>
      <c r="D51" s="191" t="str">
        <f>'Especificaciones Generales'!B$9</f>
        <v>Red Acceso Inalámbrico</v>
      </c>
      <c r="E51" s="191" t="str">
        <f>'Especificaciones Generales'!C$10</f>
        <v xml:space="preserve">Radio Suscriptor PMP 5.8 Ghz 24dBi 25 Mbps </v>
      </c>
      <c r="F51" s="191">
        <v>1</v>
      </c>
    </row>
    <row r="52" spans="1:6" x14ac:dyDescent="0.25">
      <c r="A52" s="191">
        <v>50</v>
      </c>
      <c r="B52" s="191" t="s">
        <v>110</v>
      </c>
      <c r="C52" s="191" t="s">
        <v>110</v>
      </c>
      <c r="D52" s="191" t="str">
        <f>'Especificaciones Generales'!B$9</f>
        <v>Red Acceso Inalámbrico</v>
      </c>
      <c r="E52" s="191" t="str">
        <f>'Especificaciones Generales'!C$11</f>
        <v>Caja respaldo de energía 4 horas</v>
      </c>
      <c r="F52" s="191">
        <v>1</v>
      </c>
    </row>
    <row r="53" spans="1:6" x14ac:dyDescent="0.25">
      <c r="A53" s="191">
        <v>51</v>
      </c>
      <c r="B53" s="191" t="s">
        <v>109</v>
      </c>
      <c r="C53" s="191" t="s">
        <v>109</v>
      </c>
      <c r="D53" s="191" t="str">
        <f>'Especificaciones Generales'!B$9</f>
        <v>Red Acceso Inalámbrico</v>
      </c>
      <c r="E53" s="191" t="str">
        <f>'Especificaciones Generales'!C$10</f>
        <v xml:space="preserve">Radio Suscriptor PMP 5.8 Ghz 24dBi 25 Mbps </v>
      </c>
      <c r="F53" s="191">
        <v>1</v>
      </c>
    </row>
    <row r="54" spans="1:6" x14ac:dyDescent="0.25">
      <c r="A54" s="191">
        <v>52</v>
      </c>
      <c r="B54" s="191" t="s">
        <v>109</v>
      </c>
      <c r="C54" s="191" t="s">
        <v>109</v>
      </c>
      <c r="D54" s="191" t="str">
        <f>'Especificaciones Generales'!B$9</f>
        <v>Red Acceso Inalámbrico</v>
      </c>
      <c r="E54" s="191" t="str">
        <f>'Especificaciones Generales'!C$11</f>
        <v>Caja respaldo de energía 4 horas</v>
      </c>
      <c r="F54" s="191">
        <v>1</v>
      </c>
    </row>
    <row r="55" spans="1:6" x14ac:dyDescent="0.25">
      <c r="A55" s="191">
        <v>53</v>
      </c>
      <c r="B55" s="191" t="s">
        <v>108</v>
      </c>
      <c r="C55" s="191" t="s">
        <v>108</v>
      </c>
      <c r="D55" s="191" t="str">
        <f>'Especificaciones Generales'!B$9</f>
        <v>Red Acceso Inalámbrico</v>
      </c>
      <c r="E55" s="191" t="str">
        <f>'Especificaciones Generales'!C$10</f>
        <v xml:space="preserve">Radio Suscriptor PMP 5.8 Ghz 24dBi 25 Mbps </v>
      </c>
      <c r="F55" s="191">
        <v>1</v>
      </c>
    </row>
    <row r="56" spans="1:6" x14ac:dyDescent="0.25">
      <c r="A56" s="191">
        <v>54</v>
      </c>
      <c r="B56" s="191" t="s">
        <v>108</v>
      </c>
      <c r="C56" s="191" t="s">
        <v>108</v>
      </c>
      <c r="D56" s="191" t="str">
        <f>'Especificaciones Generales'!B$9</f>
        <v>Red Acceso Inalámbrico</v>
      </c>
      <c r="E56" s="191" t="str">
        <f>'Especificaciones Generales'!C$11</f>
        <v>Caja respaldo de energía 4 horas</v>
      </c>
      <c r="F56" s="191">
        <v>1</v>
      </c>
    </row>
    <row r="57" spans="1:6" x14ac:dyDescent="0.25">
      <c r="A57" s="191">
        <v>55</v>
      </c>
      <c r="B57" s="191" t="s">
        <v>107</v>
      </c>
      <c r="C57" s="191" t="s">
        <v>107</v>
      </c>
      <c r="D57" s="191" t="str">
        <f>'Especificaciones Generales'!B$9</f>
        <v>Red Acceso Inalámbrico</v>
      </c>
      <c r="E57" s="191" t="str">
        <f>'Especificaciones Generales'!C$10</f>
        <v xml:space="preserve">Radio Suscriptor PMP 5.8 Ghz 24dBi 25 Mbps </v>
      </c>
      <c r="F57" s="191">
        <v>1</v>
      </c>
    </row>
    <row r="58" spans="1:6" x14ac:dyDescent="0.25">
      <c r="A58" s="191">
        <v>56</v>
      </c>
      <c r="B58" s="191" t="s">
        <v>107</v>
      </c>
      <c r="C58" s="191" t="s">
        <v>107</v>
      </c>
      <c r="D58" s="191" t="str">
        <f>'Especificaciones Generales'!B$9</f>
        <v>Red Acceso Inalámbrico</v>
      </c>
      <c r="E58" s="191" t="str">
        <f>'Especificaciones Generales'!C$11</f>
        <v>Caja respaldo de energía 4 horas</v>
      </c>
      <c r="F58" s="191">
        <v>1</v>
      </c>
    </row>
    <row r="59" spans="1:6" x14ac:dyDescent="0.25">
      <c r="A59" s="191">
        <v>57</v>
      </c>
      <c r="B59" s="191" t="s">
        <v>106</v>
      </c>
      <c r="C59" s="191" t="s">
        <v>106</v>
      </c>
      <c r="D59" s="191" t="str">
        <f>'Especificaciones Generales'!B$9</f>
        <v>Red Acceso Inalámbrico</v>
      </c>
      <c r="E59" s="191" t="str">
        <f>'Especificaciones Generales'!C$10</f>
        <v xml:space="preserve">Radio Suscriptor PMP 5.8 Ghz 24dBi 25 Mbps </v>
      </c>
      <c r="F59" s="191">
        <v>1</v>
      </c>
    </row>
    <row r="60" spans="1:6" x14ac:dyDescent="0.25">
      <c r="A60" s="191">
        <v>58</v>
      </c>
      <c r="B60" s="191" t="s">
        <v>106</v>
      </c>
      <c r="C60" s="191" t="s">
        <v>106</v>
      </c>
      <c r="D60" s="191" t="str">
        <f>'Especificaciones Generales'!B$9</f>
        <v>Red Acceso Inalámbrico</v>
      </c>
      <c r="E60" s="191" t="str">
        <f>'Especificaciones Generales'!C$11</f>
        <v>Caja respaldo de energía 4 horas</v>
      </c>
      <c r="F60" s="191">
        <v>1</v>
      </c>
    </row>
    <row r="61" spans="1:6" x14ac:dyDescent="0.25">
      <c r="A61" s="191">
        <v>59</v>
      </c>
      <c r="B61" s="191" t="s">
        <v>105</v>
      </c>
      <c r="C61" s="191" t="s">
        <v>105</v>
      </c>
      <c r="D61" s="191" t="str">
        <f>'Especificaciones Generales'!B$9</f>
        <v>Red Acceso Inalámbrico</v>
      </c>
      <c r="E61" s="191" t="str">
        <f>'Especificaciones Generales'!C$10</f>
        <v xml:space="preserve">Radio Suscriptor PMP 5.8 Ghz 24dBi 25 Mbps </v>
      </c>
      <c r="F61" s="191">
        <v>1</v>
      </c>
    </row>
    <row r="62" spans="1:6" x14ac:dyDescent="0.25">
      <c r="A62" s="191">
        <v>60</v>
      </c>
      <c r="B62" s="191" t="s">
        <v>105</v>
      </c>
      <c r="C62" s="191" t="s">
        <v>105</v>
      </c>
      <c r="D62" s="191" t="str">
        <f>'Especificaciones Generales'!B$9</f>
        <v>Red Acceso Inalámbrico</v>
      </c>
      <c r="E62" s="191" t="str">
        <f>'Especificaciones Generales'!C$11</f>
        <v>Caja respaldo de energía 4 horas</v>
      </c>
      <c r="F62" s="191">
        <v>1</v>
      </c>
    </row>
    <row r="63" spans="1:6" x14ac:dyDescent="0.25">
      <c r="A63" s="191">
        <v>61</v>
      </c>
      <c r="B63" s="191" t="s">
        <v>104</v>
      </c>
      <c r="C63" s="191" t="s">
        <v>104</v>
      </c>
      <c r="D63" s="191" t="str">
        <f>'Especificaciones Generales'!B$9</f>
        <v>Red Acceso Inalámbrico</v>
      </c>
      <c r="E63" s="191" t="str">
        <f>'Especificaciones Generales'!C$10</f>
        <v xml:space="preserve">Radio Suscriptor PMP 5.8 Ghz 24dBi 25 Mbps </v>
      </c>
      <c r="F63" s="191">
        <v>1</v>
      </c>
    </row>
    <row r="64" spans="1:6" x14ac:dyDescent="0.25">
      <c r="A64" s="191">
        <v>62</v>
      </c>
      <c r="B64" s="191" t="s">
        <v>104</v>
      </c>
      <c r="C64" s="191" t="s">
        <v>104</v>
      </c>
      <c r="D64" s="191" t="str">
        <f>'Especificaciones Generales'!B$9</f>
        <v>Red Acceso Inalámbrico</v>
      </c>
      <c r="E64" s="191" t="str">
        <f>'Especificaciones Generales'!C$11</f>
        <v>Caja respaldo de energía 4 horas</v>
      </c>
      <c r="F64" s="191">
        <v>1</v>
      </c>
    </row>
    <row r="65" spans="1:6" x14ac:dyDescent="0.25">
      <c r="A65" s="191">
        <v>63</v>
      </c>
      <c r="B65" s="191" t="s">
        <v>103</v>
      </c>
      <c r="C65" s="191" t="s">
        <v>103</v>
      </c>
      <c r="D65" s="191" t="str">
        <f>'Especificaciones Generales'!B$9</f>
        <v>Red Acceso Inalámbrico</v>
      </c>
      <c r="E65" s="191" t="str">
        <f>'Especificaciones Generales'!C$10</f>
        <v xml:space="preserve">Radio Suscriptor PMP 5.8 Ghz 24dBi 25 Mbps </v>
      </c>
      <c r="F65" s="191">
        <v>1</v>
      </c>
    </row>
    <row r="66" spans="1:6" x14ac:dyDescent="0.25">
      <c r="A66" s="191">
        <v>64</v>
      </c>
      <c r="B66" s="191" t="s">
        <v>103</v>
      </c>
      <c r="C66" s="191" t="s">
        <v>103</v>
      </c>
      <c r="D66" s="191" t="str">
        <f>'Especificaciones Generales'!B$9</f>
        <v>Red Acceso Inalámbrico</v>
      </c>
      <c r="E66" s="191" t="str">
        <f>'Especificaciones Generales'!C$11</f>
        <v>Caja respaldo de energía 4 horas</v>
      </c>
      <c r="F66" s="191">
        <v>1</v>
      </c>
    </row>
    <row r="67" spans="1:6" x14ac:dyDescent="0.25">
      <c r="A67" s="191">
        <v>65</v>
      </c>
      <c r="B67" s="191"/>
      <c r="C67" s="191"/>
      <c r="D67" s="191" t="str">
        <f>'Especificaciones Generales'!B$9</f>
        <v>Red Acceso Inalámbrico</v>
      </c>
      <c r="E67" s="191" t="str">
        <f>'Especificaciones Generales'!C$10</f>
        <v xml:space="preserve">Radio Suscriptor PMP 5.8 Ghz 24dBi 25 Mbps </v>
      </c>
      <c r="F67" s="191">
        <v>1</v>
      </c>
    </row>
    <row r="68" spans="1:6" x14ac:dyDescent="0.25">
      <c r="A68" s="191">
        <v>66</v>
      </c>
      <c r="B68" s="191"/>
      <c r="C68" s="191"/>
      <c r="D68" s="191" t="str">
        <f>'Especificaciones Generales'!B$9</f>
        <v>Red Acceso Inalámbrico</v>
      </c>
      <c r="E68" s="191" t="str">
        <f>'Especificaciones Generales'!C$11</f>
        <v>Caja respaldo de energía 4 horas</v>
      </c>
      <c r="F68" s="191">
        <v>1</v>
      </c>
    </row>
    <row r="70" spans="1:6" x14ac:dyDescent="0.25">
      <c r="F70" s="86">
        <f>SUM(F4:F68)</f>
        <v>76</v>
      </c>
    </row>
  </sheetData>
  <mergeCells count="1">
    <mergeCell ref="A1:F1"/>
  </mergeCells>
  <pageMargins left="0.70866141732283472" right="0.70866141732283472" top="0.74803149606299213" bottom="0.74803149606299213" header="0.31496062992125984" footer="0.31496062992125984"/>
  <pageSetup scale="67"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topLeftCell="B1" workbookViewId="0">
      <selection activeCell="F6" sqref="F6"/>
    </sheetView>
  </sheetViews>
  <sheetFormatPr baseColWidth="10" defaultRowHeight="15" x14ac:dyDescent="0.25"/>
  <cols>
    <col min="1" max="1" width="5.140625" style="2" bestFit="1" customWidth="1"/>
    <col min="2" max="2" width="22.42578125" style="74" customWidth="1"/>
    <col min="3" max="3" width="24" style="74" customWidth="1"/>
    <col min="4" max="4" width="7.7109375" style="74" customWidth="1"/>
    <col min="5" max="5" width="7.28515625" style="74" customWidth="1"/>
    <col min="6" max="6" width="45.85546875" style="75" customWidth="1"/>
    <col min="7" max="7" width="44" style="75" customWidth="1"/>
    <col min="8" max="16384" width="11.42578125" style="74"/>
  </cols>
  <sheetData>
    <row r="1" spans="1:7" ht="16.5" x14ac:dyDescent="0.25">
      <c r="A1" s="326" t="s">
        <v>178</v>
      </c>
      <c r="B1" s="326"/>
      <c r="C1" s="326"/>
      <c r="D1" s="327"/>
      <c r="E1" s="327"/>
      <c r="F1" s="327"/>
      <c r="G1" s="327"/>
    </row>
    <row r="2" spans="1:7" ht="16.5" x14ac:dyDescent="0.25">
      <c r="A2" s="129" t="s">
        <v>0</v>
      </c>
      <c r="B2" s="130" t="s">
        <v>177</v>
      </c>
      <c r="C2" s="130" t="s">
        <v>176</v>
      </c>
      <c r="D2" s="94" t="s">
        <v>175</v>
      </c>
      <c r="E2" s="94" t="s">
        <v>174</v>
      </c>
      <c r="F2" s="93" t="s">
        <v>173</v>
      </c>
      <c r="G2" s="93" t="s">
        <v>172</v>
      </c>
    </row>
    <row r="3" spans="1:7" ht="33.75" customHeight="1" x14ac:dyDescent="0.25">
      <c r="A3" s="132">
        <v>1</v>
      </c>
      <c r="B3" s="132" t="str">
        <f>'Especificaciones Generales'!B2</f>
        <v>Ambito de red</v>
      </c>
      <c r="C3" s="132" t="s">
        <v>136</v>
      </c>
      <c r="D3" s="132" t="s">
        <v>136</v>
      </c>
      <c r="E3" s="132" t="s">
        <v>350</v>
      </c>
      <c r="F3" s="88" t="str">
        <f>'Especificaciones Generales'!D4</f>
        <v>Router-Firewall IEC 61850 6 puertos FO Monomodo GigabitEthernet 25 km, 6 Puertos 10/100 Mbps</v>
      </c>
      <c r="G3" s="132" t="s">
        <v>350</v>
      </c>
    </row>
    <row r="4" spans="1:7" ht="45" x14ac:dyDescent="0.25">
      <c r="A4" s="131">
        <v>2</v>
      </c>
      <c r="B4" s="131" t="str">
        <f>'Especificaciones Generales'!B3</f>
        <v>Red Backbone Fibra Optica</v>
      </c>
      <c r="C4" s="131" t="s">
        <v>171</v>
      </c>
      <c r="D4" s="92" t="s">
        <v>135</v>
      </c>
      <c r="E4" s="92" t="s">
        <v>132</v>
      </c>
      <c r="F4" s="91" t="str">
        <f>'Especificaciones Generales'!D3</f>
        <v>Router-Firewall IEC 61850 4 puertos FO Monomodo GigabitEthernet 25 km, 6 Puertos 10/100 Mbps, 4 Puertos FO Multimodo 100 Mbps</v>
      </c>
      <c r="G4" s="91" t="str">
        <f>'Especificaciones Generales'!C4</f>
        <v>Router-Firewall Subestación IEC 61850</v>
      </c>
    </row>
    <row r="5" spans="1:7" ht="90" x14ac:dyDescent="0.25">
      <c r="A5" s="328">
        <v>3</v>
      </c>
      <c r="B5" s="328" t="str">
        <f>'Especificaciones Generales'!B5</f>
        <v>Red Transporte Inalámbrico</v>
      </c>
      <c r="C5" s="328" t="s">
        <v>170</v>
      </c>
      <c r="D5" s="329" t="s">
        <v>135</v>
      </c>
      <c r="E5" s="329" t="s">
        <v>128</v>
      </c>
      <c r="F5" s="88"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c r="G5" s="88"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row>
    <row r="6" spans="1:7" ht="60" x14ac:dyDescent="0.25">
      <c r="A6" s="329"/>
      <c r="B6" s="329"/>
      <c r="C6" s="329"/>
      <c r="D6" s="329"/>
      <c r="E6" s="329"/>
      <c r="F6" s="88" t="s">
        <v>169</v>
      </c>
      <c r="G6" s="88" t="s">
        <v>168</v>
      </c>
    </row>
    <row r="7" spans="1:7" ht="90" x14ac:dyDescent="0.25">
      <c r="A7" s="330">
        <v>4</v>
      </c>
      <c r="B7" s="330" t="str">
        <f>'Especificaciones Generales'!B5</f>
        <v>Red Transporte Inalámbrico</v>
      </c>
      <c r="C7" s="330" t="s">
        <v>167</v>
      </c>
      <c r="D7" s="330" t="s">
        <v>132</v>
      </c>
      <c r="E7" s="330" t="s">
        <v>126</v>
      </c>
      <c r="F7" s="91"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c r="G7" s="91"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row>
    <row r="8" spans="1:7" ht="60" x14ac:dyDescent="0.25">
      <c r="A8" s="330"/>
      <c r="B8" s="330"/>
      <c r="C8" s="330"/>
      <c r="D8" s="330"/>
      <c r="E8" s="330"/>
      <c r="F8" s="91" t="s">
        <v>166</v>
      </c>
      <c r="G8" s="91" t="str">
        <f>G6</f>
        <v>Incluye montaje, protecciones eléctricas, puesta a punto del radio enlace para una velocidad de mínimo 100 Mbps con una latencia en capa 3 de máximo 3 ms estable.</v>
      </c>
    </row>
    <row r="9" spans="1:7" ht="90" x14ac:dyDescent="0.25">
      <c r="A9" s="329">
        <v>5</v>
      </c>
      <c r="B9" s="329" t="str">
        <f>'Especificaciones Generales'!B5</f>
        <v>Red Transporte Inalámbrico</v>
      </c>
      <c r="C9" s="329" t="s">
        <v>165</v>
      </c>
      <c r="D9" s="329" t="s">
        <v>126</v>
      </c>
      <c r="E9" s="329" t="s">
        <v>122</v>
      </c>
      <c r="F9" s="88"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c r="G9" s="88"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row>
    <row r="10" spans="1:7" ht="30" customHeight="1" x14ac:dyDescent="0.25">
      <c r="A10" s="329"/>
      <c r="B10" s="329"/>
      <c r="C10" s="329"/>
      <c r="D10" s="329"/>
      <c r="E10" s="329"/>
      <c r="F10" s="331" t="str">
        <f>'Especificaciones Enlaces'!G6</f>
        <v>Incluye montaje, protecciones eléctricas, puesta a punto del radio enlace para una velocidad de mínimo 100 Mbps con una latencia en capa 3 de máximo 3 ms estable.</v>
      </c>
      <c r="G10" s="331"/>
    </row>
    <row r="11" spans="1:7" ht="90" x14ac:dyDescent="0.25">
      <c r="A11" s="330">
        <v>6</v>
      </c>
      <c r="B11" s="330" t="str">
        <f>'Especificaciones Generales'!B5</f>
        <v>Red Transporte Inalámbrico</v>
      </c>
      <c r="C11" s="330" t="s">
        <v>164</v>
      </c>
      <c r="D11" s="330" t="s">
        <v>126</v>
      </c>
      <c r="E11" s="330" t="s">
        <v>124</v>
      </c>
      <c r="F11" s="91"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c r="G11" s="91"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row>
    <row r="12" spans="1:7" ht="30.75" customHeight="1" x14ac:dyDescent="0.25">
      <c r="A12" s="330"/>
      <c r="B12" s="330"/>
      <c r="C12" s="330"/>
      <c r="D12" s="330"/>
      <c r="E12" s="330"/>
      <c r="F12" s="333" t="str">
        <f>'Especificaciones Enlaces'!G8</f>
        <v>Incluye montaje, protecciones eléctricas, puesta a punto del radio enlace para una velocidad de mínimo 100 Mbps con una latencia en capa 3 de máximo 3 ms estable.</v>
      </c>
      <c r="G12" s="333"/>
    </row>
    <row r="13" spans="1:7" ht="90" x14ac:dyDescent="0.25">
      <c r="A13" s="329">
        <v>7</v>
      </c>
      <c r="B13" s="329" t="str">
        <f>'Especificaciones Generales'!B7</f>
        <v>Red Transporte Inalámbrico</v>
      </c>
      <c r="C13" s="329" t="s">
        <v>163</v>
      </c>
      <c r="D13" s="329" t="s">
        <v>128</v>
      </c>
      <c r="E13" s="329" t="s">
        <v>126</v>
      </c>
      <c r="F13" s="88"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c r="G13" s="88"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row>
    <row r="14" spans="1:7" ht="30" customHeight="1" x14ac:dyDescent="0.25">
      <c r="A14" s="329"/>
      <c r="B14" s="329"/>
      <c r="C14" s="329"/>
      <c r="D14" s="329"/>
      <c r="E14" s="329"/>
      <c r="F14" s="331" t="str">
        <f>'Especificaciones Enlaces'!G8</f>
        <v>Incluye montaje, protecciones eléctricas, puesta a punto del radio enlace para una velocidad de mínimo 100 Mbps con una latencia en capa 3 de máximo 3 ms estable.</v>
      </c>
      <c r="G14" s="331"/>
    </row>
    <row r="15" spans="1:7" ht="45" x14ac:dyDescent="0.25">
      <c r="A15" s="192">
        <v>8</v>
      </c>
      <c r="B15" s="334" t="str">
        <f>'Especificaciones Generales'!B9</f>
        <v>Red Acceso Inalámbrico</v>
      </c>
      <c r="C15" s="193" t="s">
        <v>162</v>
      </c>
      <c r="D15" s="330" t="s">
        <v>128</v>
      </c>
      <c r="E15" s="92" t="str">
        <f>'Especificaciones por sitio'!B33</f>
        <v>Rn4Esquinas_01</v>
      </c>
      <c r="F15" s="332" t="str">
        <f>'Especificaciones Generales'!D9</f>
        <v>Radio Base PMP (Punto Multipunto) 5.8 Ghz Multibanda; MIMO-OFDM, NLOS, Max Tx 25dBm; IP 67, Antena Externa Sectorial 16 dBi.</v>
      </c>
      <c r="G15" s="91" t="str">
        <f>'Especificaciones Generales'!D$10</f>
        <v>Radio Suscriptor PMP (Punto Multipunto) 5.8 Ghz Multibanda; MIMO-OFDM, NLOS, Max Tx 25dBm; IP 67, Antena Interna 24 dBi.</v>
      </c>
    </row>
    <row r="16" spans="1:7" ht="45" x14ac:dyDescent="0.25">
      <c r="A16" s="192">
        <v>9</v>
      </c>
      <c r="B16" s="335"/>
      <c r="C16" s="193" t="s">
        <v>161</v>
      </c>
      <c r="D16" s="330"/>
      <c r="E16" s="92" t="str">
        <f>'Especificaciones por sitio'!B35</f>
        <v>Rn4Esquinas_02</v>
      </c>
      <c r="F16" s="332"/>
      <c r="G16" s="91" t="str">
        <f>'Especificaciones Generales'!D$10</f>
        <v>Radio Suscriptor PMP (Punto Multipunto) 5.8 Ghz Multibanda; MIMO-OFDM, NLOS, Max Tx 25dBm; IP 67, Antena Interna 24 dBi.</v>
      </c>
    </row>
    <row r="17" spans="1:7" ht="45" x14ac:dyDescent="0.25">
      <c r="A17" s="192">
        <v>10</v>
      </c>
      <c r="B17" s="335"/>
      <c r="C17" s="193" t="s">
        <v>160</v>
      </c>
      <c r="D17" s="330"/>
      <c r="E17" s="92" t="str">
        <f>'Especificaciones por sitio'!B31</f>
        <v>R0436</v>
      </c>
      <c r="F17" s="332"/>
      <c r="G17" s="91" t="str">
        <f>'Especificaciones Generales'!D$10</f>
        <v>Radio Suscriptor PMP (Punto Multipunto) 5.8 Ghz Multibanda; MIMO-OFDM, NLOS, Max Tx 25dBm; IP 67, Antena Interna 24 dBi.</v>
      </c>
    </row>
    <row r="18" spans="1:7" ht="45" x14ac:dyDescent="0.25">
      <c r="A18" s="192">
        <v>11</v>
      </c>
      <c r="B18" s="335"/>
      <c r="C18" s="193" t="s">
        <v>159</v>
      </c>
      <c r="D18" s="330"/>
      <c r="E18" s="92" t="str">
        <f>'Especificaciones por sitio'!B29</f>
        <v>R0435</v>
      </c>
      <c r="F18" s="332"/>
      <c r="G18" s="91" t="str">
        <f>'Especificaciones Generales'!D$10</f>
        <v>Radio Suscriptor PMP (Punto Multipunto) 5.8 Ghz Multibanda; MIMO-OFDM, NLOS, Max Tx 25dBm; IP 67, Antena Interna 24 dBi.</v>
      </c>
    </row>
    <row r="19" spans="1:7" ht="32.25" customHeight="1" x14ac:dyDescent="0.25">
      <c r="A19" s="90"/>
      <c r="B19" s="336"/>
      <c r="C19" s="338" t="s">
        <v>158</v>
      </c>
      <c r="D19" s="338"/>
      <c r="E19" s="338"/>
      <c r="F19" s="338"/>
      <c r="G19" s="339"/>
    </row>
    <row r="20" spans="1:7" ht="45" x14ac:dyDescent="0.25">
      <c r="A20" s="194">
        <v>12</v>
      </c>
      <c r="B20" s="340" t="str">
        <f>'Especificaciones Generales'!B9</f>
        <v>Red Acceso Inalámbrico</v>
      </c>
      <c r="C20" s="89" t="s">
        <v>157</v>
      </c>
      <c r="D20" s="329" t="s">
        <v>126</v>
      </c>
      <c r="E20" s="89" t="str">
        <f>'Especificaciones por sitio'!B41</f>
        <v>RnViaGuayllabamba_01</v>
      </c>
      <c r="F20" s="337" t="str">
        <f>'Especificaciones Generales'!D9</f>
        <v>Radio Base PMP (Punto Multipunto) 5.8 Ghz Multibanda; MIMO-OFDM, NLOS, Max Tx 25dBm; IP 67, Antena Externa Sectorial 16 dBi.</v>
      </c>
      <c r="G20" s="88" t="str">
        <f>'Especificaciones Generales'!D$10</f>
        <v>Radio Suscriptor PMP (Punto Multipunto) 5.8 Ghz Multibanda; MIMO-OFDM, NLOS, Max Tx 25dBm; IP 67, Antena Interna 24 dBi.</v>
      </c>
    </row>
    <row r="21" spans="1:7" ht="45" x14ac:dyDescent="0.25">
      <c r="A21" s="194">
        <v>13</v>
      </c>
      <c r="B21" s="341"/>
      <c r="C21" s="89" t="s">
        <v>156</v>
      </c>
      <c r="D21" s="329"/>
      <c r="E21" s="89" t="str">
        <f>'Especificaciones por sitio'!B43</f>
        <v>RnViaGuayllabamba_02</v>
      </c>
      <c r="F21" s="337"/>
      <c r="G21" s="88" t="str">
        <f>'Especificaciones Generales'!D$10</f>
        <v>Radio Suscriptor PMP (Punto Multipunto) 5.8 Ghz Multibanda; MIMO-OFDM, NLOS, Max Tx 25dBm; IP 67, Antena Interna 24 dBi.</v>
      </c>
    </row>
    <row r="22" spans="1:7" ht="45" x14ac:dyDescent="0.25">
      <c r="A22" s="194">
        <v>14</v>
      </c>
      <c r="B22" s="341"/>
      <c r="C22" s="89" t="s">
        <v>155</v>
      </c>
      <c r="D22" s="329"/>
      <c r="E22" s="89" t="str">
        <f>'Especificaciones por sitio'!B37</f>
        <v>R0441</v>
      </c>
      <c r="F22" s="337"/>
      <c r="G22" s="88" t="str">
        <f>'Especificaciones Generales'!D$10</f>
        <v>Radio Suscriptor PMP (Punto Multipunto) 5.8 Ghz Multibanda; MIMO-OFDM, NLOS, Max Tx 25dBm; IP 67, Antena Interna 24 dBi.</v>
      </c>
    </row>
    <row r="23" spans="1:7" ht="45" x14ac:dyDescent="0.25">
      <c r="A23" s="194">
        <v>15</v>
      </c>
      <c r="B23" s="341"/>
      <c r="C23" s="89" t="s">
        <v>154</v>
      </c>
      <c r="D23" s="329"/>
      <c r="E23" s="89" t="str">
        <f>'Especificaciones por sitio'!B39</f>
        <v>R0532</v>
      </c>
      <c r="F23" s="337"/>
      <c r="G23" s="88" t="str">
        <f>'Especificaciones Generales'!D$10</f>
        <v>Radio Suscriptor PMP (Punto Multipunto) 5.8 Ghz Multibanda; MIMO-OFDM, NLOS, Max Tx 25dBm; IP 67, Antena Interna 24 dBi.</v>
      </c>
    </row>
    <row r="24" spans="1:7" ht="45" x14ac:dyDescent="0.25">
      <c r="A24" s="194">
        <v>16</v>
      </c>
      <c r="B24" s="341"/>
      <c r="C24" s="89" t="s">
        <v>153</v>
      </c>
      <c r="D24" s="329"/>
      <c r="E24" s="89" t="str">
        <f>'Especificaciones por sitio'!B47</f>
        <v>R0616</v>
      </c>
      <c r="F24" s="337"/>
      <c r="G24" s="88" t="str">
        <f>'Especificaciones Generales'!D$10</f>
        <v>Radio Suscriptor PMP (Punto Multipunto) 5.8 Ghz Multibanda; MIMO-OFDM, NLOS, Max Tx 25dBm; IP 67, Antena Interna 24 dBi.</v>
      </c>
    </row>
    <row r="25" spans="1:7" ht="45" x14ac:dyDescent="0.25">
      <c r="A25" s="194">
        <v>17</v>
      </c>
      <c r="B25" s="341"/>
      <c r="C25" s="89" t="s">
        <v>152</v>
      </c>
      <c r="D25" s="329"/>
      <c r="E25" s="89" t="str">
        <f>'Especificaciones por sitio'!B45</f>
        <v>R0647</v>
      </c>
      <c r="F25" s="337"/>
      <c r="G25" s="88" t="str">
        <f>'Especificaciones Generales'!D$10</f>
        <v>Radio Suscriptor PMP (Punto Multipunto) 5.8 Ghz Multibanda; MIMO-OFDM, NLOS, Max Tx 25dBm; IP 67, Antena Interna 24 dBi.</v>
      </c>
    </row>
    <row r="26" spans="1:7" ht="31.5" customHeight="1" x14ac:dyDescent="0.25">
      <c r="A26" s="87"/>
      <c r="B26" s="342"/>
      <c r="C26" s="343" t="str">
        <f>C19</f>
        <v>Incluye montaje, protecciones eléctricas, puesta a punto de los radio enlaces en la topología PUNTO-MULTIPUNTO (PMP) para una velocidad de mínimo 2 Mbps a 10 Mbps en cada suscriptor con una latencia en capa 3 de máximo 20 ms estable.</v>
      </c>
      <c r="D26" s="344"/>
      <c r="E26" s="344"/>
      <c r="F26" s="344"/>
      <c r="G26" s="345"/>
    </row>
    <row r="27" spans="1:7" ht="45" x14ac:dyDescent="0.25">
      <c r="A27" s="192">
        <v>18</v>
      </c>
      <c r="B27" s="334" t="str">
        <f>'Especificaciones Generales'!B9</f>
        <v>Red Acceso Inalámbrico</v>
      </c>
      <c r="C27" s="193" t="s">
        <v>151</v>
      </c>
      <c r="D27" s="330" t="s">
        <v>124</v>
      </c>
      <c r="E27" s="92" t="str">
        <f>'Especificaciones por sitio'!B49</f>
        <v>R0645</v>
      </c>
      <c r="F27" s="332" t="str">
        <f>'Especificaciones Generales'!D9</f>
        <v>Radio Base PMP (Punto Multipunto) 5.8 Ghz Multibanda; MIMO-OFDM, NLOS, Max Tx 25dBm; IP 67, Antena Externa Sectorial 16 dBi.</v>
      </c>
      <c r="G27" s="91" t="str">
        <f>'Especificaciones Generales'!D$10</f>
        <v>Radio Suscriptor PMP (Punto Multipunto) 5.8 Ghz Multibanda; MIMO-OFDM, NLOS, Max Tx 25dBm; IP 67, Antena Interna 24 dBi.</v>
      </c>
    </row>
    <row r="28" spans="1:7" ht="45" x14ac:dyDescent="0.25">
      <c r="A28" s="192">
        <v>19</v>
      </c>
      <c r="B28" s="335"/>
      <c r="C28" s="193" t="s">
        <v>150</v>
      </c>
      <c r="D28" s="330"/>
      <c r="E28" s="92" t="str">
        <f>'Especificaciones por sitio'!B57</f>
        <v>RnTerpel</v>
      </c>
      <c r="F28" s="332"/>
      <c r="G28" s="91" t="str">
        <f>'Especificaciones Generales'!D$10</f>
        <v>Radio Suscriptor PMP (Punto Multipunto) 5.8 Ghz Multibanda; MIMO-OFDM, NLOS, Max Tx 25dBm; IP 67, Antena Interna 24 dBi.</v>
      </c>
    </row>
    <row r="29" spans="1:7" ht="45" x14ac:dyDescent="0.25">
      <c r="A29" s="192">
        <v>20</v>
      </c>
      <c r="B29" s="335"/>
      <c r="C29" s="193" t="s">
        <v>149</v>
      </c>
      <c r="D29" s="330"/>
      <c r="E29" s="92" t="str">
        <f>'Especificaciones por sitio'!B59</f>
        <v>RnMecanica</v>
      </c>
      <c r="F29" s="332"/>
      <c r="G29" s="91" t="str">
        <f>'Especificaciones Generales'!D$10</f>
        <v>Radio Suscriptor PMP (Punto Multipunto) 5.8 Ghz Multibanda; MIMO-OFDM, NLOS, Max Tx 25dBm; IP 67, Antena Interna 24 dBi.</v>
      </c>
    </row>
    <row r="30" spans="1:7" ht="45" x14ac:dyDescent="0.25">
      <c r="A30" s="192">
        <v>21</v>
      </c>
      <c r="B30" s="335"/>
      <c r="C30" s="193" t="s">
        <v>148</v>
      </c>
      <c r="D30" s="330"/>
      <c r="E30" s="92" t="str">
        <f>'Especificaciones por sitio'!B55</f>
        <v>R0665</v>
      </c>
      <c r="F30" s="332"/>
      <c r="G30" s="91" t="str">
        <f>'Especificaciones Generales'!D$10</f>
        <v>Radio Suscriptor PMP (Punto Multipunto) 5.8 Ghz Multibanda; MIMO-OFDM, NLOS, Max Tx 25dBm; IP 67, Antena Interna 24 dBi.</v>
      </c>
    </row>
    <row r="31" spans="1:7" ht="45" x14ac:dyDescent="0.25">
      <c r="A31" s="192">
        <v>22</v>
      </c>
      <c r="B31" s="335"/>
      <c r="C31" s="193" t="s">
        <v>147</v>
      </c>
      <c r="D31" s="330"/>
      <c r="E31" s="92" t="str">
        <f>'Especificaciones por sitio'!B53</f>
        <v>RnQuinche</v>
      </c>
      <c r="F31" s="332"/>
      <c r="G31" s="91" t="str">
        <f>'Especificaciones Generales'!D$10</f>
        <v>Radio Suscriptor PMP (Punto Multipunto) 5.8 Ghz Multibanda; MIMO-OFDM, NLOS, Max Tx 25dBm; IP 67, Antena Interna 24 dBi.</v>
      </c>
    </row>
    <row r="32" spans="1:7" ht="45" x14ac:dyDescent="0.25">
      <c r="A32" s="192">
        <v>23</v>
      </c>
      <c r="B32" s="335"/>
      <c r="C32" s="193" t="s">
        <v>146</v>
      </c>
      <c r="D32" s="330"/>
      <c r="E32" s="92" t="str">
        <f>'Especificaciones por sitio'!B51</f>
        <v>RnLubricadora</v>
      </c>
      <c r="F32" s="332"/>
      <c r="G32" s="91" t="str">
        <f>'Especificaciones Generales'!D$10</f>
        <v>Radio Suscriptor PMP (Punto Multipunto) 5.8 Ghz Multibanda; MIMO-OFDM, NLOS, Max Tx 25dBm; IP 67, Antena Interna 24 dBi.</v>
      </c>
    </row>
    <row r="33" spans="1:7" ht="34.5" customHeight="1" x14ac:dyDescent="0.25">
      <c r="A33" s="90"/>
      <c r="B33" s="336"/>
      <c r="C33" s="347" t="str">
        <f>C26</f>
        <v>Incluye montaje, protecciones eléctricas, puesta a punto de los radio enlaces en la topología PUNTO-MULTIPUNTO (PMP) para una velocidad de mínimo 2 Mbps a 10 Mbps en cada suscriptor con una latencia en capa 3 de máximo 20 ms estable.</v>
      </c>
      <c r="D33" s="338"/>
      <c r="E33" s="338"/>
      <c r="F33" s="338"/>
      <c r="G33" s="339"/>
    </row>
    <row r="34" spans="1:7" ht="45" x14ac:dyDescent="0.25">
      <c r="A34" s="194">
        <v>24</v>
      </c>
      <c r="B34" s="340" t="str">
        <f>'Especificaciones Generales'!B9</f>
        <v>Red Acceso Inalámbrico</v>
      </c>
      <c r="C34" s="195" t="s">
        <v>145</v>
      </c>
      <c r="D34" s="329" t="s">
        <v>122</v>
      </c>
      <c r="E34" s="89" t="str">
        <f>'Especificaciones por sitio'!B61</f>
        <v>RnCementerioAscazubi</v>
      </c>
      <c r="F34" s="346" t="str">
        <f>'Especificaciones Generales'!D9</f>
        <v>Radio Base PMP (Punto Multipunto) 5.8 Ghz Multibanda; MIMO-OFDM, NLOS, Max Tx 25dBm; IP 67, Antena Externa Sectorial 16 dBi.</v>
      </c>
      <c r="G34" s="88" t="str">
        <f>'Especificaciones Generales'!D$10</f>
        <v>Radio Suscriptor PMP (Punto Multipunto) 5.8 Ghz Multibanda; MIMO-OFDM, NLOS, Max Tx 25dBm; IP 67, Antena Interna 24 dBi.</v>
      </c>
    </row>
    <row r="35" spans="1:7" ht="45" x14ac:dyDescent="0.25">
      <c r="A35" s="194">
        <v>25</v>
      </c>
      <c r="B35" s="341"/>
      <c r="C35" s="195" t="s">
        <v>144</v>
      </c>
      <c r="D35" s="329"/>
      <c r="E35" s="89" t="str">
        <f>'Especificaciones por sitio'!C63</f>
        <v>RnSemaforoAscazubi</v>
      </c>
      <c r="F35" s="346"/>
      <c r="G35" s="88" t="str">
        <f>'Especificaciones Generales'!D$10</f>
        <v>Radio Suscriptor PMP (Punto Multipunto) 5.8 Ghz Multibanda; MIMO-OFDM, NLOS, Max Tx 25dBm; IP 67, Antena Interna 24 dBi.</v>
      </c>
    </row>
    <row r="36" spans="1:7" ht="45" x14ac:dyDescent="0.25">
      <c r="A36" s="194">
        <v>26</v>
      </c>
      <c r="B36" s="341"/>
      <c r="C36" s="195" t="s">
        <v>143</v>
      </c>
      <c r="D36" s="329"/>
      <c r="E36" s="89" t="str">
        <f>'Especificaciones por sitio'!C65</f>
        <v>RnCusubamba</v>
      </c>
      <c r="F36" s="346"/>
      <c r="G36" s="88" t="str">
        <f>'Especificaciones Generales'!D$10</f>
        <v>Radio Suscriptor PMP (Punto Multipunto) 5.8 Ghz Multibanda; MIMO-OFDM, NLOS, Max Tx 25dBm; IP 67, Antena Interna 24 dBi.</v>
      </c>
    </row>
    <row r="37" spans="1:7" ht="29.25" customHeight="1" x14ac:dyDescent="0.25">
      <c r="A37" s="87"/>
      <c r="B37" s="342"/>
      <c r="C37" s="344" t="str">
        <f>C33</f>
        <v>Incluye montaje, protecciones eléctricas, puesta a punto de los radio enlaces en la topología PUNTO-MULTIPUNTO (PMP) para una velocidad de mínimo 2 Mbps a 10 Mbps en cada suscriptor con una latencia en capa 3 de máximo 20 ms estable.</v>
      </c>
      <c r="D37" s="344"/>
      <c r="E37" s="344"/>
      <c r="F37" s="344"/>
      <c r="G37" s="345"/>
    </row>
  </sheetData>
  <mergeCells count="45">
    <mergeCell ref="F27:F32"/>
    <mergeCell ref="D27:D32"/>
    <mergeCell ref="D34:D36"/>
    <mergeCell ref="F34:F36"/>
    <mergeCell ref="B27:B33"/>
    <mergeCell ref="C33:G33"/>
    <mergeCell ref="B34:B37"/>
    <mergeCell ref="C37:G37"/>
    <mergeCell ref="D20:D25"/>
    <mergeCell ref="F20:F25"/>
    <mergeCell ref="C19:G19"/>
    <mergeCell ref="B20:B26"/>
    <mergeCell ref="C26:G26"/>
    <mergeCell ref="F14:G14"/>
    <mergeCell ref="F15:F18"/>
    <mergeCell ref="D15:D18"/>
    <mergeCell ref="A11:A12"/>
    <mergeCell ref="A13:A14"/>
    <mergeCell ref="B13:B14"/>
    <mergeCell ref="C13:C14"/>
    <mergeCell ref="D13:D14"/>
    <mergeCell ref="E13:E14"/>
    <mergeCell ref="F12:G12"/>
    <mergeCell ref="B11:B12"/>
    <mergeCell ref="C11:C12"/>
    <mergeCell ref="D11:D12"/>
    <mergeCell ref="E11:E12"/>
    <mergeCell ref="B15:B19"/>
    <mergeCell ref="A7:A8"/>
    <mergeCell ref="F10:G10"/>
    <mergeCell ref="B9:B10"/>
    <mergeCell ref="C9:C10"/>
    <mergeCell ref="D9:D10"/>
    <mergeCell ref="A9:A10"/>
    <mergeCell ref="B7:B8"/>
    <mergeCell ref="C7:C8"/>
    <mergeCell ref="D7:D8"/>
    <mergeCell ref="E7:E8"/>
    <mergeCell ref="E9:E10"/>
    <mergeCell ref="A1:G1"/>
    <mergeCell ref="B5:B6"/>
    <mergeCell ref="C5:C6"/>
    <mergeCell ref="D5:D6"/>
    <mergeCell ref="E5:E6"/>
    <mergeCell ref="A5:A6"/>
  </mergeCells>
  <pageMargins left="0.70866141732283472" right="0.70866141732283472" top="0.74803149606299213" bottom="0.74803149606299213" header="0.31496062992125984" footer="0.31496062992125984"/>
  <pageSetup scale="39"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workbookViewId="0">
      <selection activeCell="B7" sqref="B7"/>
    </sheetView>
  </sheetViews>
  <sheetFormatPr baseColWidth="10" defaultRowHeight="15" x14ac:dyDescent="0.25"/>
  <cols>
    <col min="1" max="1" width="11.42578125" style="86"/>
    <col min="2" max="2" width="39.28515625" style="86" customWidth="1"/>
    <col min="3" max="3" width="31.28515625" style="86" customWidth="1"/>
    <col min="4" max="4" width="22" style="86" customWidth="1"/>
    <col min="5" max="5" width="13.5703125" style="86" customWidth="1"/>
    <col min="6" max="16384" width="11.42578125" style="86"/>
  </cols>
  <sheetData>
    <row r="1" spans="1:5" x14ac:dyDescent="0.25">
      <c r="A1" s="350" t="s">
        <v>555</v>
      </c>
      <c r="B1" s="350"/>
      <c r="C1" s="350"/>
      <c r="D1" s="350"/>
      <c r="E1" s="350"/>
    </row>
    <row r="2" spans="1:5" ht="24" x14ac:dyDescent="0.25">
      <c r="A2" s="70" t="s">
        <v>484</v>
      </c>
      <c r="B2" s="70" t="s">
        <v>485</v>
      </c>
      <c r="C2" s="70" t="s">
        <v>42</v>
      </c>
      <c r="D2" s="70" t="s">
        <v>43</v>
      </c>
      <c r="E2" s="70" t="s">
        <v>377</v>
      </c>
    </row>
    <row r="3" spans="1:5" x14ac:dyDescent="0.25">
      <c r="A3" s="196">
        <v>1</v>
      </c>
      <c r="B3" s="208" t="s">
        <v>426</v>
      </c>
      <c r="C3" s="208" t="s">
        <v>423</v>
      </c>
      <c r="D3" s="209"/>
      <c r="E3" s="209"/>
    </row>
    <row r="4" spans="1:5" x14ac:dyDescent="0.25">
      <c r="A4" s="196">
        <v>2</v>
      </c>
      <c r="B4" s="208" t="s">
        <v>427</v>
      </c>
      <c r="C4" s="208" t="s">
        <v>423</v>
      </c>
      <c r="D4" s="209"/>
      <c r="E4" s="209"/>
    </row>
    <row r="5" spans="1:5" x14ac:dyDescent="0.25">
      <c r="A5" s="196">
        <v>3</v>
      </c>
      <c r="B5" s="208" t="s">
        <v>422</v>
      </c>
      <c r="C5" s="208" t="s">
        <v>423</v>
      </c>
      <c r="D5" s="209"/>
      <c r="E5" s="209"/>
    </row>
    <row r="6" spans="1:5" ht="15" customHeight="1" x14ac:dyDescent="0.25">
      <c r="A6" s="196">
        <v>4</v>
      </c>
      <c r="B6" s="208" t="s">
        <v>582</v>
      </c>
      <c r="C6" s="208" t="s">
        <v>565</v>
      </c>
      <c r="D6" s="209"/>
      <c r="E6" s="209"/>
    </row>
    <row r="7" spans="1:5" x14ac:dyDescent="0.25">
      <c r="A7" s="196">
        <v>5</v>
      </c>
      <c r="B7" s="208" t="s">
        <v>583</v>
      </c>
      <c r="C7" s="208" t="s">
        <v>493</v>
      </c>
      <c r="D7" s="209"/>
      <c r="E7" s="209"/>
    </row>
    <row r="8" spans="1:5" x14ac:dyDescent="0.25">
      <c r="A8" s="196" t="s">
        <v>494</v>
      </c>
      <c r="B8" s="208" t="s">
        <v>584</v>
      </c>
      <c r="C8" s="208" t="s">
        <v>495</v>
      </c>
      <c r="D8" s="209"/>
      <c r="E8" s="209"/>
    </row>
    <row r="9" spans="1:5" x14ac:dyDescent="0.25">
      <c r="A9" s="196">
        <v>7</v>
      </c>
      <c r="B9" s="208" t="s">
        <v>585</v>
      </c>
      <c r="C9" s="208" t="s">
        <v>496</v>
      </c>
      <c r="D9" s="209"/>
      <c r="E9" s="209"/>
    </row>
    <row r="10" spans="1:5" x14ac:dyDescent="0.25">
      <c r="A10" s="196">
        <v>8</v>
      </c>
      <c r="B10" s="208" t="s">
        <v>586</v>
      </c>
      <c r="C10" s="208" t="s">
        <v>562</v>
      </c>
      <c r="D10" s="209"/>
      <c r="E10" s="209"/>
    </row>
    <row r="11" spans="1:5" x14ac:dyDescent="0.25">
      <c r="A11" s="196">
        <v>9</v>
      </c>
      <c r="B11" s="208" t="s">
        <v>587</v>
      </c>
      <c r="C11" s="208" t="s">
        <v>497</v>
      </c>
      <c r="D11" s="209"/>
      <c r="E11" s="209"/>
    </row>
    <row r="12" spans="1:5" x14ac:dyDescent="0.25">
      <c r="A12" s="196">
        <v>10</v>
      </c>
      <c r="B12" s="208" t="s">
        <v>498</v>
      </c>
      <c r="C12" s="208" t="s">
        <v>588</v>
      </c>
      <c r="D12" s="209"/>
      <c r="E12" s="209"/>
    </row>
    <row r="13" spans="1:5" x14ac:dyDescent="0.25">
      <c r="A13" s="196">
        <v>11</v>
      </c>
      <c r="B13" s="208" t="s">
        <v>589</v>
      </c>
      <c r="C13" s="208" t="s">
        <v>499</v>
      </c>
      <c r="D13" s="209"/>
      <c r="E13" s="209"/>
    </row>
    <row r="14" spans="1:5" x14ac:dyDescent="0.25">
      <c r="A14" s="196">
        <v>12</v>
      </c>
      <c r="B14" s="208" t="s">
        <v>590</v>
      </c>
      <c r="C14" s="208" t="s">
        <v>500</v>
      </c>
      <c r="D14" s="209"/>
      <c r="E14" s="209"/>
    </row>
    <row r="15" spans="1:5" x14ac:dyDescent="0.25">
      <c r="A15" s="196">
        <v>13</v>
      </c>
      <c r="B15" s="208" t="s">
        <v>591</v>
      </c>
      <c r="C15" s="208" t="s">
        <v>501</v>
      </c>
      <c r="D15" s="209"/>
      <c r="E15" s="209"/>
    </row>
    <row r="16" spans="1:5" x14ac:dyDescent="0.25">
      <c r="A16" s="196">
        <v>14</v>
      </c>
      <c r="B16" s="208" t="s">
        <v>592</v>
      </c>
      <c r="C16" s="208" t="s">
        <v>502</v>
      </c>
      <c r="D16" s="209"/>
      <c r="E16" s="209"/>
    </row>
    <row r="17" spans="1:5" x14ac:dyDescent="0.25">
      <c r="A17" s="196">
        <v>15</v>
      </c>
      <c r="B17" s="208" t="s">
        <v>593</v>
      </c>
      <c r="C17" s="208" t="s">
        <v>503</v>
      </c>
      <c r="D17" s="209"/>
      <c r="E17" s="209"/>
    </row>
    <row r="18" spans="1:5" x14ac:dyDescent="0.25">
      <c r="A18" s="196">
        <v>16</v>
      </c>
      <c r="B18" s="208" t="s">
        <v>594</v>
      </c>
      <c r="C18" s="210">
        <v>10000</v>
      </c>
      <c r="D18" s="209"/>
      <c r="E18" s="209"/>
    </row>
    <row r="19" spans="1:5" x14ac:dyDescent="0.25">
      <c r="A19" s="196">
        <v>17</v>
      </c>
      <c r="B19" s="208" t="s">
        <v>595</v>
      </c>
      <c r="C19" s="210">
        <v>10000</v>
      </c>
      <c r="D19" s="209"/>
      <c r="E19" s="209"/>
    </row>
    <row r="20" spans="1:5" x14ac:dyDescent="0.25">
      <c r="A20" s="196">
        <v>18</v>
      </c>
      <c r="B20" s="208" t="s">
        <v>596</v>
      </c>
      <c r="C20" s="211">
        <v>50</v>
      </c>
      <c r="D20" s="209"/>
      <c r="E20" s="209"/>
    </row>
    <row r="21" spans="1:5" x14ac:dyDescent="0.25">
      <c r="A21" s="196">
        <v>19</v>
      </c>
      <c r="B21" s="208" t="s">
        <v>597</v>
      </c>
      <c r="C21" s="208" t="s">
        <v>598</v>
      </c>
      <c r="D21" s="209"/>
      <c r="E21" s="209"/>
    </row>
    <row r="22" spans="1:5" x14ac:dyDescent="0.25">
      <c r="A22" s="196">
        <v>20</v>
      </c>
      <c r="B22" s="208" t="s">
        <v>599</v>
      </c>
      <c r="C22" s="208" t="s">
        <v>504</v>
      </c>
      <c r="D22" s="209"/>
      <c r="E22" s="209"/>
    </row>
    <row r="23" spans="1:5" ht="24" x14ac:dyDescent="0.25">
      <c r="A23" s="196">
        <v>21</v>
      </c>
      <c r="B23" s="208" t="s">
        <v>600</v>
      </c>
      <c r="C23" s="208" t="s">
        <v>505</v>
      </c>
      <c r="D23" s="209"/>
      <c r="E23" s="209"/>
    </row>
    <row r="24" spans="1:5" ht="24" x14ac:dyDescent="0.25">
      <c r="A24" s="196">
        <v>22</v>
      </c>
      <c r="B24" s="208" t="s">
        <v>601</v>
      </c>
      <c r="C24" s="208" t="s">
        <v>506</v>
      </c>
      <c r="D24" s="209"/>
      <c r="E24" s="209"/>
    </row>
    <row r="25" spans="1:5" ht="36" x14ac:dyDescent="0.25">
      <c r="A25" s="196">
        <v>23</v>
      </c>
      <c r="B25" s="208" t="s">
        <v>602</v>
      </c>
      <c r="C25" s="208" t="s">
        <v>507</v>
      </c>
      <c r="D25" s="209"/>
      <c r="E25" s="209"/>
    </row>
    <row r="26" spans="1:5" x14ac:dyDescent="0.25">
      <c r="A26" s="348">
        <v>22</v>
      </c>
      <c r="B26" s="349" t="s">
        <v>603</v>
      </c>
      <c r="C26" s="208" t="s">
        <v>508</v>
      </c>
      <c r="D26" s="209"/>
      <c r="E26" s="209"/>
    </row>
    <row r="27" spans="1:5" ht="24" x14ac:dyDescent="0.25">
      <c r="A27" s="348"/>
      <c r="B27" s="349"/>
      <c r="C27" s="208" t="s">
        <v>509</v>
      </c>
      <c r="D27" s="209"/>
      <c r="E27" s="209"/>
    </row>
    <row r="28" spans="1:5" x14ac:dyDescent="0.25">
      <c r="A28" s="348"/>
      <c r="B28" s="349"/>
      <c r="C28" s="208" t="s">
        <v>510</v>
      </c>
      <c r="D28" s="209"/>
      <c r="E28" s="209"/>
    </row>
    <row r="29" spans="1:5" ht="24" x14ac:dyDescent="0.25">
      <c r="A29" s="196">
        <v>23</v>
      </c>
      <c r="B29" s="208" t="s">
        <v>604</v>
      </c>
      <c r="C29" s="208" t="s">
        <v>511</v>
      </c>
      <c r="D29" s="209"/>
      <c r="E29" s="209"/>
    </row>
    <row r="30" spans="1:5" ht="24" x14ac:dyDescent="0.25">
      <c r="A30" s="196">
        <v>24</v>
      </c>
      <c r="B30" s="208" t="s">
        <v>605</v>
      </c>
      <c r="C30" s="208" t="s">
        <v>512</v>
      </c>
      <c r="D30" s="209"/>
      <c r="E30" s="209"/>
    </row>
    <row r="31" spans="1:5" x14ac:dyDescent="0.25">
      <c r="A31" s="196">
        <v>25</v>
      </c>
      <c r="B31" s="208" t="s">
        <v>606</v>
      </c>
      <c r="C31" s="208" t="s">
        <v>513</v>
      </c>
      <c r="D31" s="209"/>
      <c r="E31" s="209"/>
    </row>
    <row r="32" spans="1:5" x14ac:dyDescent="0.25">
      <c r="A32" s="196">
        <v>26</v>
      </c>
      <c r="B32" s="208" t="s">
        <v>607</v>
      </c>
      <c r="C32" s="208" t="s">
        <v>514</v>
      </c>
      <c r="D32" s="209"/>
      <c r="E32" s="209"/>
    </row>
    <row r="33" spans="1:5" ht="24" x14ac:dyDescent="0.25">
      <c r="A33" s="196">
        <v>27</v>
      </c>
      <c r="B33" s="208" t="s">
        <v>608</v>
      </c>
      <c r="C33" s="208" t="s">
        <v>515</v>
      </c>
      <c r="D33" s="209"/>
      <c r="E33" s="209"/>
    </row>
    <row r="34" spans="1:5" ht="24" x14ac:dyDescent="0.25">
      <c r="A34" s="348">
        <v>28</v>
      </c>
      <c r="B34" s="349" t="s">
        <v>609</v>
      </c>
      <c r="C34" s="208" t="s">
        <v>516</v>
      </c>
      <c r="D34" s="209"/>
      <c r="E34" s="209"/>
    </row>
    <row r="35" spans="1:5" x14ac:dyDescent="0.25">
      <c r="A35" s="348"/>
      <c r="B35" s="349"/>
      <c r="C35" s="208" t="s">
        <v>517</v>
      </c>
      <c r="D35" s="209"/>
      <c r="E35" s="209"/>
    </row>
    <row r="36" spans="1:5" x14ac:dyDescent="0.25">
      <c r="A36" s="348"/>
      <c r="B36" s="349"/>
      <c r="C36" s="208" t="s">
        <v>518</v>
      </c>
      <c r="D36" s="209"/>
      <c r="E36" s="209"/>
    </row>
    <row r="37" spans="1:5" x14ac:dyDescent="0.25">
      <c r="A37" s="348"/>
      <c r="B37" s="349"/>
      <c r="C37" s="208" t="s">
        <v>519</v>
      </c>
      <c r="D37" s="209"/>
      <c r="E37" s="209"/>
    </row>
    <row r="38" spans="1:5" x14ac:dyDescent="0.25">
      <c r="A38" s="348"/>
      <c r="B38" s="349"/>
      <c r="C38" s="208" t="s">
        <v>520</v>
      </c>
      <c r="D38" s="209"/>
      <c r="E38" s="209"/>
    </row>
    <row r="39" spans="1:5" x14ac:dyDescent="0.25">
      <c r="A39" s="348"/>
      <c r="B39" s="349"/>
      <c r="C39" s="208" t="s">
        <v>521</v>
      </c>
      <c r="D39" s="209"/>
      <c r="E39" s="209"/>
    </row>
    <row r="40" spans="1:5" x14ac:dyDescent="0.25">
      <c r="A40" s="348">
        <v>29</v>
      </c>
      <c r="B40" s="349" t="s">
        <v>610</v>
      </c>
      <c r="C40" s="208" t="s">
        <v>522</v>
      </c>
      <c r="D40" s="209"/>
      <c r="E40" s="209"/>
    </row>
    <row r="41" spans="1:5" x14ac:dyDescent="0.25">
      <c r="A41" s="348"/>
      <c r="B41" s="349"/>
      <c r="C41" s="208" t="s">
        <v>523</v>
      </c>
      <c r="D41" s="209"/>
      <c r="E41" s="209"/>
    </row>
    <row r="42" spans="1:5" x14ac:dyDescent="0.25">
      <c r="A42" s="348"/>
      <c r="B42" s="349"/>
      <c r="C42" s="208" t="s">
        <v>524</v>
      </c>
      <c r="D42" s="209"/>
      <c r="E42" s="209"/>
    </row>
    <row r="43" spans="1:5" x14ac:dyDescent="0.25">
      <c r="A43" s="348"/>
      <c r="B43" s="349"/>
      <c r="C43" s="208" t="s">
        <v>525</v>
      </c>
      <c r="D43" s="209"/>
      <c r="E43" s="209"/>
    </row>
    <row r="44" spans="1:5" x14ac:dyDescent="0.25">
      <c r="A44" s="348"/>
      <c r="B44" s="349"/>
      <c r="C44" s="208" t="s">
        <v>526</v>
      </c>
      <c r="D44" s="209"/>
      <c r="E44" s="209"/>
    </row>
    <row r="45" spans="1:5" ht="24" x14ac:dyDescent="0.25">
      <c r="A45" s="348"/>
      <c r="B45" s="349"/>
      <c r="C45" s="208" t="s">
        <v>527</v>
      </c>
      <c r="D45" s="209"/>
      <c r="E45" s="209"/>
    </row>
    <row r="46" spans="1:5" x14ac:dyDescent="0.25">
      <c r="A46" s="348"/>
      <c r="B46" s="349"/>
      <c r="C46" s="208" t="s">
        <v>528</v>
      </c>
      <c r="D46" s="209"/>
      <c r="E46" s="209"/>
    </row>
    <row r="47" spans="1:5" ht="15" customHeight="1" x14ac:dyDescent="0.25">
      <c r="A47" s="348">
        <v>30</v>
      </c>
      <c r="B47" s="349" t="s">
        <v>611</v>
      </c>
      <c r="C47" s="208" t="s">
        <v>529</v>
      </c>
      <c r="D47" s="209"/>
      <c r="E47" s="209"/>
    </row>
    <row r="48" spans="1:5" x14ac:dyDescent="0.25">
      <c r="A48" s="348"/>
      <c r="B48" s="349"/>
      <c r="C48" s="208" t="s">
        <v>528</v>
      </c>
      <c r="D48" s="209"/>
      <c r="E48" s="209"/>
    </row>
    <row r="49" spans="1:5" ht="24" x14ac:dyDescent="0.25">
      <c r="A49" s="348">
        <v>31</v>
      </c>
      <c r="B49" s="349" t="s">
        <v>612</v>
      </c>
      <c r="C49" s="208" t="s">
        <v>530</v>
      </c>
      <c r="D49" s="209"/>
      <c r="E49" s="209"/>
    </row>
    <row r="50" spans="1:5" x14ac:dyDescent="0.25">
      <c r="A50" s="348"/>
      <c r="B50" s="349"/>
      <c r="C50" s="208" t="s">
        <v>531</v>
      </c>
      <c r="D50" s="209"/>
      <c r="E50" s="209"/>
    </row>
    <row r="51" spans="1:5" ht="48" x14ac:dyDescent="0.25">
      <c r="A51" s="348"/>
      <c r="B51" s="349"/>
      <c r="C51" s="208" t="s">
        <v>532</v>
      </c>
      <c r="D51" s="209"/>
      <c r="E51" s="209"/>
    </row>
    <row r="52" spans="1:5" x14ac:dyDescent="0.25">
      <c r="A52" s="348"/>
      <c r="B52" s="349"/>
      <c r="C52" s="208" t="s">
        <v>533</v>
      </c>
      <c r="D52" s="209"/>
      <c r="E52" s="209"/>
    </row>
    <row r="53" spans="1:5" ht="49.5" x14ac:dyDescent="0.25">
      <c r="A53" s="348"/>
      <c r="B53" s="349"/>
      <c r="C53" s="208" t="s">
        <v>613</v>
      </c>
      <c r="D53" s="209"/>
      <c r="E53" s="209"/>
    </row>
    <row r="54" spans="1:5" ht="24" x14ac:dyDescent="0.25">
      <c r="A54" s="348"/>
      <c r="B54" s="349"/>
      <c r="C54" s="208" t="s">
        <v>534</v>
      </c>
      <c r="D54" s="209"/>
      <c r="E54" s="209"/>
    </row>
    <row r="55" spans="1:5" ht="24" x14ac:dyDescent="0.25">
      <c r="A55" s="348"/>
      <c r="B55" s="349"/>
      <c r="C55" s="208" t="s">
        <v>535</v>
      </c>
      <c r="D55" s="209"/>
      <c r="E55" s="209"/>
    </row>
    <row r="56" spans="1:5" x14ac:dyDescent="0.25">
      <c r="A56" s="348"/>
      <c r="B56" s="349"/>
      <c r="C56" s="208" t="s">
        <v>536</v>
      </c>
      <c r="D56" s="209"/>
      <c r="E56" s="209"/>
    </row>
    <row r="57" spans="1:5" x14ac:dyDescent="0.25">
      <c r="A57" s="196">
        <v>32</v>
      </c>
      <c r="B57" s="208" t="s">
        <v>614</v>
      </c>
      <c r="C57" s="208" t="s">
        <v>537</v>
      </c>
      <c r="D57" s="209"/>
      <c r="E57" s="209"/>
    </row>
    <row r="58" spans="1:5" x14ac:dyDescent="0.25">
      <c r="A58" s="348">
        <v>33</v>
      </c>
      <c r="B58" s="349" t="s">
        <v>615</v>
      </c>
      <c r="C58" s="208" t="s">
        <v>538</v>
      </c>
      <c r="D58" s="209"/>
      <c r="E58" s="209"/>
    </row>
    <row r="59" spans="1:5" x14ac:dyDescent="0.25">
      <c r="A59" s="348"/>
      <c r="B59" s="349"/>
      <c r="C59" s="208" t="s">
        <v>539</v>
      </c>
      <c r="D59" s="209"/>
      <c r="E59" s="209"/>
    </row>
    <row r="60" spans="1:5" ht="24" x14ac:dyDescent="0.25">
      <c r="A60" s="348">
        <v>34</v>
      </c>
      <c r="B60" s="349" t="s">
        <v>616</v>
      </c>
      <c r="C60" s="208" t="s">
        <v>540</v>
      </c>
      <c r="D60" s="209"/>
      <c r="E60" s="209"/>
    </row>
    <row r="61" spans="1:5" ht="36" x14ac:dyDescent="0.25">
      <c r="A61" s="348"/>
      <c r="B61" s="349"/>
      <c r="C61" s="208" t="s">
        <v>541</v>
      </c>
      <c r="D61" s="209"/>
      <c r="E61" s="209"/>
    </row>
    <row r="62" spans="1:5" x14ac:dyDescent="0.25">
      <c r="A62" s="348"/>
      <c r="B62" s="349"/>
      <c r="C62" s="208" t="s">
        <v>542</v>
      </c>
      <c r="D62" s="209"/>
      <c r="E62" s="209"/>
    </row>
    <row r="63" spans="1:5" x14ac:dyDescent="0.25">
      <c r="A63" s="348"/>
      <c r="B63" s="349"/>
      <c r="C63" s="208" t="s">
        <v>543</v>
      </c>
      <c r="D63" s="209"/>
      <c r="E63" s="209"/>
    </row>
    <row r="64" spans="1:5" x14ac:dyDescent="0.25">
      <c r="A64" s="348"/>
      <c r="B64" s="349"/>
      <c r="C64" s="208" t="s">
        <v>544</v>
      </c>
      <c r="D64" s="209"/>
      <c r="E64" s="209"/>
    </row>
    <row r="65" spans="1:5" x14ac:dyDescent="0.25">
      <c r="A65" s="348"/>
      <c r="B65" s="349"/>
      <c r="C65" s="208" t="s">
        <v>545</v>
      </c>
      <c r="D65" s="209"/>
      <c r="E65" s="209"/>
    </row>
    <row r="66" spans="1:5" x14ac:dyDescent="0.25">
      <c r="A66" s="348"/>
      <c r="B66" s="349"/>
      <c r="C66" s="208" t="s">
        <v>546</v>
      </c>
      <c r="D66" s="209"/>
      <c r="E66" s="209"/>
    </row>
    <row r="67" spans="1:5" ht="36" x14ac:dyDescent="0.25">
      <c r="A67" s="196">
        <v>35</v>
      </c>
      <c r="B67" s="208" t="s">
        <v>617</v>
      </c>
      <c r="C67" s="208" t="s">
        <v>547</v>
      </c>
      <c r="D67" s="209"/>
      <c r="E67" s="209"/>
    </row>
    <row r="68" spans="1:5" x14ac:dyDescent="0.25">
      <c r="A68" s="196">
        <v>36</v>
      </c>
      <c r="B68" s="208" t="s">
        <v>618</v>
      </c>
      <c r="C68" s="208" t="s">
        <v>548</v>
      </c>
      <c r="D68" s="209"/>
      <c r="E68" s="209"/>
    </row>
    <row r="69" spans="1:5" x14ac:dyDescent="0.25">
      <c r="A69" s="348">
        <v>37</v>
      </c>
      <c r="B69" s="349" t="s">
        <v>619</v>
      </c>
      <c r="C69" s="208" t="s">
        <v>620</v>
      </c>
      <c r="D69" s="209"/>
      <c r="E69" s="209"/>
    </row>
    <row r="70" spans="1:5" x14ac:dyDescent="0.25">
      <c r="A70" s="348"/>
      <c r="B70" s="349"/>
      <c r="C70" s="208" t="s">
        <v>621</v>
      </c>
      <c r="D70" s="209"/>
      <c r="E70" s="209"/>
    </row>
    <row r="71" spans="1:5" ht="24" x14ac:dyDescent="0.25">
      <c r="A71" s="196">
        <v>38</v>
      </c>
      <c r="B71" s="208" t="s">
        <v>622</v>
      </c>
      <c r="C71" s="208" t="s">
        <v>623</v>
      </c>
      <c r="D71" s="209"/>
      <c r="E71" s="209"/>
    </row>
    <row r="72" spans="1:5" ht="24" x14ac:dyDescent="0.25">
      <c r="A72" s="348">
        <v>39</v>
      </c>
      <c r="B72" s="349" t="s">
        <v>624</v>
      </c>
      <c r="C72" s="208" t="s">
        <v>549</v>
      </c>
      <c r="D72" s="209"/>
      <c r="E72" s="209"/>
    </row>
    <row r="73" spans="1:5" ht="36" x14ac:dyDescent="0.25">
      <c r="A73" s="348"/>
      <c r="B73" s="349"/>
      <c r="C73" s="208" t="s">
        <v>625</v>
      </c>
      <c r="D73" s="209"/>
      <c r="E73" s="209"/>
    </row>
    <row r="74" spans="1:5" ht="24" x14ac:dyDescent="0.25">
      <c r="A74" s="348"/>
      <c r="B74" s="349"/>
      <c r="C74" s="208" t="s">
        <v>626</v>
      </c>
      <c r="D74" s="209"/>
      <c r="E74" s="209"/>
    </row>
    <row r="75" spans="1:5" ht="48" x14ac:dyDescent="0.25">
      <c r="A75" s="348"/>
      <c r="B75" s="349"/>
      <c r="C75" s="208" t="s">
        <v>627</v>
      </c>
      <c r="D75" s="209"/>
      <c r="E75" s="209"/>
    </row>
    <row r="76" spans="1:5" x14ac:dyDescent="0.25">
      <c r="A76" s="348"/>
      <c r="B76" s="349"/>
      <c r="C76" s="208" t="s">
        <v>563</v>
      </c>
      <c r="D76" s="209"/>
      <c r="E76" s="209"/>
    </row>
    <row r="77" spans="1:5" ht="48" x14ac:dyDescent="0.25">
      <c r="A77" s="348"/>
      <c r="B77" s="349"/>
      <c r="C77" s="208" t="s">
        <v>628</v>
      </c>
      <c r="D77" s="209"/>
      <c r="E77" s="209"/>
    </row>
    <row r="78" spans="1:5" ht="36" x14ac:dyDescent="0.25">
      <c r="A78" s="348">
        <v>40</v>
      </c>
      <c r="B78" s="349" t="s">
        <v>629</v>
      </c>
      <c r="C78" s="208" t="s">
        <v>630</v>
      </c>
      <c r="D78" s="209"/>
      <c r="E78" s="209"/>
    </row>
    <row r="79" spans="1:5" ht="60" x14ac:dyDescent="0.25">
      <c r="A79" s="348"/>
      <c r="B79" s="349"/>
      <c r="C79" s="208" t="s">
        <v>631</v>
      </c>
      <c r="D79" s="209"/>
      <c r="E79" s="209"/>
    </row>
    <row r="80" spans="1:5" x14ac:dyDescent="0.25">
      <c r="A80" s="348">
        <v>41</v>
      </c>
      <c r="B80" s="348" t="s">
        <v>632</v>
      </c>
      <c r="C80" s="208" t="s">
        <v>633</v>
      </c>
      <c r="D80" s="209"/>
      <c r="E80" s="209"/>
    </row>
    <row r="81" spans="1:5" ht="24" x14ac:dyDescent="0.25">
      <c r="A81" s="348"/>
      <c r="B81" s="348"/>
      <c r="C81" s="208" t="s">
        <v>634</v>
      </c>
      <c r="D81" s="209"/>
      <c r="E81" s="209"/>
    </row>
    <row r="82" spans="1:5" ht="24" x14ac:dyDescent="0.25">
      <c r="A82" s="348"/>
      <c r="B82" s="348"/>
      <c r="C82" s="208" t="s">
        <v>635</v>
      </c>
      <c r="D82" s="209"/>
      <c r="E82" s="209"/>
    </row>
    <row r="83" spans="1:5" x14ac:dyDescent="0.25">
      <c r="A83" s="348"/>
      <c r="B83" s="348"/>
      <c r="C83" s="208" t="s">
        <v>636</v>
      </c>
      <c r="D83" s="209"/>
      <c r="E83" s="209"/>
    </row>
    <row r="84" spans="1:5" ht="33" customHeight="1" x14ac:dyDescent="0.25">
      <c r="A84" s="196">
        <v>42</v>
      </c>
      <c r="B84" s="208" t="s">
        <v>637</v>
      </c>
      <c r="C84" s="208" t="s">
        <v>550</v>
      </c>
      <c r="D84" s="209"/>
      <c r="E84" s="209"/>
    </row>
    <row r="85" spans="1:5" ht="25.5" x14ac:dyDescent="0.25">
      <c r="A85" s="348">
        <v>43</v>
      </c>
      <c r="B85" s="349" t="s">
        <v>638</v>
      </c>
      <c r="C85" s="208" t="s">
        <v>639</v>
      </c>
      <c r="D85" s="209"/>
      <c r="E85" s="209"/>
    </row>
    <row r="86" spans="1:5" ht="24" x14ac:dyDescent="0.25">
      <c r="A86" s="348"/>
      <c r="B86" s="349"/>
      <c r="C86" s="208" t="s">
        <v>551</v>
      </c>
      <c r="D86" s="209"/>
      <c r="E86" s="209"/>
    </row>
    <row r="87" spans="1:5" ht="36" x14ac:dyDescent="0.25">
      <c r="A87" s="348">
        <v>44</v>
      </c>
      <c r="B87" s="349" t="s">
        <v>640</v>
      </c>
      <c r="C87" s="208" t="s">
        <v>552</v>
      </c>
      <c r="D87" s="209"/>
      <c r="E87" s="209"/>
    </row>
    <row r="88" spans="1:5" ht="24" x14ac:dyDescent="0.25">
      <c r="A88" s="348"/>
      <c r="B88" s="349"/>
      <c r="C88" s="208" t="s">
        <v>553</v>
      </c>
      <c r="D88" s="209"/>
      <c r="E88" s="209"/>
    </row>
    <row r="89" spans="1:5" ht="48" x14ac:dyDescent="0.25">
      <c r="A89" s="348"/>
      <c r="B89" s="349"/>
      <c r="C89" s="208" t="s">
        <v>641</v>
      </c>
      <c r="D89" s="209"/>
      <c r="E89" s="209"/>
    </row>
    <row r="90" spans="1:5" ht="60" x14ac:dyDescent="0.25">
      <c r="A90" s="196">
        <v>45</v>
      </c>
      <c r="B90" s="208" t="s">
        <v>642</v>
      </c>
      <c r="C90" s="208" t="s">
        <v>643</v>
      </c>
      <c r="D90" s="209"/>
      <c r="E90" s="209"/>
    </row>
    <row r="91" spans="1:5" ht="48" x14ac:dyDescent="0.25">
      <c r="A91" s="196">
        <v>46</v>
      </c>
      <c r="B91" s="208" t="s">
        <v>644</v>
      </c>
      <c r="C91" s="208" t="s">
        <v>645</v>
      </c>
      <c r="D91" s="209"/>
      <c r="E91" s="209"/>
    </row>
    <row r="92" spans="1:5" x14ac:dyDescent="0.25">
      <c r="A92" s="196">
        <v>47</v>
      </c>
      <c r="B92" s="208" t="s">
        <v>646</v>
      </c>
      <c r="C92" s="208" t="s">
        <v>554</v>
      </c>
      <c r="D92" s="209"/>
      <c r="E92" s="209"/>
    </row>
  </sheetData>
  <mergeCells count="27">
    <mergeCell ref="A72:A77"/>
    <mergeCell ref="B72:B77"/>
    <mergeCell ref="A78:A79"/>
    <mergeCell ref="B78:B79"/>
    <mergeCell ref="A80:A83"/>
    <mergeCell ref="B80:B83"/>
    <mergeCell ref="B69:B70"/>
    <mergeCell ref="A58:A59"/>
    <mergeCell ref="B58:B59"/>
    <mergeCell ref="A60:A66"/>
    <mergeCell ref="B60:B66"/>
    <mergeCell ref="A85:A86"/>
    <mergeCell ref="B85:B86"/>
    <mergeCell ref="A87:A89"/>
    <mergeCell ref="B87:B89"/>
    <mergeCell ref="A1:E1"/>
    <mergeCell ref="A40:A46"/>
    <mergeCell ref="B40:B46"/>
    <mergeCell ref="A47:A48"/>
    <mergeCell ref="B47:B48"/>
    <mergeCell ref="A49:A56"/>
    <mergeCell ref="B49:B56"/>
    <mergeCell ref="A26:A28"/>
    <mergeCell ref="B26:B28"/>
    <mergeCell ref="A34:A39"/>
    <mergeCell ref="B34:B39"/>
    <mergeCell ref="A69:A70"/>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M34"/>
  <sheetViews>
    <sheetView topLeftCell="A13" workbookViewId="0">
      <selection activeCell="G31" sqref="G31"/>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x14ac:dyDescent="0.25">
      <c r="A5" s="48" t="s">
        <v>5</v>
      </c>
      <c r="B5" s="286" t="str">
        <f>+'Des. Cant y Prec.'!D15</f>
        <v>Reconectadores</v>
      </c>
      <c r="C5" s="286"/>
      <c r="D5" s="286"/>
      <c r="E5" s="286"/>
      <c r="F5" s="286"/>
      <c r="G5" s="287"/>
    </row>
    <row r="6" spans="1:13" ht="20.25" customHeight="1" x14ac:dyDescent="0.25">
      <c r="A6" s="48" t="s">
        <v>9</v>
      </c>
      <c r="B6" s="286" t="str">
        <f>+'Des. Cant y Prec.'!C15</f>
        <v>R01_L2</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31"/>
      <c r="G8" s="5"/>
    </row>
    <row r="9" spans="1:13" ht="15.75" thickBot="1" x14ac:dyDescent="0.3">
      <c r="A9" s="49" t="s">
        <v>9</v>
      </c>
      <c r="B9" s="7" t="s">
        <v>10</v>
      </c>
      <c r="C9" s="31"/>
      <c r="D9" s="40"/>
      <c r="E9" s="31"/>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x14ac:dyDescent="0.25">
      <c r="A11" s="63" t="str">
        <f>+B6</f>
        <v>R01_L2</v>
      </c>
      <c r="B11" s="165" t="str">
        <f>+B5</f>
        <v>Reconectadores</v>
      </c>
      <c r="C11" s="19">
        <f>+'Des. Cant y Prec.'!F15</f>
        <v>11</v>
      </c>
      <c r="D11" s="42">
        <f>+'Des. Cant y Prec.'!G15*0.8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customHeight="1" x14ac:dyDescent="0.25">
      <c r="A13" s="51"/>
      <c r="B13" s="52"/>
      <c r="C13" s="14"/>
      <c r="D13" s="43"/>
      <c r="E13" s="17"/>
      <c r="F13" s="17"/>
      <c r="G13" s="17"/>
      <c r="J13" s="1"/>
    </row>
    <row r="14" spans="1:13" ht="15.75" thickBot="1" x14ac:dyDescent="0.3">
      <c r="A14" s="57"/>
      <c r="B14" s="59" t="s">
        <v>17</v>
      </c>
      <c r="C14" s="59"/>
      <c r="D14" s="56"/>
      <c r="E14" s="61"/>
      <c r="F14" s="61"/>
      <c r="G14" s="62">
        <f>SUM(G11:G12)</f>
        <v>0</v>
      </c>
      <c r="J14" s="1"/>
    </row>
    <row r="15" spans="1:13" ht="15.75" thickBot="1" x14ac:dyDescent="0.3">
      <c r="A15" s="54"/>
      <c r="B15" s="7" t="s">
        <v>2</v>
      </c>
      <c r="C15" s="31"/>
      <c r="D15" s="40"/>
      <c r="E15" s="31"/>
      <c r="F15" s="8"/>
      <c r="G15" s="9"/>
    </row>
    <row r="16" spans="1:13" ht="15.75" thickBot="1" x14ac:dyDescent="0.3">
      <c r="A16" s="50"/>
      <c r="B16" s="9" t="s">
        <v>11</v>
      </c>
      <c r="C16" s="10" t="s">
        <v>12</v>
      </c>
      <c r="D16" s="41" t="s">
        <v>13</v>
      </c>
      <c r="E16" s="10" t="s">
        <v>14</v>
      </c>
      <c r="F16" s="10" t="s">
        <v>15</v>
      </c>
      <c r="G16" s="11" t="s">
        <v>16</v>
      </c>
    </row>
    <row r="17" spans="1:10" x14ac:dyDescent="0.25">
      <c r="A17" s="63"/>
      <c r="B17" s="27"/>
      <c r="C17" s="23"/>
      <c r="D17" s="39"/>
      <c r="E17" s="20"/>
      <c r="F17" s="17"/>
      <c r="G17" s="20"/>
      <c r="I17" s="1"/>
      <c r="J17" s="1"/>
    </row>
    <row r="18" spans="1:10" x14ac:dyDescent="0.25">
      <c r="A18" s="63"/>
      <c r="B18" s="27"/>
      <c r="C18" s="23"/>
      <c r="D18" s="39"/>
      <c r="E18" s="20"/>
      <c r="F18" s="17"/>
      <c r="G18" s="20"/>
      <c r="I18" s="1"/>
      <c r="J18" s="1"/>
    </row>
    <row r="19" spans="1:10" ht="15.75" thickBot="1" x14ac:dyDescent="0.3">
      <c r="A19" s="57"/>
      <c r="B19" s="59" t="s">
        <v>17</v>
      </c>
      <c r="C19" s="59"/>
      <c r="D19" s="56"/>
      <c r="E19" s="61"/>
      <c r="F19" s="61"/>
      <c r="G19" s="62">
        <f>SUM(G17:G18)</f>
        <v>0</v>
      </c>
      <c r="I19" s="22"/>
    </row>
    <row r="20" spans="1:10" ht="15.75" thickBot="1" x14ac:dyDescent="0.3">
      <c r="A20" s="54"/>
      <c r="B20" s="31" t="s">
        <v>3</v>
      </c>
      <c r="C20" s="31"/>
      <c r="D20" s="44"/>
      <c r="E20" s="8"/>
      <c r="F20" s="8"/>
      <c r="G20" s="9"/>
    </row>
    <row r="21" spans="1:10" ht="26.25" thickBot="1" x14ac:dyDescent="0.3">
      <c r="A21" s="50"/>
      <c r="B21" s="9" t="s">
        <v>18</v>
      </c>
      <c r="C21" s="10" t="s">
        <v>19</v>
      </c>
      <c r="D21" s="41" t="s">
        <v>20</v>
      </c>
      <c r="E21" s="10" t="s">
        <v>14</v>
      </c>
      <c r="F21" s="10" t="s">
        <v>21</v>
      </c>
      <c r="G21" s="11" t="s">
        <v>16</v>
      </c>
    </row>
    <row r="22" spans="1:10" x14ac:dyDescent="0.25">
      <c r="A22" s="55"/>
      <c r="B22" s="13"/>
      <c r="C22" s="18"/>
      <c r="D22" s="43"/>
      <c r="E22" s="17"/>
      <c r="F22" s="17"/>
      <c r="G22" s="20"/>
      <c r="J22" s="24"/>
    </row>
    <row r="23" spans="1:10" x14ac:dyDescent="0.25">
      <c r="A23" s="64"/>
      <c r="B23" s="13"/>
      <c r="C23" s="18"/>
      <c r="D23" s="43"/>
      <c r="E23" s="17"/>
      <c r="F23" s="17"/>
      <c r="G23" s="20"/>
    </row>
    <row r="24" spans="1:10" ht="15.75" thickBot="1" x14ac:dyDescent="0.3">
      <c r="A24" s="57"/>
      <c r="B24" s="58" t="s">
        <v>22</v>
      </c>
      <c r="C24" s="60"/>
      <c r="D24" s="56"/>
      <c r="E24" s="61"/>
      <c r="F24" s="61"/>
      <c r="G24" s="62">
        <f>SUM(G22:G23)</f>
        <v>0</v>
      </c>
    </row>
    <row r="25" spans="1:10" ht="15.75" thickBot="1" x14ac:dyDescent="0.3">
      <c r="A25" s="54"/>
      <c r="B25" s="31" t="s">
        <v>23</v>
      </c>
      <c r="C25" s="16"/>
      <c r="D25" s="45"/>
      <c r="E25" s="16"/>
      <c r="F25" s="16"/>
      <c r="G25" s="15"/>
    </row>
    <row r="26" spans="1:10" ht="15.75" thickBot="1" x14ac:dyDescent="0.3">
      <c r="A26" s="50"/>
      <c r="B26" s="294" t="s">
        <v>11</v>
      </c>
      <c r="C26" s="295"/>
      <c r="D26" s="46" t="s">
        <v>24</v>
      </c>
      <c r="E26" s="9" t="s">
        <v>12</v>
      </c>
      <c r="F26" s="9" t="s">
        <v>25</v>
      </c>
      <c r="G26" s="9" t="s">
        <v>26</v>
      </c>
    </row>
    <row r="27" spans="1:10" x14ac:dyDescent="0.25">
      <c r="A27" s="51"/>
      <c r="B27" s="13"/>
      <c r="C27" s="12"/>
      <c r="D27" s="47"/>
      <c r="E27" s="6"/>
      <c r="F27" s="6"/>
      <c r="G27" s="17"/>
    </row>
    <row r="28" spans="1:10" x14ac:dyDescent="0.25">
      <c r="A28" s="51"/>
      <c r="B28" s="13"/>
      <c r="C28" s="12"/>
      <c r="D28" s="47"/>
      <c r="E28" s="6"/>
      <c r="F28" s="6"/>
      <c r="G28" s="17"/>
    </row>
    <row r="29" spans="1:10" ht="15.75" thickBot="1" x14ac:dyDescent="0.3">
      <c r="A29" s="57"/>
      <c r="B29" s="58" t="s">
        <v>27</v>
      </c>
      <c r="C29" s="59"/>
      <c r="D29" s="59"/>
      <c r="E29" s="59"/>
      <c r="F29" s="59"/>
      <c r="G29" s="61">
        <f>SUM(G27:G28)</f>
        <v>0</v>
      </c>
    </row>
    <row r="30" spans="1:10" ht="15.75" thickBot="1" x14ac:dyDescent="0.3">
      <c r="A30" s="4"/>
      <c r="B30" s="4"/>
      <c r="C30" s="4"/>
      <c r="D30" s="283" t="s">
        <v>28</v>
      </c>
      <c r="E30" s="284"/>
      <c r="F30" s="15"/>
      <c r="G30" s="21">
        <f>+G29+G19+G24+G14</f>
        <v>0</v>
      </c>
    </row>
    <row r="31" spans="1:10" ht="15.75" thickBot="1" x14ac:dyDescent="0.3">
      <c r="A31" s="4"/>
      <c r="B31" s="4"/>
      <c r="C31" s="4"/>
      <c r="D31" s="283" t="s">
        <v>29</v>
      </c>
      <c r="E31" s="284"/>
      <c r="F31" s="15"/>
      <c r="G31" s="21"/>
    </row>
    <row r="32" spans="1:10" ht="15.75" thickBot="1" x14ac:dyDescent="0.3">
      <c r="A32" s="4"/>
      <c r="B32" s="4"/>
      <c r="C32" s="4"/>
      <c r="D32" s="283" t="s">
        <v>30</v>
      </c>
      <c r="E32" s="284"/>
      <c r="F32" s="15"/>
      <c r="G32" s="21"/>
    </row>
    <row r="33" spans="1:7" ht="15.75" thickBot="1" x14ac:dyDescent="0.3">
      <c r="A33" s="4"/>
      <c r="B33" s="4"/>
      <c r="C33" s="4"/>
      <c r="D33" s="283" t="s">
        <v>31</v>
      </c>
      <c r="E33" s="284"/>
      <c r="F33" s="15"/>
      <c r="G33" s="21">
        <f>SUM(G30:G32)</f>
        <v>0</v>
      </c>
    </row>
    <row r="34" spans="1:7" ht="15.75" thickBot="1" x14ac:dyDescent="0.3">
      <c r="A34" s="4"/>
      <c r="B34" s="4"/>
      <c r="C34" s="4"/>
      <c r="D34" s="283" t="s">
        <v>32</v>
      </c>
      <c r="E34" s="284"/>
      <c r="F34" s="15"/>
      <c r="G34" s="21">
        <f>+G33</f>
        <v>0</v>
      </c>
    </row>
  </sheetData>
  <mergeCells count="14">
    <mergeCell ref="D33:E33"/>
    <mergeCell ref="D34:E34"/>
    <mergeCell ref="A7:E7"/>
    <mergeCell ref="A8:E8"/>
    <mergeCell ref="B26:C26"/>
    <mergeCell ref="D30:E30"/>
    <mergeCell ref="D31:E31"/>
    <mergeCell ref="D32:E32"/>
    <mergeCell ref="A1:G1"/>
    <mergeCell ref="A2:G2"/>
    <mergeCell ref="A3:G3"/>
    <mergeCell ref="F6:G6"/>
    <mergeCell ref="B6:E6"/>
    <mergeCell ref="B5:G5"/>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sqref="A1:XFD1048576"/>
    </sheetView>
  </sheetViews>
  <sheetFormatPr baseColWidth="10" defaultRowHeight="15" x14ac:dyDescent="0.25"/>
  <cols>
    <col min="2" max="2" width="40.85546875" customWidth="1"/>
    <col min="3" max="3" width="53" customWidth="1"/>
    <col min="4" max="4" width="25.5703125" customWidth="1"/>
  </cols>
  <sheetData>
    <row r="1" spans="1:5" x14ac:dyDescent="0.25">
      <c r="A1" s="351" t="s">
        <v>421</v>
      </c>
      <c r="B1" s="352"/>
      <c r="C1" s="352"/>
      <c r="D1" s="352"/>
      <c r="E1" s="352"/>
    </row>
    <row r="2" spans="1:5" ht="21" customHeight="1" x14ac:dyDescent="0.25">
      <c r="A2" s="70" t="s">
        <v>484</v>
      </c>
      <c r="B2" s="70" t="s">
        <v>485</v>
      </c>
      <c r="C2" s="70" t="s">
        <v>647</v>
      </c>
      <c r="D2" s="70" t="s">
        <v>1</v>
      </c>
      <c r="E2" s="70" t="s">
        <v>377</v>
      </c>
    </row>
    <row r="3" spans="1:5" x14ac:dyDescent="0.25">
      <c r="A3" s="196">
        <v>1</v>
      </c>
      <c r="B3" s="208" t="s">
        <v>422</v>
      </c>
      <c r="C3" s="208" t="s">
        <v>423</v>
      </c>
      <c r="D3" s="209"/>
      <c r="E3" s="209"/>
    </row>
    <row r="4" spans="1:5" x14ac:dyDescent="0.25">
      <c r="A4" s="196">
        <v>2</v>
      </c>
      <c r="B4" s="208" t="s">
        <v>424</v>
      </c>
      <c r="C4" s="208" t="s">
        <v>425</v>
      </c>
      <c r="D4" s="209"/>
      <c r="E4" s="209"/>
    </row>
    <row r="5" spans="1:5" x14ac:dyDescent="0.25">
      <c r="A5" s="196">
        <v>3</v>
      </c>
      <c r="B5" s="208" t="s">
        <v>426</v>
      </c>
      <c r="C5" s="208" t="s">
        <v>423</v>
      </c>
      <c r="D5" s="209"/>
      <c r="E5" s="209"/>
    </row>
    <row r="6" spans="1:5" x14ac:dyDescent="0.25">
      <c r="A6" s="196">
        <v>4</v>
      </c>
      <c r="B6" s="208" t="s">
        <v>427</v>
      </c>
      <c r="C6" s="208" t="s">
        <v>423</v>
      </c>
      <c r="D6" s="209"/>
      <c r="E6" s="209"/>
    </row>
    <row r="7" spans="1:5" x14ac:dyDescent="0.25">
      <c r="A7" s="196">
        <v>5</v>
      </c>
      <c r="B7" s="208" t="s">
        <v>98</v>
      </c>
      <c r="C7" s="208" t="s">
        <v>648</v>
      </c>
      <c r="D7" s="209"/>
      <c r="E7" s="209"/>
    </row>
    <row r="8" spans="1:5" ht="48" x14ac:dyDescent="0.25">
      <c r="A8" s="196">
        <v>6</v>
      </c>
      <c r="B8" s="208" t="s">
        <v>428</v>
      </c>
      <c r="C8" s="208" t="s">
        <v>649</v>
      </c>
      <c r="D8" s="209"/>
      <c r="E8" s="209"/>
    </row>
    <row r="9" spans="1:5" ht="72" x14ac:dyDescent="0.25">
      <c r="A9" s="196">
        <v>7</v>
      </c>
      <c r="B9" s="208" t="s">
        <v>429</v>
      </c>
      <c r="C9" s="208" t="s">
        <v>650</v>
      </c>
      <c r="D9" s="209"/>
      <c r="E9" s="209"/>
    </row>
    <row r="10" spans="1:5" x14ac:dyDescent="0.25">
      <c r="A10" s="196">
        <v>8</v>
      </c>
      <c r="B10" s="208" t="s">
        <v>430</v>
      </c>
      <c r="C10" s="208" t="s">
        <v>431</v>
      </c>
      <c r="D10" s="209"/>
      <c r="E10" s="209"/>
    </row>
    <row r="11" spans="1:5" ht="36" x14ac:dyDescent="0.25">
      <c r="A11" s="196">
        <v>9</v>
      </c>
      <c r="B11" s="208" t="s">
        <v>432</v>
      </c>
      <c r="C11" s="208" t="s">
        <v>433</v>
      </c>
      <c r="D11" s="209"/>
      <c r="E11" s="209"/>
    </row>
    <row r="12" spans="1:5" x14ac:dyDescent="0.25">
      <c r="A12" s="196">
        <v>10</v>
      </c>
      <c r="B12" s="208" t="s">
        <v>434</v>
      </c>
      <c r="C12" s="208" t="s">
        <v>435</v>
      </c>
      <c r="D12" s="209"/>
      <c r="E12" s="209"/>
    </row>
    <row r="13" spans="1:5" ht="24" x14ac:dyDescent="0.25">
      <c r="A13" s="196">
        <v>11</v>
      </c>
      <c r="B13" s="208" t="s">
        <v>317</v>
      </c>
      <c r="C13" s="208" t="s">
        <v>436</v>
      </c>
      <c r="D13" s="209"/>
      <c r="E13" s="209"/>
    </row>
    <row r="14" spans="1:5" x14ac:dyDescent="0.25">
      <c r="A14" s="196">
        <v>12</v>
      </c>
      <c r="B14" s="208" t="s">
        <v>437</v>
      </c>
      <c r="C14" s="208" t="s">
        <v>438</v>
      </c>
      <c r="D14" s="209"/>
      <c r="E14" s="209"/>
    </row>
    <row r="15" spans="1:5" x14ac:dyDescent="0.25">
      <c r="A15" s="196">
        <v>13</v>
      </c>
      <c r="B15" s="208" t="s">
        <v>439</v>
      </c>
      <c r="C15" s="208" t="s">
        <v>440</v>
      </c>
      <c r="D15" s="209"/>
      <c r="E15" s="209"/>
    </row>
    <row r="16" spans="1:5" ht="36" customHeight="1" x14ac:dyDescent="0.25">
      <c r="A16" s="196">
        <v>14</v>
      </c>
      <c r="B16" s="208" t="s">
        <v>441</v>
      </c>
      <c r="C16" s="208" t="s">
        <v>442</v>
      </c>
      <c r="D16" s="209"/>
      <c r="E16" s="209"/>
    </row>
    <row r="17" spans="1:5" ht="36" customHeight="1" x14ac:dyDescent="0.25">
      <c r="A17" s="196">
        <v>15</v>
      </c>
      <c r="B17" s="208" t="s">
        <v>443</v>
      </c>
      <c r="C17" s="208" t="s">
        <v>444</v>
      </c>
      <c r="D17" s="209"/>
      <c r="E17" s="209"/>
    </row>
    <row r="18" spans="1:5" x14ac:dyDescent="0.25">
      <c r="A18" s="196">
        <v>16</v>
      </c>
      <c r="B18" s="208" t="s">
        <v>445</v>
      </c>
      <c r="C18" s="208" t="s">
        <v>446</v>
      </c>
      <c r="D18" s="209"/>
      <c r="E18" s="209"/>
    </row>
    <row r="19" spans="1:5" ht="24" x14ac:dyDescent="0.25">
      <c r="A19" s="196">
        <v>17</v>
      </c>
      <c r="B19" s="208" t="s">
        <v>447</v>
      </c>
      <c r="C19" s="208" t="s">
        <v>651</v>
      </c>
      <c r="D19" s="209"/>
      <c r="E19" s="209"/>
    </row>
    <row r="20" spans="1:5" x14ac:dyDescent="0.25">
      <c r="A20" s="196">
        <v>18</v>
      </c>
      <c r="B20" s="208" t="s">
        <v>448</v>
      </c>
      <c r="C20" s="208" t="s">
        <v>449</v>
      </c>
      <c r="D20" s="209"/>
      <c r="E20" s="209"/>
    </row>
    <row r="21" spans="1:5" ht="36" x14ac:dyDescent="0.25">
      <c r="A21" s="196">
        <v>19</v>
      </c>
      <c r="B21" s="208" t="s">
        <v>450</v>
      </c>
      <c r="C21" s="208" t="s">
        <v>451</v>
      </c>
      <c r="D21" s="209"/>
      <c r="E21" s="209"/>
    </row>
    <row r="22" spans="1:5" ht="36" customHeight="1" x14ac:dyDescent="0.25">
      <c r="A22" s="196">
        <v>20</v>
      </c>
      <c r="B22" s="208" t="s">
        <v>452</v>
      </c>
      <c r="C22" s="208" t="s">
        <v>453</v>
      </c>
      <c r="D22" s="209"/>
      <c r="E22" s="209"/>
    </row>
    <row r="23" spans="1:5" ht="24" x14ac:dyDescent="0.25">
      <c r="A23" s="196">
        <v>21</v>
      </c>
      <c r="B23" s="208" t="s">
        <v>454</v>
      </c>
      <c r="C23" s="208" t="s">
        <v>455</v>
      </c>
      <c r="D23" s="209"/>
      <c r="E23" s="209"/>
    </row>
    <row r="24" spans="1:5" ht="24" x14ac:dyDescent="0.25">
      <c r="A24" s="196">
        <v>22</v>
      </c>
      <c r="B24" s="208" t="s">
        <v>456</v>
      </c>
      <c r="C24" s="208" t="s">
        <v>457</v>
      </c>
      <c r="D24" s="209"/>
      <c r="E24" s="209"/>
    </row>
    <row r="25" spans="1:5" ht="24" x14ac:dyDescent="0.25">
      <c r="A25" s="196">
        <v>23</v>
      </c>
      <c r="B25" s="208" t="s">
        <v>458</v>
      </c>
      <c r="C25" s="208" t="s">
        <v>459</v>
      </c>
      <c r="D25" s="209"/>
      <c r="E25" s="209"/>
    </row>
    <row r="26" spans="1:5" ht="36" x14ac:dyDescent="0.25">
      <c r="A26" s="196">
        <v>24</v>
      </c>
      <c r="B26" s="208" t="s">
        <v>460</v>
      </c>
      <c r="C26" s="208" t="s">
        <v>461</v>
      </c>
      <c r="D26" s="209"/>
      <c r="E26" s="209"/>
    </row>
    <row r="27" spans="1:5" ht="24" customHeight="1" x14ac:dyDescent="0.25">
      <c r="A27" s="196">
        <v>25</v>
      </c>
      <c r="B27" s="208" t="s">
        <v>462</v>
      </c>
      <c r="C27" s="208" t="s">
        <v>463</v>
      </c>
      <c r="D27" s="209"/>
      <c r="E27" s="209"/>
    </row>
    <row r="28" spans="1:5" ht="15.75" customHeight="1" x14ac:dyDescent="0.25">
      <c r="A28" s="196">
        <v>26</v>
      </c>
      <c r="B28" s="208" t="s">
        <v>464</v>
      </c>
      <c r="C28" s="208" t="s">
        <v>465</v>
      </c>
      <c r="D28" s="209"/>
      <c r="E28" s="209"/>
    </row>
    <row r="29" spans="1:5" ht="15.75" customHeight="1" x14ac:dyDescent="0.25">
      <c r="A29" s="196">
        <v>27</v>
      </c>
      <c r="B29" s="208" t="s">
        <v>466</v>
      </c>
      <c r="C29" s="208" t="s">
        <v>467</v>
      </c>
      <c r="D29" s="209"/>
      <c r="E29" s="209"/>
    </row>
    <row r="30" spans="1:5" ht="48" customHeight="1" x14ac:dyDescent="0.25">
      <c r="A30" s="196">
        <v>28</v>
      </c>
      <c r="B30" s="208" t="s">
        <v>652</v>
      </c>
      <c r="C30" s="208" t="s">
        <v>653</v>
      </c>
      <c r="D30" s="209"/>
      <c r="E30" s="209"/>
    </row>
    <row r="31" spans="1:5" x14ac:dyDescent="0.25">
      <c r="A31" s="196">
        <v>29</v>
      </c>
      <c r="B31" s="208" t="s">
        <v>468</v>
      </c>
      <c r="C31" s="208" t="s">
        <v>469</v>
      </c>
      <c r="D31" s="209"/>
      <c r="E31" s="209"/>
    </row>
    <row r="32" spans="1:5" ht="24" x14ac:dyDescent="0.25">
      <c r="A32" s="196">
        <v>30</v>
      </c>
      <c r="B32" s="208" t="s">
        <v>470</v>
      </c>
      <c r="C32" s="208" t="s">
        <v>471</v>
      </c>
      <c r="D32" s="209"/>
      <c r="E32" s="209"/>
    </row>
    <row r="33" spans="1:5" ht="24" x14ac:dyDescent="0.25">
      <c r="A33" s="196">
        <v>31</v>
      </c>
      <c r="B33" s="208" t="s">
        <v>472</v>
      </c>
      <c r="C33" s="208" t="s">
        <v>473</v>
      </c>
      <c r="D33" s="209"/>
      <c r="E33" s="209"/>
    </row>
    <row r="34" spans="1:5" ht="24" x14ac:dyDescent="0.25">
      <c r="A34" s="196">
        <v>32</v>
      </c>
      <c r="B34" s="208" t="s">
        <v>474</v>
      </c>
      <c r="C34" s="208" t="s">
        <v>475</v>
      </c>
      <c r="D34" s="209"/>
      <c r="E34" s="209"/>
    </row>
    <row r="35" spans="1:5" ht="24" x14ac:dyDescent="0.25">
      <c r="A35" s="196">
        <v>33</v>
      </c>
      <c r="B35" s="208" t="s">
        <v>476</v>
      </c>
      <c r="C35" s="208" t="s">
        <v>477</v>
      </c>
      <c r="D35" s="209"/>
      <c r="E35" s="209"/>
    </row>
    <row r="36" spans="1:5" x14ac:dyDescent="0.25">
      <c r="A36" s="196">
        <v>34</v>
      </c>
      <c r="B36" s="208" t="s">
        <v>478</v>
      </c>
      <c r="C36" s="208" t="s">
        <v>479</v>
      </c>
      <c r="D36" s="209"/>
      <c r="E36" s="209"/>
    </row>
    <row r="37" spans="1:5" ht="36" x14ac:dyDescent="0.25">
      <c r="A37" s="196">
        <v>35</v>
      </c>
      <c r="B37" s="208" t="s">
        <v>480</v>
      </c>
      <c r="C37" s="208" t="s">
        <v>654</v>
      </c>
      <c r="D37" s="209"/>
      <c r="E37" s="209"/>
    </row>
    <row r="38" spans="1:5" ht="48" x14ac:dyDescent="0.25">
      <c r="A38" s="196">
        <v>36</v>
      </c>
      <c r="B38" s="208" t="s">
        <v>481</v>
      </c>
      <c r="C38" s="208" t="s">
        <v>482</v>
      </c>
      <c r="D38" s="209"/>
      <c r="E38" s="209"/>
    </row>
    <row r="39" spans="1:5" ht="48" x14ac:dyDescent="0.25">
      <c r="A39" s="196">
        <v>37</v>
      </c>
      <c r="B39" s="208" t="s">
        <v>481</v>
      </c>
      <c r="C39" s="208" t="s">
        <v>483</v>
      </c>
      <c r="D39" s="209"/>
      <c r="E39" s="209"/>
    </row>
  </sheetData>
  <mergeCells count="1">
    <mergeCell ref="A1:E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13" workbookViewId="0">
      <selection activeCell="G31" sqref="G31"/>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x14ac:dyDescent="0.25">
      <c r="A5" s="146" t="s">
        <v>5</v>
      </c>
      <c r="B5" s="286" t="str">
        <f>+'Des. Cant y Prec.'!D16</f>
        <v>Concentrador de datos</v>
      </c>
      <c r="C5" s="286"/>
      <c r="D5" s="286"/>
      <c r="E5" s="286"/>
      <c r="F5" s="286"/>
      <c r="G5" s="287"/>
    </row>
    <row r="6" spans="1:13" ht="20.25" customHeight="1" x14ac:dyDescent="0.25">
      <c r="A6" s="146" t="s">
        <v>9</v>
      </c>
      <c r="B6" s="286" t="str">
        <f>+'Des. Cant y Prec.'!C16</f>
        <v>R02_L2</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x14ac:dyDescent="0.25">
      <c r="A11" s="63" t="str">
        <f>+B6</f>
        <v>R02_L2</v>
      </c>
      <c r="B11" s="165" t="str">
        <f>+B5</f>
        <v>Concentrador de datos</v>
      </c>
      <c r="C11" s="19">
        <f>+'Des. Cant y Prec.'!F16</f>
        <v>1</v>
      </c>
      <c r="D11" s="42">
        <f>+'Des. Cant y Prec.'!G16*0.8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customHeight="1" x14ac:dyDescent="0.25">
      <c r="A13" s="51"/>
      <c r="B13" s="52"/>
      <c r="C13" s="14"/>
      <c r="D13" s="43"/>
      <c r="E13" s="17"/>
      <c r="F13" s="17"/>
      <c r="G13" s="17"/>
      <c r="J13" s="1"/>
    </row>
    <row r="14" spans="1:13" ht="15.75" thickBot="1" x14ac:dyDescent="0.3">
      <c r="A14" s="57"/>
      <c r="B14" s="59" t="s">
        <v>17</v>
      </c>
      <c r="C14" s="59"/>
      <c r="D14" s="56"/>
      <c r="E14" s="61"/>
      <c r="F14" s="61"/>
      <c r="G14" s="62">
        <f>SUM(G11:G12)</f>
        <v>0</v>
      </c>
      <c r="J14" s="1"/>
    </row>
    <row r="15" spans="1:13" ht="15.75" thickBot="1" x14ac:dyDescent="0.3">
      <c r="A15" s="54"/>
      <c r="B15" s="7" t="s">
        <v>2</v>
      </c>
      <c r="C15" s="147"/>
      <c r="D15" s="148"/>
      <c r="E15" s="147"/>
      <c r="F15" s="8"/>
      <c r="G15" s="9"/>
    </row>
    <row r="16" spans="1:13" ht="15.75" thickBot="1" x14ac:dyDescent="0.3">
      <c r="A16" s="50"/>
      <c r="B16" s="9" t="s">
        <v>11</v>
      </c>
      <c r="C16" s="10" t="s">
        <v>12</v>
      </c>
      <c r="D16" s="41" t="s">
        <v>13</v>
      </c>
      <c r="E16" s="10" t="s">
        <v>14</v>
      </c>
      <c r="F16" s="10" t="s">
        <v>15</v>
      </c>
      <c r="G16" s="11" t="s">
        <v>16</v>
      </c>
    </row>
    <row r="17" spans="1:10" x14ac:dyDescent="0.25">
      <c r="A17" s="63"/>
      <c r="B17" s="27"/>
      <c r="C17" s="23"/>
      <c r="D17" s="39"/>
      <c r="E17" s="20"/>
      <c r="F17" s="17"/>
      <c r="G17" s="20"/>
      <c r="I17" s="1"/>
      <c r="J17" s="1"/>
    </row>
    <row r="18" spans="1:10" x14ac:dyDescent="0.25">
      <c r="A18" s="63"/>
      <c r="B18" s="27"/>
      <c r="C18" s="23"/>
      <c r="D18" s="39"/>
      <c r="E18" s="20"/>
      <c r="F18" s="17"/>
      <c r="G18" s="20"/>
      <c r="I18" s="1"/>
      <c r="J18" s="1"/>
    </row>
    <row r="19" spans="1:10" ht="15.75" thickBot="1" x14ac:dyDescent="0.3">
      <c r="A19" s="57"/>
      <c r="B19" s="59" t="s">
        <v>17</v>
      </c>
      <c r="C19" s="59"/>
      <c r="D19" s="56"/>
      <c r="E19" s="61"/>
      <c r="F19" s="61"/>
      <c r="G19" s="62">
        <f>SUM(G17:G18)</f>
        <v>0</v>
      </c>
      <c r="I19" s="22"/>
    </row>
    <row r="20" spans="1:10" ht="15.75" thickBot="1" x14ac:dyDescent="0.3">
      <c r="A20" s="54"/>
      <c r="B20" s="147" t="s">
        <v>3</v>
      </c>
      <c r="C20" s="147"/>
      <c r="D20" s="44"/>
      <c r="E20" s="8"/>
      <c r="F20" s="8"/>
      <c r="G20" s="9"/>
    </row>
    <row r="21" spans="1:10" ht="26.25" thickBot="1" x14ac:dyDescent="0.3">
      <c r="A21" s="50"/>
      <c r="B21" s="9" t="s">
        <v>18</v>
      </c>
      <c r="C21" s="10" t="s">
        <v>19</v>
      </c>
      <c r="D21" s="41" t="s">
        <v>20</v>
      </c>
      <c r="E21" s="10" t="s">
        <v>14</v>
      </c>
      <c r="F21" s="10" t="s">
        <v>21</v>
      </c>
      <c r="G21" s="11" t="s">
        <v>16</v>
      </c>
    </row>
    <row r="22" spans="1:10" x14ac:dyDescent="0.25">
      <c r="A22" s="55"/>
      <c r="B22" s="13"/>
      <c r="C22" s="18"/>
      <c r="D22" s="43"/>
      <c r="E22" s="17"/>
      <c r="F22" s="17"/>
      <c r="G22" s="20"/>
      <c r="J22" s="24"/>
    </row>
    <row r="23" spans="1:10" x14ac:dyDescent="0.25">
      <c r="A23" s="64"/>
      <c r="B23" s="13"/>
      <c r="C23" s="18"/>
      <c r="D23" s="43"/>
      <c r="E23" s="17"/>
      <c r="F23" s="17"/>
      <c r="G23" s="20"/>
    </row>
    <row r="24" spans="1:10" ht="15.75" thickBot="1" x14ac:dyDescent="0.3">
      <c r="A24" s="57"/>
      <c r="B24" s="58" t="s">
        <v>22</v>
      </c>
      <c r="C24" s="60"/>
      <c r="D24" s="56"/>
      <c r="E24" s="61"/>
      <c r="F24" s="61"/>
      <c r="G24" s="62">
        <f>SUM(G22:G23)</f>
        <v>0</v>
      </c>
    </row>
    <row r="25" spans="1:10" ht="15.75" thickBot="1" x14ac:dyDescent="0.3">
      <c r="A25" s="54"/>
      <c r="B25" s="147" t="s">
        <v>23</v>
      </c>
      <c r="C25" s="16"/>
      <c r="D25" s="45"/>
      <c r="E25" s="16"/>
      <c r="F25" s="16"/>
      <c r="G25" s="15"/>
    </row>
    <row r="26" spans="1:10" ht="15.75" thickBot="1" x14ac:dyDescent="0.3">
      <c r="A26" s="50"/>
      <c r="B26" s="294" t="s">
        <v>11</v>
      </c>
      <c r="C26" s="295"/>
      <c r="D26" s="46" t="s">
        <v>24</v>
      </c>
      <c r="E26" s="9" t="s">
        <v>12</v>
      </c>
      <c r="F26" s="9" t="s">
        <v>25</v>
      </c>
      <c r="G26" s="9" t="s">
        <v>26</v>
      </c>
    </row>
    <row r="27" spans="1:10" x14ac:dyDescent="0.25">
      <c r="A27" s="51"/>
      <c r="B27" s="13"/>
      <c r="C27" s="12"/>
      <c r="D27" s="47"/>
      <c r="E27" s="6"/>
      <c r="F27" s="6"/>
      <c r="G27" s="17"/>
    </row>
    <row r="28" spans="1:10" x14ac:dyDescent="0.25">
      <c r="A28" s="51"/>
      <c r="B28" s="13"/>
      <c r="C28" s="12"/>
      <c r="D28" s="47"/>
      <c r="E28" s="6"/>
      <c r="F28" s="6"/>
      <c r="G28" s="17"/>
    </row>
    <row r="29" spans="1:10" ht="15.75" thickBot="1" x14ac:dyDescent="0.3">
      <c r="A29" s="57"/>
      <c r="B29" s="58" t="s">
        <v>27</v>
      </c>
      <c r="C29" s="59"/>
      <c r="D29" s="59"/>
      <c r="E29" s="59"/>
      <c r="F29" s="59"/>
      <c r="G29" s="61">
        <f>SUM(G27:G28)</f>
        <v>0</v>
      </c>
    </row>
    <row r="30" spans="1:10" ht="15.75" thickBot="1" x14ac:dyDescent="0.3">
      <c r="A30" s="4"/>
      <c r="B30" s="4"/>
      <c r="C30" s="4"/>
      <c r="D30" s="283" t="s">
        <v>28</v>
      </c>
      <c r="E30" s="284"/>
      <c r="F30" s="15"/>
      <c r="G30" s="21">
        <f>+G29+G19+G24+G14</f>
        <v>0</v>
      </c>
    </row>
    <row r="31" spans="1:10" ht="15.75" thickBot="1" x14ac:dyDescent="0.3">
      <c r="A31" s="4"/>
      <c r="B31" s="4"/>
      <c r="C31" s="4"/>
      <c r="D31" s="283" t="s">
        <v>29</v>
      </c>
      <c r="E31" s="284"/>
      <c r="F31" s="15"/>
      <c r="G31" s="21"/>
    </row>
    <row r="32" spans="1:10" ht="15.75" thickBot="1" x14ac:dyDescent="0.3">
      <c r="A32" s="4"/>
      <c r="B32" s="4"/>
      <c r="C32" s="4"/>
      <c r="D32" s="283" t="s">
        <v>30</v>
      </c>
      <c r="E32" s="284"/>
      <c r="F32" s="15"/>
      <c r="G32" s="21"/>
    </row>
    <row r="33" spans="1:7" ht="15.75" thickBot="1" x14ac:dyDescent="0.3">
      <c r="A33" s="4"/>
      <c r="B33" s="4"/>
      <c r="C33" s="4"/>
      <c r="D33" s="283" t="s">
        <v>31</v>
      </c>
      <c r="E33" s="284"/>
      <c r="F33" s="15"/>
      <c r="G33" s="21">
        <f>SUM(G30:G32)</f>
        <v>0</v>
      </c>
    </row>
    <row r="34" spans="1:7" ht="15.75" thickBot="1" x14ac:dyDescent="0.3">
      <c r="A34" s="4"/>
      <c r="B34" s="4"/>
      <c r="C34" s="4"/>
      <c r="D34" s="283" t="s">
        <v>32</v>
      </c>
      <c r="E34" s="284"/>
      <c r="F34" s="15"/>
      <c r="G34" s="21">
        <f>+G33</f>
        <v>0</v>
      </c>
    </row>
  </sheetData>
  <mergeCells count="14">
    <mergeCell ref="A1:G1"/>
    <mergeCell ref="A2:G2"/>
    <mergeCell ref="A3:G3"/>
    <mergeCell ref="B5:G5"/>
    <mergeCell ref="B6:E6"/>
    <mergeCell ref="F6:G6"/>
    <mergeCell ref="D33:E33"/>
    <mergeCell ref="D34:E34"/>
    <mergeCell ref="A7:E7"/>
    <mergeCell ref="A8:E8"/>
    <mergeCell ref="B26:C26"/>
    <mergeCell ref="D30:E30"/>
    <mergeCell ref="D31:E31"/>
    <mergeCell ref="D32:E3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80" zoomScaleNormal="80" workbookViewId="0">
      <selection activeCell="F12" sqref="F12"/>
    </sheetView>
  </sheetViews>
  <sheetFormatPr baseColWidth="10" defaultColWidth="11.42578125" defaultRowHeight="15" x14ac:dyDescent="0.25"/>
  <cols>
    <col min="1" max="1" width="5.28515625" style="212" customWidth="1"/>
    <col min="2" max="2" width="62.7109375" style="212" customWidth="1"/>
    <col min="3" max="3" width="26.42578125" style="212" customWidth="1"/>
    <col min="4" max="4" width="17.7109375" style="212" customWidth="1"/>
    <col min="5" max="16384" width="11.42578125" style="212"/>
  </cols>
  <sheetData>
    <row r="1" spans="1:4" x14ac:dyDescent="0.25">
      <c r="A1" s="212" t="s">
        <v>50</v>
      </c>
    </row>
    <row r="2" spans="1:4" ht="30" x14ac:dyDescent="0.25">
      <c r="A2" s="213" t="s">
        <v>484</v>
      </c>
      <c r="B2" s="213" t="s">
        <v>42</v>
      </c>
      <c r="C2" s="213" t="s">
        <v>43</v>
      </c>
      <c r="D2" s="213" t="s">
        <v>655</v>
      </c>
    </row>
    <row r="3" spans="1:4" x14ac:dyDescent="0.25">
      <c r="A3" s="214">
        <v>1</v>
      </c>
      <c r="B3" s="353" t="s">
        <v>46</v>
      </c>
      <c r="C3" s="353"/>
      <c r="D3" s="353"/>
    </row>
    <row r="4" spans="1:4" x14ac:dyDescent="0.25">
      <c r="A4" s="215">
        <v>1.1000000000000001</v>
      </c>
      <c r="B4" s="215" t="s">
        <v>576</v>
      </c>
      <c r="C4" s="214"/>
      <c r="D4" s="214"/>
    </row>
    <row r="5" spans="1:4" ht="30" x14ac:dyDescent="0.25">
      <c r="A5" s="215">
        <v>1.2</v>
      </c>
      <c r="B5" s="215" t="s">
        <v>566</v>
      </c>
      <c r="C5" s="215"/>
      <c r="D5" s="215"/>
    </row>
    <row r="6" spans="1:4" ht="45" x14ac:dyDescent="0.25">
      <c r="A6" s="215">
        <v>1.3</v>
      </c>
      <c r="B6" s="215" t="s">
        <v>71</v>
      </c>
      <c r="C6" s="216"/>
      <c r="D6" s="215"/>
    </row>
    <row r="7" spans="1:4" ht="45" x14ac:dyDescent="0.25">
      <c r="A7" s="215">
        <v>1.4</v>
      </c>
      <c r="B7" s="215" t="s">
        <v>656</v>
      </c>
      <c r="C7" s="215"/>
      <c r="D7" s="215"/>
    </row>
    <row r="8" spans="1:4" ht="38.25" customHeight="1" x14ac:dyDescent="0.25">
      <c r="A8" s="215">
        <v>1.5</v>
      </c>
      <c r="B8" s="215" t="s">
        <v>52</v>
      </c>
      <c r="C8" s="215"/>
      <c r="D8" s="215"/>
    </row>
    <row r="9" spans="1:4" x14ac:dyDescent="0.25">
      <c r="A9" s="214">
        <v>2</v>
      </c>
      <c r="B9" s="353" t="s">
        <v>47</v>
      </c>
      <c r="C9" s="353"/>
      <c r="D9" s="353"/>
    </row>
    <row r="10" spans="1:4" ht="45" x14ac:dyDescent="0.25">
      <c r="A10" s="215">
        <v>2.1</v>
      </c>
      <c r="B10" s="215" t="s">
        <v>567</v>
      </c>
      <c r="C10" s="215"/>
      <c r="D10" s="215"/>
    </row>
    <row r="11" spans="1:4" ht="33" customHeight="1" x14ac:dyDescent="0.25">
      <c r="A11" s="215">
        <v>2.2000000000000002</v>
      </c>
      <c r="B11" s="215" t="s">
        <v>44</v>
      </c>
      <c r="C11" s="215"/>
      <c r="D11" s="215"/>
    </row>
    <row r="12" spans="1:4" ht="45" x14ac:dyDescent="0.25">
      <c r="A12" s="215">
        <v>2.2999999999999998</v>
      </c>
      <c r="B12" s="215" t="s">
        <v>657</v>
      </c>
      <c r="C12" s="215"/>
      <c r="D12" s="215"/>
    </row>
    <row r="13" spans="1:4" ht="90" x14ac:dyDescent="0.25">
      <c r="A13" s="215">
        <v>2.4</v>
      </c>
      <c r="B13" s="215" t="s">
        <v>568</v>
      </c>
      <c r="C13" s="215"/>
      <c r="D13" s="215"/>
    </row>
    <row r="14" spans="1:4" ht="105" x14ac:dyDescent="0.25">
      <c r="A14" s="215">
        <v>2.5</v>
      </c>
      <c r="B14" s="215" t="s">
        <v>569</v>
      </c>
      <c r="C14" s="215"/>
      <c r="D14" s="215"/>
    </row>
    <row r="15" spans="1:4" ht="60" x14ac:dyDescent="0.25">
      <c r="A15" s="215">
        <v>2.6</v>
      </c>
      <c r="B15" s="215" t="s">
        <v>658</v>
      </c>
      <c r="C15" s="215"/>
      <c r="D15" s="215"/>
    </row>
    <row r="16" spans="1:4" x14ac:dyDescent="0.25">
      <c r="A16" s="214">
        <v>3</v>
      </c>
      <c r="B16" s="214" t="s">
        <v>48</v>
      </c>
      <c r="C16" s="214"/>
      <c r="D16" s="215"/>
    </row>
    <row r="17" spans="1:4" ht="58.5" customHeight="1" x14ac:dyDescent="0.25">
      <c r="A17" s="215">
        <v>3.1</v>
      </c>
      <c r="B17" s="215" t="s">
        <v>53</v>
      </c>
      <c r="C17" s="215"/>
      <c r="D17" s="215"/>
    </row>
    <row r="18" spans="1:4" ht="54.75" customHeight="1" x14ac:dyDescent="0.25">
      <c r="A18" s="215">
        <v>3.2</v>
      </c>
      <c r="B18" s="215" t="s">
        <v>570</v>
      </c>
      <c r="C18" s="215"/>
      <c r="D18" s="215"/>
    </row>
    <row r="19" spans="1:4" ht="60" x14ac:dyDescent="0.25">
      <c r="A19" s="215">
        <v>3.3</v>
      </c>
      <c r="B19" s="215" t="s">
        <v>571</v>
      </c>
      <c r="C19" s="215"/>
      <c r="D19" s="215"/>
    </row>
    <row r="20" spans="1:4" ht="60" x14ac:dyDescent="0.25">
      <c r="A20" s="215">
        <v>3.4</v>
      </c>
      <c r="B20" s="215" t="s">
        <v>54</v>
      </c>
      <c r="C20" s="215"/>
      <c r="D20" s="215"/>
    </row>
    <row r="21" spans="1:4" ht="60" x14ac:dyDescent="0.25">
      <c r="A21" s="215">
        <v>3.5</v>
      </c>
      <c r="B21" s="215" t="s">
        <v>55</v>
      </c>
      <c r="C21" s="215"/>
      <c r="D21" s="215"/>
    </row>
    <row r="22" spans="1:4" ht="45" x14ac:dyDescent="0.25">
      <c r="A22" s="215">
        <v>3.6</v>
      </c>
      <c r="B22" s="215" t="s">
        <v>56</v>
      </c>
      <c r="C22" s="215"/>
      <c r="D22" s="215"/>
    </row>
    <row r="23" spans="1:4" ht="32.25" customHeight="1" x14ac:dyDescent="0.25">
      <c r="A23" s="215">
        <v>3.7</v>
      </c>
      <c r="B23" s="215" t="s">
        <v>575</v>
      </c>
      <c r="C23" s="215"/>
      <c r="D23" s="215"/>
    </row>
    <row r="24" spans="1:4" ht="60" x14ac:dyDescent="0.25">
      <c r="A24" s="215">
        <v>3.8</v>
      </c>
      <c r="B24" s="215" t="s">
        <v>572</v>
      </c>
      <c r="C24" s="215"/>
      <c r="D24" s="215"/>
    </row>
    <row r="25" spans="1:4" x14ac:dyDescent="0.25">
      <c r="A25" s="214">
        <v>4</v>
      </c>
      <c r="B25" s="353" t="s">
        <v>49</v>
      </c>
      <c r="C25" s="353"/>
      <c r="D25" s="353"/>
    </row>
    <row r="26" spans="1:4" ht="60" x14ac:dyDescent="0.25">
      <c r="A26" s="215">
        <v>4.0999999999999996</v>
      </c>
      <c r="B26" s="215" t="s">
        <v>45</v>
      </c>
      <c r="C26" s="215"/>
      <c r="D26" s="215"/>
    </row>
    <row r="27" spans="1:4" ht="45" x14ac:dyDescent="0.25">
      <c r="A27" s="215">
        <v>4.2</v>
      </c>
      <c r="B27" s="215" t="s">
        <v>573</v>
      </c>
      <c r="C27" s="215"/>
      <c r="D27" s="215"/>
    </row>
    <row r="28" spans="1:4" ht="30" x14ac:dyDescent="0.25">
      <c r="A28" s="215">
        <v>4.3</v>
      </c>
      <c r="B28" s="215" t="s">
        <v>574</v>
      </c>
      <c r="C28" s="215"/>
      <c r="D28" s="215"/>
    </row>
    <row r="29" spans="1:4" x14ac:dyDescent="0.25">
      <c r="A29" s="215">
        <v>5</v>
      </c>
      <c r="B29" s="353" t="s">
        <v>57</v>
      </c>
      <c r="C29" s="353"/>
      <c r="D29" s="353"/>
    </row>
    <row r="30" spans="1:4" ht="105" x14ac:dyDescent="0.25">
      <c r="A30" s="215" t="s">
        <v>58</v>
      </c>
      <c r="B30" s="215" t="s">
        <v>659</v>
      </c>
      <c r="C30" s="214"/>
      <c r="D30" s="214"/>
    </row>
  </sheetData>
  <mergeCells count="4">
    <mergeCell ref="B29:D29"/>
    <mergeCell ref="B3:D3"/>
    <mergeCell ref="B9:D9"/>
    <mergeCell ref="B25:D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21"/>
  <sheetViews>
    <sheetView zoomScale="90" zoomScaleNormal="90" workbookViewId="0">
      <selection activeCell="B19" sqref="B19:G19"/>
    </sheetView>
  </sheetViews>
  <sheetFormatPr baseColWidth="10" defaultRowHeight="12.75" x14ac:dyDescent="0.2"/>
  <cols>
    <col min="1" max="1" width="11.42578125" style="35"/>
    <col min="2" max="2" width="6.85546875" style="35" customWidth="1"/>
    <col min="3" max="3" width="12.140625" style="35" customWidth="1"/>
    <col min="4" max="4" width="64.42578125" style="36" customWidth="1"/>
    <col min="5" max="5" width="11.42578125" style="37"/>
    <col min="6" max="6" width="11.42578125" style="33"/>
    <col min="7" max="8" width="14.42578125" style="35" customWidth="1"/>
    <col min="9" max="16384" width="11.42578125" style="35"/>
  </cols>
  <sheetData>
    <row r="1" spans="1:10" x14ac:dyDescent="0.2">
      <c r="A1" s="199"/>
      <c r="B1" s="200" t="s">
        <v>39</v>
      </c>
      <c r="C1" s="199"/>
    </row>
    <row r="2" spans="1:10" x14ac:dyDescent="0.2">
      <c r="A2" s="199"/>
      <c r="B2" s="199" t="s">
        <v>40</v>
      </c>
      <c r="C2" s="199"/>
    </row>
    <row r="3" spans="1:10" x14ac:dyDescent="0.2">
      <c r="A3" s="199"/>
      <c r="B3" s="199"/>
      <c r="C3" s="199"/>
    </row>
    <row r="4" spans="1:10" s="33" customFormat="1" ht="25.5" x14ac:dyDescent="0.25">
      <c r="A4" s="201" t="s">
        <v>72</v>
      </c>
      <c r="B4" s="202" t="s">
        <v>0</v>
      </c>
      <c r="C4" s="203" t="s">
        <v>37</v>
      </c>
      <c r="D4" s="67" t="s">
        <v>1</v>
      </c>
      <c r="E4" s="65" t="s">
        <v>35</v>
      </c>
      <c r="F4" s="66" t="s">
        <v>98</v>
      </c>
      <c r="G4" s="66" t="s">
        <v>60</v>
      </c>
      <c r="H4" s="66" t="s">
        <v>41</v>
      </c>
    </row>
    <row r="5" spans="1:10" s="33" customFormat="1" ht="25.5" x14ac:dyDescent="0.2">
      <c r="A5" s="255">
        <v>1</v>
      </c>
      <c r="B5" s="176">
        <v>1</v>
      </c>
      <c r="C5" s="177" t="s">
        <v>487</v>
      </c>
      <c r="D5" s="204" t="s">
        <v>97</v>
      </c>
      <c r="E5" s="176" t="s">
        <v>36</v>
      </c>
      <c r="F5" s="178">
        <v>1</v>
      </c>
      <c r="G5" s="179"/>
      <c r="H5" s="166"/>
      <c r="J5" s="35"/>
    </row>
    <row r="6" spans="1:10" s="33" customFormat="1" ht="25.5" x14ac:dyDescent="0.25">
      <c r="A6" s="255"/>
      <c r="B6" s="176">
        <v>2</v>
      </c>
      <c r="C6" s="177" t="s">
        <v>489</v>
      </c>
      <c r="D6" s="204" t="s">
        <v>94</v>
      </c>
      <c r="E6" s="176" t="s">
        <v>36</v>
      </c>
      <c r="F6" s="178">
        <v>1</v>
      </c>
      <c r="G6" s="179"/>
      <c r="H6" s="166"/>
    </row>
    <row r="7" spans="1:10" s="33" customFormat="1" ht="76.5" x14ac:dyDescent="0.25">
      <c r="A7" s="255"/>
      <c r="B7" s="176">
        <v>3</v>
      </c>
      <c r="C7" s="177" t="s">
        <v>490</v>
      </c>
      <c r="D7" s="204" t="s">
        <v>392</v>
      </c>
      <c r="E7" s="176" t="s">
        <v>36</v>
      </c>
      <c r="F7" s="178">
        <v>10</v>
      </c>
      <c r="G7" s="179"/>
      <c r="H7" s="166"/>
    </row>
    <row r="8" spans="1:10" s="33" customFormat="1" ht="38.25" customHeight="1" x14ac:dyDescent="0.25">
      <c r="A8" s="255"/>
      <c r="B8" s="176">
        <v>5</v>
      </c>
      <c r="C8" s="177" t="s">
        <v>556</v>
      </c>
      <c r="D8" s="204" t="s">
        <v>387</v>
      </c>
      <c r="E8" s="176" t="s">
        <v>36</v>
      </c>
      <c r="F8" s="178">
        <v>4</v>
      </c>
      <c r="G8" s="179"/>
      <c r="H8" s="166"/>
    </row>
    <row r="9" spans="1:10" s="33" customFormat="1" ht="25.5" x14ac:dyDescent="0.25">
      <c r="A9" s="255"/>
      <c r="B9" s="176">
        <v>6</v>
      </c>
      <c r="C9" s="177" t="s">
        <v>557</v>
      </c>
      <c r="D9" s="204" t="s">
        <v>388</v>
      </c>
      <c r="E9" s="176" t="s">
        <v>36</v>
      </c>
      <c r="F9" s="178">
        <v>5</v>
      </c>
      <c r="G9" s="179"/>
      <c r="H9" s="166"/>
    </row>
    <row r="10" spans="1:10" s="33" customFormat="1" ht="51" customHeight="1" x14ac:dyDescent="0.25">
      <c r="A10" s="255"/>
      <c r="B10" s="176">
        <v>7</v>
      </c>
      <c r="C10" s="177" t="s">
        <v>558</v>
      </c>
      <c r="D10" s="204" t="s">
        <v>389</v>
      </c>
      <c r="E10" s="176" t="s">
        <v>36</v>
      </c>
      <c r="F10" s="178">
        <v>7</v>
      </c>
      <c r="G10" s="179"/>
      <c r="H10" s="166"/>
    </row>
    <row r="11" spans="1:10" s="33" customFormat="1" ht="50.25" customHeight="1" x14ac:dyDescent="0.25">
      <c r="A11" s="255"/>
      <c r="B11" s="176">
        <v>8</v>
      </c>
      <c r="C11" s="177" t="s">
        <v>559</v>
      </c>
      <c r="D11" s="204" t="s">
        <v>390</v>
      </c>
      <c r="E11" s="176" t="s">
        <v>36</v>
      </c>
      <c r="F11" s="178">
        <v>20</v>
      </c>
      <c r="G11" s="179"/>
      <c r="H11" s="166"/>
    </row>
    <row r="12" spans="1:10" s="33" customFormat="1" ht="42.75" customHeight="1" x14ac:dyDescent="0.25">
      <c r="A12" s="255"/>
      <c r="B12" s="176">
        <v>9</v>
      </c>
      <c r="C12" s="177" t="s">
        <v>560</v>
      </c>
      <c r="D12" s="204" t="s">
        <v>391</v>
      </c>
      <c r="E12" s="176" t="s">
        <v>36</v>
      </c>
      <c r="F12" s="178">
        <v>20</v>
      </c>
      <c r="G12" s="179"/>
      <c r="H12" s="166"/>
    </row>
    <row r="13" spans="1:10" s="33" customFormat="1" x14ac:dyDescent="0.25">
      <c r="A13" s="255"/>
      <c r="B13" s="176">
        <v>10</v>
      </c>
      <c r="C13" s="177" t="s">
        <v>561</v>
      </c>
      <c r="D13" s="204" t="s">
        <v>420</v>
      </c>
      <c r="E13" s="176" t="s">
        <v>36</v>
      </c>
      <c r="F13" s="178">
        <v>2</v>
      </c>
      <c r="G13" s="179"/>
      <c r="H13" s="166"/>
    </row>
    <row r="14" spans="1:10" s="33" customFormat="1" ht="15" customHeight="1" x14ac:dyDescent="0.25">
      <c r="A14" s="255"/>
      <c r="B14" s="256" t="s">
        <v>76</v>
      </c>
      <c r="C14" s="256"/>
      <c r="D14" s="256"/>
      <c r="E14" s="256"/>
      <c r="F14" s="256"/>
      <c r="G14" s="256"/>
      <c r="H14" s="197">
        <f>SUM(H5:H13)</f>
        <v>0</v>
      </c>
    </row>
    <row r="15" spans="1:10" s="33" customFormat="1" ht="15" customHeight="1" x14ac:dyDescent="0.25">
      <c r="A15" s="255">
        <v>2</v>
      </c>
      <c r="B15" s="176">
        <v>1</v>
      </c>
      <c r="C15" s="177" t="s">
        <v>491</v>
      </c>
      <c r="D15" s="205" t="s">
        <v>486</v>
      </c>
      <c r="E15" s="176" t="s">
        <v>36</v>
      </c>
      <c r="F15" s="178">
        <v>11</v>
      </c>
      <c r="G15" s="179"/>
      <c r="H15" s="166"/>
    </row>
    <row r="16" spans="1:10" ht="15" customHeight="1" x14ac:dyDescent="0.2">
      <c r="A16" s="255"/>
      <c r="B16" s="176">
        <v>2</v>
      </c>
      <c r="C16" s="177" t="s">
        <v>488</v>
      </c>
      <c r="D16" s="206" t="s">
        <v>51</v>
      </c>
      <c r="E16" s="176" t="s">
        <v>36</v>
      </c>
      <c r="F16" s="178">
        <v>1</v>
      </c>
      <c r="G16" s="179"/>
      <c r="H16" s="166"/>
    </row>
    <row r="17" spans="1:8" ht="78" customHeight="1" x14ac:dyDescent="0.2">
      <c r="A17" s="255"/>
      <c r="B17" s="176">
        <v>3</v>
      </c>
      <c r="C17" s="177" t="s">
        <v>492</v>
      </c>
      <c r="D17" s="207" t="s">
        <v>581</v>
      </c>
      <c r="E17" s="176" t="s">
        <v>36</v>
      </c>
      <c r="F17" s="178">
        <v>1</v>
      </c>
      <c r="G17" s="179"/>
      <c r="H17" s="166"/>
    </row>
    <row r="18" spans="1:8" x14ac:dyDescent="0.2">
      <c r="A18" s="255"/>
      <c r="B18" s="176">
        <v>5</v>
      </c>
      <c r="C18" s="177" t="s">
        <v>564</v>
      </c>
      <c r="D18" s="206" t="s">
        <v>38</v>
      </c>
      <c r="E18" s="176" t="s">
        <v>36</v>
      </c>
      <c r="F18" s="178">
        <v>1</v>
      </c>
      <c r="G18" s="179"/>
      <c r="H18" s="166"/>
    </row>
    <row r="19" spans="1:8" x14ac:dyDescent="0.2">
      <c r="A19" s="255"/>
      <c r="B19" s="253" t="s">
        <v>76</v>
      </c>
      <c r="C19" s="253"/>
      <c r="D19" s="253"/>
      <c r="E19" s="253"/>
      <c r="F19" s="253"/>
      <c r="G19" s="253"/>
      <c r="H19" s="198">
        <f>SUM(H15:H18)</f>
        <v>0</v>
      </c>
    </row>
    <row r="20" spans="1:8" ht="15" customHeight="1" x14ac:dyDescent="0.2">
      <c r="A20" s="254" t="s">
        <v>59</v>
      </c>
      <c r="B20" s="254"/>
      <c r="C20" s="254"/>
      <c r="D20" s="254"/>
      <c r="E20" s="254"/>
      <c r="F20" s="254"/>
      <c r="G20" s="254"/>
      <c r="H20" s="175">
        <f>+H14+H19</f>
        <v>0</v>
      </c>
    </row>
    <row r="21" spans="1:8" x14ac:dyDescent="0.2">
      <c r="G21" s="180"/>
      <c r="H21" s="180"/>
    </row>
  </sheetData>
  <mergeCells count="5">
    <mergeCell ref="A5:A14"/>
    <mergeCell ref="B14:G14"/>
    <mergeCell ref="B19:G19"/>
    <mergeCell ref="A20:G20"/>
    <mergeCell ref="A15:A19"/>
  </mergeCells>
  <hyperlinks>
    <hyperlink ref="D12" location="'Caja de Energía REC'!A1" display="Caja para interperie que incluye cargador/inversor 1 bateria 100 Ah, respaldo mínimo 4 horas con 40 W de consumo."/>
    <hyperlink ref="D8" location="'Caja de Energía Rep'!A1" display="Caja para interperie que incluye cargador/inversor 2 bateria 100 Ah, respaldo mínimo 8 horas con 200 W de consumo."/>
    <hyperlink ref="D5" location="ROFW_BACKBONE_SE31!A1" display="Router-Firewall IEC 61850 4 puertos FO Monomodo GigabitEthernet 25 km, 6 Puertos 10/100 Mbps, 4 Puertos FO Multimodo 100 Mbps"/>
    <hyperlink ref="D6" location="ROFW_BACKBONE_SE80!A1" display="Router-Firewall IEC 61850 6 puertos FO Monomodo GigabitEthernet 25 km, 6 Puertos 10/100 Mbps"/>
    <hyperlink ref="D7" location="'Radios Red Transporte'!A1" display="Radio PTP (Punto a Punto) 5.8 Ghz; MIMO, Ethernet Bridging IEEE 802.3 dinamicamente variable hasta 300 Mbps, Throughput mínimo 100 Mbps. Latencia 1 a 10 ms. Sincronización Ethernet IEEE 1588v2; Protección IP 67. Interfaces 2 RJ-45 GigabitEthernet, PoE inc"/>
    <hyperlink ref="D9" location="SW_TRANSPORTE!A1" display="Swtich capa 2 industrial GigabitEthernet 8 puertos IEC 61850. Incluye instalación y puesta punto."/>
    <hyperlink ref="D10" location="'Radios Red Acceso Base'!A1" display="Radio Base PMP (Punto Multipunto) 5.8 Ghz Multibanda; MIMO-OFDM, NLOS, Max Tx 25dBm; IP 67, Antena Externa Sectorial 16 dBi. Incluye instalación y puesta punto del radio enlace con su par o suscriptor correspondiente."/>
    <hyperlink ref="D11" location="'Radios Red Acceso Susc'!A1" display="Radio Suscriptor PMP (Punto Multipunto) 5.8 Ghz Multibanda; MIMO-OFDM, NLOS, Max Tx 25dBm; IP 67, Antena Interna 24 dBi. Incluye instalación y puesta punto del radio enlace con su par o suscriptor correspondiente."/>
    <hyperlink ref="D13" location="'CONVERSOR SERIAL-ETHERNET'!A1" display="Conversor Serial RS-232/422/485 a Ethernet, 2 puertos Cobre RS-232/422/485 "/>
    <hyperlink ref="D16" location="'Esp. Concentrador de datos'!A1" display="'Esp. Concentrador de datos'!A1"/>
    <hyperlink ref="D17" location="'Especificaciones sist. de aut.'!A1" display="Configuración, integración y pruebas de reconectadores, logicas de control, e información de subestaciones al concentrador de datos"/>
    <hyperlink ref="D18" location="'Especificaciones sist. de aut.'!A1" display="Capacitación"/>
    <hyperlink ref="D15" location="'Esp. Reconectadores'!A1" display="Reconectadores"/>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10" workbookViewId="0">
      <selection activeCell="M19" sqref="M19"/>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8" max="8" width="9.5703125" customWidth="1"/>
    <col min="9" max="9" width="7.85546875" bestFit="1" customWidth="1"/>
    <col min="10" max="10" width="8.1406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ht="33" customHeight="1" x14ac:dyDescent="0.25">
      <c r="A5" s="146" t="s">
        <v>5</v>
      </c>
      <c r="B5" s="286" t="str">
        <f>+'Des. Cant y Prec.'!D17</f>
        <v>Servicios de configuración para la integración de reconectadores mediante protocolo DNP3 TCP/IP, integración de relés de cabecera de alimentadores primarios al concentrador de datos (CD) en protocolo DNP3 / 61850, implementación de lógicas de control en el CD, integración del CD al sistema SCADA en protocolo IEC 60870-5-104, pruebas y puesta en operación</v>
      </c>
      <c r="C5" s="286"/>
      <c r="D5" s="286"/>
      <c r="E5" s="286"/>
      <c r="F5" s="286"/>
      <c r="G5" s="287"/>
    </row>
    <row r="6" spans="1:13" ht="20.25" customHeight="1" x14ac:dyDescent="0.25">
      <c r="A6" s="146" t="s">
        <v>9</v>
      </c>
      <c r="B6" s="286" t="str">
        <f>+'Des. Cant y Prec.'!C17</f>
        <v>R03_L2</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x14ac:dyDescent="0.25">
      <c r="A11" s="63"/>
      <c r="B11" s="26"/>
      <c r="C11" s="14"/>
      <c r="D11" s="43"/>
      <c r="E11" s="17"/>
      <c r="F11" s="17"/>
      <c r="G11" s="17"/>
      <c r="J11" s="22"/>
      <c r="K11" s="22"/>
      <c r="L11" s="22"/>
      <c r="M11" s="22"/>
    </row>
    <row r="12" spans="1:13" ht="15.75" thickBot="1" x14ac:dyDescent="0.3">
      <c r="A12" s="57"/>
      <c r="B12" s="59" t="s">
        <v>17</v>
      </c>
      <c r="C12" s="59"/>
      <c r="D12" s="56"/>
      <c r="E12" s="61"/>
      <c r="F12" s="61"/>
      <c r="G12" s="62">
        <f>SUM(G11:G11)</f>
        <v>0</v>
      </c>
      <c r="J12" s="1"/>
    </row>
    <row r="13" spans="1:13" ht="15.75" thickBot="1" x14ac:dyDescent="0.3">
      <c r="A13" s="54"/>
      <c r="B13" s="7" t="s">
        <v>2</v>
      </c>
      <c r="C13" s="147"/>
      <c r="D13" s="148"/>
      <c r="E13" s="147"/>
      <c r="F13" s="8"/>
      <c r="G13" s="9"/>
    </row>
    <row r="14" spans="1:13" ht="15.75" thickBot="1" x14ac:dyDescent="0.3">
      <c r="A14" s="50"/>
      <c r="B14" s="9" t="s">
        <v>11</v>
      </c>
      <c r="C14" s="10" t="s">
        <v>12</v>
      </c>
      <c r="D14" s="41" t="s">
        <v>13</v>
      </c>
      <c r="E14" s="10" t="s">
        <v>14</v>
      </c>
      <c r="F14" s="10" t="s">
        <v>15</v>
      </c>
      <c r="G14" s="11" t="s">
        <v>16</v>
      </c>
    </row>
    <row r="15" spans="1:13" x14ac:dyDescent="0.25">
      <c r="A15" s="63"/>
      <c r="B15" s="27"/>
      <c r="C15" s="23"/>
      <c r="D15" s="39"/>
      <c r="E15" s="20"/>
      <c r="F15" s="17"/>
      <c r="G15" s="20"/>
      <c r="I15" s="1"/>
      <c r="J15" s="1"/>
    </row>
    <row r="16" spans="1:13" ht="15.75" thickBot="1" x14ac:dyDescent="0.3">
      <c r="A16" s="57"/>
      <c r="B16" s="59" t="s">
        <v>17</v>
      </c>
      <c r="C16" s="59"/>
      <c r="D16" s="56"/>
      <c r="E16" s="61"/>
      <c r="F16" s="61"/>
      <c r="G16" s="62">
        <f>SUM(G15:G15)</f>
        <v>0</v>
      </c>
      <c r="I16" s="22"/>
    </row>
    <row r="17" spans="1:10" ht="15.75" thickBot="1" x14ac:dyDescent="0.3">
      <c r="A17" s="54"/>
      <c r="B17" s="147" t="s">
        <v>3</v>
      </c>
      <c r="C17" s="147"/>
      <c r="D17" s="44"/>
      <c r="E17" s="8"/>
      <c r="F17" s="8"/>
      <c r="G17" s="9"/>
    </row>
    <row r="18" spans="1:10" ht="26.25" thickBot="1" x14ac:dyDescent="0.3">
      <c r="A18" s="50"/>
      <c r="B18" s="9" t="s">
        <v>18</v>
      </c>
      <c r="C18" s="10" t="s">
        <v>19</v>
      </c>
      <c r="D18" s="41" t="s">
        <v>20</v>
      </c>
      <c r="E18" s="10" t="s">
        <v>14</v>
      </c>
      <c r="F18" s="10" t="s">
        <v>21</v>
      </c>
      <c r="G18" s="11" t="s">
        <v>16</v>
      </c>
    </row>
    <row r="19" spans="1:10" ht="36" x14ac:dyDescent="0.25">
      <c r="A19" s="63" t="str">
        <f t="shared" ref="A19:A22" si="0">+$B$6</f>
        <v>R03_L2</v>
      </c>
      <c r="B19" s="182" t="s">
        <v>577</v>
      </c>
      <c r="C19" s="18">
        <v>1</v>
      </c>
      <c r="D19" s="39"/>
      <c r="E19" s="184"/>
      <c r="F19" s="185"/>
      <c r="G19" s="20"/>
      <c r="I19" s="186"/>
      <c r="J19" s="187"/>
    </row>
    <row r="20" spans="1:10" ht="24" x14ac:dyDescent="0.25">
      <c r="A20" s="63" t="str">
        <f t="shared" si="0"/>
        <v>R03_L2</v>
      </c>
      <c r="B20" s="182" t="s">
        <v>578</v>
      </c>
      <c r="C20" s="18">
        <v>1</v>
      </c>
      <c r="D20" s="39"/>
      <c r="E20" s="184"/>
      <c r="F20" s="185"/>
      <c r="G20" s="20"/>
      <c r="I20" s="186"/>
      <c r="J20" s="187"/>
    </row>
    <row r="21" spans="1:10" ht="36" x14ac:dyDescent="0.25">
      <c r="A21" s="63" t="str">
        <f t="shared" si="0"/>
        <v>R03_L2</v>
      </c>
      <c r="B21" s="183" t="s">
        <v>579</v>
      </c>
      <c r="C21" s="18">
        <v>1</v>
      </c>
      <c r="D21" s="39"/>
      <c r="E21" s="184"/>
      <c r="F21" s="185"/>
      <c r="G21" s="20"/>
      <c r="I21" s="186"/>
      <c r="J21" s="187"/>
    </row>
    <row r="22" spans="1:10" x14ac:dyDescent="0.25">
      <c r="A22" s="63" t="str">
        <f t="shared" si="0"/>
        <v>R03_L2</v>
      </c>
      <c r="B22" s="183" t="s">
        <v>580</v>
      </c>
      <c r="C22" s="18">
        <v>1</v>
      </c>
      <c r="D22" s="39"/>
      <c r="E22" s="184"/>
      <c r="F22" s="185"/>
      <c r="G22" s="20"/>
      <c r="I22" s="186"/>
      <c r="J22" s="187"/>
    </row>
    <row r="23" spans="1:10" ht="15.75" thickBot="1" x14ac:dyDescent="0.3">
      <c r="A23" s="57"/>
      <c r="B23" s="58" t="s">
        <v>22</v>
      </c>
      <c r="C23" s="60"/>
      <c r="D23" s="56"/>
      <c r="E23" s="61"/>
      <c r="F23" s="61"/>
      <c r="G23" s="62">
        <f>SUM(G19:G22)</f>
        <v>0</v>
      </c>
    </row>
    <row r="24" spans="1:10" ht="15.75" thickBot="1" x14ac:dyDescent="0.3">
      <c r="A24" s="54"/>
      <c r="B24" s="147" t="s">
        <v>23</v>
      </c>
      <c r="C24" s="16"/>
      <c r="D24" s="45"/>
      <c r="E24" s="16"/>
      <c r="F24" s="16"/>
      <c r="G24" s="15"/>
    </row>
    <row r="25" spans="1:10" ht="15.75" thickBot="1" x14ac:dyDescent="0.3">
      <c r="A25" s="50"/>
      <c r="B25" s="294" t="s">
        <v>11</v>
      </c>
      <c r="C25" s="295"/>
      <c r="D25" s="46" t="s">
        <v>24</v>
      </c>
      <c r="E25" s="9" t="s">
        <v>12</v>
      </c>
      <c r="F25" s="9" t="s">
        <v>25</v>
      </c>
      <c r="G25" s="9" t="s">
        <v>26</v>
      </c>
    </row>
    <row r="26" spans="1:10" x14ac:dyDescent="0.25">
      <c r="A26" s="51"/>
      <c r="B26" s="13"/>
      <c r="C26" s="12"/>
      <c r="D26" s="47"/>
      <c r="E26" s="6"/>
      <c r="F26" s="6"/>
      <c r="G26" s="17"/>
    </row>
    <row r="27" spans="1:10" ht="15.75" thickBot="1" x14ac:dyDescent="0.3">
      <c r="A27" s="57"/>
      <c r="B27" s="58" t="s">
        <v>27</v>
      </c>
      <c r="C27" s="59"/>
      <c r="D27" s="59"/>
      <c r="E27" s="59"/>
      <c r="F27" s="59"/>
      <c r="G27" s="61">
        <f>SUM(G26:G26)</f>
        <v>0</v>
      </c>
    </row>
    <row r="28" spans="1:10" ht="15.75" thickBot="1" x14ac:dyDescent="0.3">
      <c r="A28" s="4"/>
      <c r="B28" s="4"/>
      <c r="C28" s="4"/>
      <c r="D28" s="283" t="s">
        <v>28</v>
      </c>
      <c r="E28" s="284"/>
      <c r="F28" s="15"/>
      <c r="G28" s="21">
        <f>+G27+G16+G23+G12</f>
        <v>0</v>
      </c>
    </row>
    <row r="29" spans="1:10" ht="15.75" thickBot="1" x14ac:dyDescent="0.3">
      <c r="A29" s="4"/>
      <c r="B29" s="4"/>
      <c r="C29" s="4"/>
      <c r="D29" s="283" t="s">
        <v>29</v>
      </c>
      <c r="E29" s="284"/>
      <c r="F29" s="15"/>
      <c r="G29" s="21"/>
    </row>
    <row r="30" spans="1:10" ht="15.75" thickBot="1" x14ac:dyDescent="0.3">
      <c r="A30" s="4"/>
      <c r="B30" s="4"/>
      <c r="C30" s="4"/>
      <c r="D30" s="283" t="s">
        <v>30</v>
      </c>
      <c r="E30" s="284"/>
      <c r="F30" s="15"/>
      <c r="G30" s="21"/>
    </row>
    <row r="31" spans="1:10" ht="15.75" thickBot="1" x14ac:dyDescent="0.3">
      <c r="A31" s="4"/>
      <c r="B31" s="4"/>
      <c r="C31" s="4"/>
      <c r="D31" s="283" t="s">
        <v>31</v>
      </c>
      <c r="E31" s="284"/>
      <c r="F31" s="15"/>
      <c r="G31" s="21">
        <f>SUM(G28:G30)</f>
        <v>0</v>
      </c>
    </row>
    <row r="32" spans="1:10" ht="15.75" thickBot="1" x14ac:dyDescent="0.3">
      <c r="A32" s="4"/>
      <c r="B32" s="4"/>
      <c r="C32" s="4"/>
      <c r="D32" s="283" t="s">
        <v>32</v>
      </c>
      <c r="E32" s="284"/>
      <c r="F32" s="15"/>
      <c r="G32" s="21">
        <f>+G31</f>
        <v>0</v>
      </c>
    </row>
  </sheetData>
  <mergeCells count="14">
    <mergeCell ref="A1:G1"/>
    <mergeCell ref="A2:G2"/>
    <mergeCell ref="A3:G3"/>
    <mergeCell ref="B5:G5"/>
    <mergeCell ref="B6:E6"/>
    <mergeCell ref="F6:G6"/>
    <mergeCell ref="D31:E31"/>
    <mergeCell ref="D32:E32"/>
    <mergeCell ref="A7:E7"/>
    <mergeCell ref="A8:E8"/>
    <mergeCell ref="B25:C25"/>
    <mergeCell ref="D28:E28"/>
    <mergeCell ref="D29:E29"/>
    <mergeCell ref="D30:E30"/>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A13" workbookViewId="0">
      <selection activeCell="I32" sqref="I32"/>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x14ac:dyDescent="0.25">
      <c r="A5" s="146" t="s">
        <v>5</v>
      </c>
      <c r="B5" s="286" t="str">
        <f>+'Des. Cant y Prec.'!D18</f>
        <v>Capacitación</v>
      </c>
      <c r="C5" s="286"/>
      <c r="D5" s="286"/>
      <c r="E5" s="286"/>
      <c r="F5" s="286"/>
      <c r="G5" s="287"/>
    </row>
    <row r="6" spans="1:13" ht="20.25" customHeight="1" x14ac:dyDescent="0.25">
      <c r="A6" s="146" t="s">
        <v>9</v>
      </c>
      <c r="B6" s="286" t="str">
        <f>+'Des. Cant y Prec.'!C18</f>
        <v>R04_L2</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x14ac:dyDescent="0.25">
      <c r="C11" s="19"/>
      <c r="D11" s="42"/>
      <c r="E11" s="20"/>
      <c r="F11" s="17"/>
      <c r="G11" s="68"/>
      <c r="J11" s="22"/>
      <c r="K11" s="22"/>
      <c r="L11" s="22"/>
      <c r="M11" s="22"/>
    </row>
    <row r="12" spans="1:13" x14ac:dyDescent="0.25">
      <c r="A12" s="63"/>
      <c r="B12" s="26"/>
      <c r="C12" s="14"/>
      <c r="D12" s="43"/>
      <c r="E12" s="17"/>
      <c r="F12" s="17"/>
      <c r="G12" s="17"/>
      <c r="J12" s="22"/>
      <c r="K12" s="22"/>
      <c r="L12" s="22"/>
      <c r="M12" s="22"/>
    </row>
    <row r="13" spans="1:13" ht="15.75" customHeight="1" x14ac:dyDescent="0.25">
      <c r="A13" s="51"/>
      <c r="B13" s="52"/>
      <c r="C13" s="14"/>
      <c r="D13" s="43"/>
      <c r="E13" s="17"/>
      <c r="F13" s="17"/>
      <c r="G13" s="17"/>
      <c r="J13" s="1"/>
    </row>
    <row r="14" spans="1:13" ht="15.75" thickBot="1" x14ac:dyDescent="0.3">
      <c r="A14" s="57"/>
      <c r="B14" s="59" t="s">
        <v>17</v>
      </c>
      <c r="C14" s="59"/>
      <c r="D14" s="56"/>
      <c r="E14" s="61"/>
      <c r="F14" s="61"/>
      <c r="G14" s="62">
        <f>SUM(G11:G12)</f>
        <v>0</v>
      </c>
      <c r="J14" s="1"/>
    </row>
    <row r="15" spans="1:13" ht="15.75" thickBot="1" x14ac:dyDescent="0.3">
      <c r="A15" s="54"/>
      <c r="B15" s="7" t="s">
        <v>2</v>
      </c>
      <c r="C15" s="147"/>
      <c r="D15" s="148"/>
      <c r="E15" s="147"/>
      <c r="F15" s="8"/>
      <c r="G15" s="9"/>
    </row>
    <row r="16" spans="1:13" ht="15.75" thickBot="1" x14ac:dyDescent="0.3">
      <c r="A16" s="50"/>
      <c r="B16" s="9" t="s">
        <v>11</v>
      </c>
      <c r="C16" s="10" t="s">
        <v>12</v>
      </c>
      <c r="D16" s="41" t="s">
        <v>13</v>
      </c>
      <c r="E16" s="10" t="s">
        <v>14</v>
      </c>
      <c r="F16" s="10" t="s">
        <v>15</v>
      </c>
      <c r="G16" s="11" t="s">
        <v>16</v>
      </c>
    </row>
    <row r="17" spans="1:10" x14ac:dyDescent="0.25">
      <c r="A17" s="63"/>
      <c r="B17" s="27"/>
      <c r="C17" s="23"/>
      <c r="D17" s="39"/>
      <c r="E17" s="20"/>
      <c r="F17" s="17"/>
      <c r="G17" s="20"/>
      <c r="I17" s="1"/>
      <c r="J17" s="1"/>
    </row>
    <row r="18" spans="1:10" x14ac:dyDescent="0.25">
      <c r="A18" s="63"/>
      <c r="B18" s="27"/>
      <c r="C18" s="23"/>
      <c r="D18" s="39"/>
      <c r="E18" s="20"/>
      <c r="F18" s="17"/>
      <c r="G18" s="20"/>
      <c r="I18" s="1"/>
      <c r="J18" s="1"/>
    </row>
    <row r="19" spans="1:10" ht="15.75" thickBot="1" x14ac:dyDescent="0.3">
      <c r="A19" s="57"/>
      <c r="B19" s="59" t="s">
        <v>17</v>
      </c>
      <c r="C19" s="59"/>
      <c r="D19" s="56"/>
      <c r="E19" s="61"/>
      <c r="F19" s="61"/>
      <c r="G19" s="62">
        <f>SUM(G17:G18)</f>
        <v>0</v>
      </c>
      <c r="I19" s="22"/>
    </row>
    <row r="20" spans="1:10" ht="15.75" thickBot="1" x14ac:dyDescent="0.3">
      <c r="A20" s="54"/>
      <c r="B20" s="147" t="s">
        <v>3</v>
      </c>
      <c r="C20" s="147"/>
      <c r="D20" s="44"/>
      <c r="E20" s="8"/>
      <c r="F20" s="8"/>
      <c r="G20" s="9"/>
    </row>
    <row r="21" spans="1:10" ht="26.25" thickBot="1" x14ac:dyDescent="0.3">
      <c r="A21" s="50"/>
      <c r="B21" s="9" t="s">
        <v>18</v>
      </c>
      <c r="C21" s="10" t="s">
        <v>19</v>
      </c>
      <c r="D21" s="41" t="s">
        <v>20</v>
      </c>
      <c r="E21" s="10" t="s">
        <v>14</v>
      </c>
      <c r="F21" s="10" t="s">
        <v>21</v>
      </c>
      <c r="G21" s="11" t="s">
        <v>16</v>
      </c>
    </row>
    <row r="22" spans="1:10" x14ac:dyDescent="0.25">
      <c r="A22" s="63" t="str">
        <f>+B6</f>
        <v>R04_L2</v>
      </c>
      <c r="B22" s="165" t="str">
        <f>+B5</f>
        <v>Capacitación</v>
      </c>
      <c r="C22" s="18"/>
      <c r="D22" s="43"/>
      <c r="E22" s="17"/>
      <c r="F22" s="17"/>
      <c r="G22" s="20"/>
      <c r="J22" s="24"/>
    </row>
    <row r="23" spans="1:10" x14ac:dyDescent="0.25">
      <c r="A23" s="64"/>
      <c r="B23" s="13"/>
      <c r="C23" s="18"/>
      <c r="D23" s="43"/>
      <c r="E23" s="17"/>
      <c r="F23" s="17"/>
      <c r="G23" s="20"/>
    </row>
    <row r="24" spans="1:10" ht="15.75" thickBot="1" x14ac:dyDescent="0.3">
      <c r="A24" s="57"/>
      <c r="B24" s="58" t="s">
        <v>22</v>
      </c>
      <c r="C24" s="60"/>
      <c r="D24" s="56"/>
      <c r="E24" s="61"/>
      <c r="F24" s="61"/>
      <c r="G24" s="62">
        <f>SUM(G22:G23)</f>
        <v>0</v>
      </c>
    </row>
    <row r="25" spans="1:10" ht="15.75" thickBot="1" x14ac:dyDescent="0.3">
      <c r="A25" s="54"/>
      <c r="B25" s="147" t="s">
        <v>23</v>
      </c>
      <c r="C25" s="16"/>
      <c r="D25" s="45"/>
      <c r="E25" s="16"/>
      <c r="F25" s="16"/>
      <c r="G25" s="15"/>
    </row>
    <row r="26" spans="1:10" ht="15.75" thickBot="1" x14ac:dyDescent="0.3">
      <c r="A26" s="50"/>
      <c r="B26" s="294" t="s">
        <v>11</v>
      </c>
      <c r="C26" s="295"/>
      <c r="D26" s="46" t="s">
        <v>24</v>
      </c>
      <c r="E26" s="9" t="s">
        <v>12</v>
      </c>
      <c r="F26" s="9" t="s">
        <v>25</v>
      </c>
      <c r="G26" s="9" t="s">
        <v>26</v>
      </c>
    </row>
    <row r="27" spans="1:10" x14ac:dyDescent="0.25">
      <c r="A27" s="51"/>
      <c r="B27" s="13"/>
      <c r="C27" s="12"/>
      <c r="D27" s="47"/>
      <c r="E27" s="6"/>
      <c r="F27" s="6"/>
      <c r="G27" s="17"/>
    </row>
    <row r="28" spans="1:10" x14ac:dyDescent="0.25">
      <c r="A28" s="51"/>
      <c r="B28" s="13"/>
      <c r="C28" s="12"/>
      <c r="D28" s="47"/>
      <c r="E28" s="6"/>
      <c r="F28" s="6"/>
      <c r="G28" s="17"/>
    </row>
    <row r="29" spans="1:10" ht="15.75" thickBot="1" x14ac:dyDescent="0.3">
      <c r="A29" s="57"/>
      <c r="B29" s="58" t="s">
        <v>27</v>
      </c>
      <c r="C29" s="59"/>
      <c r="D29" s="59"/>
      <c r="E29" s="59"/>
      <c r="F29" s="59"/>
      <c r="G29" s="61">
        <f>SUM(G27:G28)</f>
        <v>0</v>
      </c>
    </row>
    <row r="30" spans="1:10" ht="15.75" thickBot="1" x14ac:dyDescent="0.3">
      <c r="A30" s="4"/>
      <c r="B30" s="4"/>
      <c r="C30" s="4"/>
      <c r="D30" s="283" t="s">
        <v>28</v>
      </c>
      <c r="E30" s="284"/>
      <c r="F30" s="15"/>
      <c r="G30" s="21">
        <f>+G29+G19+G24+G14</f>
        <v>0</v>
      </c>
    </row>
    <row r="31" spans="1:10" ht="15.75" thickBot="1" x14ac:dyDescent="0.3">
      <c r="A31" s="4"/>
      <c r="B31" s="4"/>
      <c r="C31" s="4"/>
      <c r="D31" s="283" t="s">
        <v>29</v>
      </c>
      <c r="E31" s="284"/>
      <c r="F31" s="15"/>
      <c r="G31" s="21"/>
    </row>
    <row r="32" spans="1:10" ht="15.75" thickBot="1" x14ac:dyDescent="0.3">
      <c r="A32" s="4"/>
      <c r="B32" s="4"/>
      <c r="C32" s="4"/>
      <c r="D32" s="283" t="s">
        <v>30</v>
      </c>
      <c r="E32" s="284"/>
      <c r="F32" s="15"/>
      <c r="G32" s="21"/>
    </row>
    <row r="33" spans="1:7" ht="15.75" thickBot="1" x14ac:dyDescent="0.3">
      <c r="A33" s="4"/>
      <c r="B33" s="4"/>
      <c r="C33" s="4"/>
      <c r="D33" s="283" t="s">
        <v>31</v>
      </c>
      <c r="E33" s="284"/>
      <c r="F33" s="15"/>
      <c r="G33" s="21">
        <f>SUM(G30:G32)</f>
        <v>0</v>
      </c>
    </row>
    <row r="34" spans="1:7" ht="15.75" thickBot="1" x14ac:dyDescent="0.3">
      <c r="A34" s="4"/>
      <c r="B34" s="4"/>
      <c r="C34" s="4"/>
      <c r="D34" s="283" t="s">
        <v>32</v>
      </c>
      <c r="E34" s="284"/>
      <c r="F34" s="15"/>
      <c r="G34" s="21">
        <f>+G33</f>
        <v>0</v>
      </c>
    </row>
  </sheetData>
  <mergeCells count="14">
    <mergeCell ref="A1:G1"/>
    <mergeCell ref="A2:G2"/>
    <mergeCell ref="A3:G3"/>
    <mergeCell ref="B5:G5"/>
    <mergeCell ref="B6:E6"/>
    <mergeCell ref="F6:G6"/>
    <mergeCell ref="D33:E33"/>
    <mergeCell ref="D34:E34"/>
    <mergeCell ref="A7:E7"/>
    <mergeCell ref="A8:E8"/>
    <mergeCell ref="B26:C26"/>
    <mergeCell ref="D30:E30"/>
    <mergeCell ref="D31:E31"/>
    <mergeCell ref="D32:E32"/>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F13" sqref="F13"/>
    </sheetView>
  </sheetViews>
  <sheetFormatPr baseColWidth="10" defaultRowHeight="16.5" x14ac:dyDescent="0.3"/>
  <cols>
    <col min="1" max="2" width="11.42578125" style="122"/>
    <col min="3" max="3" width="25.28515625" style="122" customWidth="1"/>
    <col min="4" max="16384" width="11.42578125" style="122"/>
  </cols>
  <sheetData>
    <row r="1" spans="1:4" x14ac:dyDescent="0.3">
      <c r="A1" s="354" t="s">
        <v>660</v>
      </c>
      <c r="B1" s="354"/>
      <c r="C1" s="354"/>
      <c r="D1" s="354"/>
    </row>
    <row r="2" spans="1:4" ht="33" x14ac:dyDescent="0.3">
      <c r="A2" s="117" t="s">
        <v>61</v>
      </c>
      <c r="B2" s="117" t="s">
        <v>661</v>
      </c>
      <c r="C2" s="117" t="s">
        <v>66</v>
      </c>
      <c r="D2" s="117" t="s">
        <v>662</v>
      </c>
    </row>
    <row r="3" spans="1:4" x14ac:dyDescent="0.3">
      <c r="A3" s="355" t="s">
        <v>62</v>
      </c>
      <c r="B3" s="242">
        <v>1</v>
      </c>
      <c r="C3" s="242"/>
      <c r="D3" s="123"/>
    </row>
    <row r="4" spans="1:4" x14ac:dyDescent="0.3">
      <c r="A4" s="355"/>
      <c r="B4" s="242">
        <v>2</v>
      </c>
      <c r="C4" s="242"/>
      <c r="D4" s="123"/>
    </row>
    <row r="5" spans="1:4" x14ac:dyDescent="0.3">
      <c r="A5" s="355"/>
      <c r="B5" s="242">
        <v>3</v>
      </c>
      <c r="C5" s="123"/>
      <c r="D5" s="123"/>
    </row>
    <row r="6" spans="1:4" x14ac:dyDescent="0.3">
      <c r="A6" s="355"/>
      <c r="B6" s="242">
        <v>4</v>
      </c>
      <c r="C6" s="123"/>
      <c r="D6" s="123"/>
    </row>
    <row r="7" spans="1:4" x14ac:dyDescent="0.3">
      <c r="A7" s="355"/>
      <c r="B7" s="242">
        <v>5</v>
      </c>
      <c r="C7" s="123"/>
      <c r="D7" s="123"/>
    </row>
    <row r="8" spans="1:4" x14ac:dyDescent="0.3">
      <c r="A8" s="355"/>
      <c r="B8" s="242">
        <v>6</v>
      </c>
      <c r="C8" s="123"/>
      <c r="D8" s="123"/>
    </row>
    <row r="9" spans="1:4" x14ac:dyDescent="0.3">
      <c r="A9" s="355"/>
      <c r="B9" s="242">
        <v>7</v>
      </c>
      <c r="C9" s="123"/>
      <c r="D9" s="123"/>
    </row>
    <row r="10" spans="1:4" x14ac:dyDescent="0.3">
      <c r="A10" s="355" t="s">
        <v>63</v>
      </c>
      <c r="B10" s="242">
        <v>1</v>
      </c>
      <c r="C10" s="123"/>
      <c r="D10" s="123"/>
    </row>
    <row r="11" spans="1:4" x14ac:dyDescent="0.3">
      <c r="A11" s="355"/>
      <c r="B11" s="242">
        <v>2</v>
      </c>
      <c r="C11" s="123"/>
      <c r="D11" s="123"/>
    </row>
    <row r="12" spans="1:4" x14ac:dyDescent="0.3">
      <c r="A12" s="355"/>
      <c r="B12" s="242">
        <v>3</v>
      </c>
      <c r="C12" s="123"/>
      <c r="D12" s="123"/>
    </row>
    <row r="13" spans="1:4" x14ac:dyDescent="0.3">
      <c r="A13" s="355"/>
      <c r="B13" s="242">
        <v>4</v>
      </c>
      <c r="C13" s="123"/>
      <c r="D13" s="123"/>
    </row>
    <row r="14" spans="1:4" x14ac:dyDescent="0.3">
      <c r="A14" s="355"/>
      <c r="B14" s="242">
        <v>5</v>
      </c>
      <c r="C14" s="123"/>
      <c r="D14" s="123"/>
    </row>
    <row r="15" spans="1:4" x14ac:dyDescent="0.3">
      <c r="A15" s="355"/>
      <c r="B15" s="242">
        <v>6</v>
      </c>
      <c r="C15" s="123"/>
      <c r="D15" s="123"/>
    </row>
    <row r="16" spans="1:4" x14ac:dyDescent="0.3">
      <c r="A16" s="355"/>
      <c r="B16" s="242">
        <v>7</v>
      </c>
      <c r="C16" s="123"/>
      <c r="D16" s="123"/>
    </row>
  </sheetData>
  <mergeCells count="3">
    <mergeCell ref="A1:D1"/>
    <mergeCell ref="A3:A9"/>
    <mergeCell ref="A10:A1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C18" sqref="C18"/>
    </sheetView>
  </sheetViews>
  <sheetFormatPr baseColWidth="10" defaultRowHeight="16.5" x14ac:dyDescent="0.3"/>
  <cols>
    <col min="1" max="2" width="11.42578125" style="122"/>
    <col min="3" max="3" width="25.28515625" style="122" customWidth="1"/>
    <col min="4" max="16384" width="11.42578125" style="122"/>
  </cols>
  <sheetData>
    <row r="1" spans="1:4" x14ac:dyDescent="0.3">
      <c r="A1" s="354" t="s">
        <v>663</v>
      </c>
      <c r="B1" s="354"/>
      <c r="C1" s="354"/>
      <c r="D1" s="354"/>
    </row>
    <row r="2" spans="1:4" ht="33" x14ac:dyDescent="0.3">
      <c r="A2" s="117" t="s">
        <v>61</v>
      </c>
      <c r="B2" s="117" t="s">
        <v>661</v>
      </c>
      <c r="C2" s="117" t="s">
        <v>66</v>
      </c>
      <c r="D2" s="117" t="s">
        <v>662</v>
      </c>
    </row>
    <row r="3" spans="1:4" x14ac:dyDescent="0.3">
      <c r="A3" s="355" t="s">
        <v>62</v>
      </c>
      <c r="B3" s="242">
        <v>1</v>
      </c>
      <c r="C3" s="242"/>
      <c r="D3" s="123"/>
    </row>
    <row r="4" spans="1:4" x14ac:dyDescent="0.3">
      <c r="A4" s="355"/>
      <c r="B4" s="242">
        <v>2</v>
      </c>
      <c r="C4" s="242"/>
      <c r="D4" s="123"/>
    </row>
    <row r="5" spans="1:4" x14ac:dyDescent="0.3">
      <c r="A5" s="355"/>
      <c r="B5" s="242">
        <v>3</v>
      </c>
      <c r="C5" s="123"/>
      <c r="D5" s="123"/>
    </row>
    <row r="6" spans="1:4" x14ac:dyDescent="0.3">
      <c r="A6" s="355"/>
      <c r="B6" s="242">
        <v>4</v>
      </c>
      <c r="C6" s="123"/>
      <c r="D6" s="123"/>
    </row>
    <row r="7" spans="1:4" x14ac:dyDescent="0.3">
      <c r="A7" s="355"/>
      <c r="B7" s="242">
        <v>5</v>
      </c>
      <c r="C7" s="123"/>
      <c r="D7" s="123"/>
    </row>
    <row r="8" spans="1:4" x14ac:dyDescent="0.3">
      <c r="A8" s="355"/>
      <c r="B8" s="242">
        <v>6</v>
      </c>
      <c r="C8" s="123"/>
      <c r="D8" s="123"/>
    </row>
    <row r="9" spans="1:4" x14ac:dyDescent="0.3">
      <c r="A9" s="355"/>
      <c r="B9" s="242">
        <v>7</v>
      </c>
      <c r="C9" s="123"/>
      <c r="D9" s="123"/>
    </row>
    <row r="10" spans="1:4" x14ac:dyDescent="0.3">
      <c r="A10" s="356" t="s">
        <v>63</v>
      </c>
      <c r="B10" s="242">
        <v>1</v>
      </c>
      <c r="C10" s="123"/>
      <c r="D10" s="123"/>
    </row>
    <row r="11" spans="1:4" x14ac:dyDescent="0.3">
      <c r="A11" s="356"/>
      <c r="B11" s="242">
        <v>2</v>
      </c>
      <c r="C11" s="123"/>
      <c r="D11" s="123"/>
    </row>
    <row r="12" spans="1:4" x14ac:dyDescent="0.3">
      <c r="A12" s="356"/>
      <c r="B12" s="242">
        <v>3</v>
      </c>
      <c r="C12" s="123"/>
      <c r="D12" s="123"/>
    </row>
    <row r="13" spans="1:4" x14ac:dyDescent="0.3">
      <c r="A13" s="356"/>
      <c r="B13" s="242">
        <v>4</v>
      </c>
      <c r="C13" s="123"/>
      <c r="D13" s="123"/>
    </row>
    <row r="14" spans="1:4" x14ac:dyDescent="0.3">
      <c r="A14" s="356"/>
      <c r="B14" s="242">
        <v>5</v>
      </c>
      <c r="C14" s="123"/>
      <c r="D14" s="123"/>
    </row>
    <row r="15" spans="1:4" x14ac:dyDescent="0.3">
      <c r="A15" s="356"/>
      <c r="B15" s="242">
        <v>6</v>
      </c>
      <c r="C15" s="123"/>
      <c r="D15" s="123"/>
    </row>
    <row r="16" spans="1:4" x14ac:dyDescent="0.3">
      <c r="A16" s="356"/>
      <c r="B16" s="242">
        <v>7</v>
      </c>
      <c r="C16" s="123"/>
      <c r="D16" s="123"/>
    </row>
  </sheetData>
  <mergeCells count="3">
    <mergeCell ref="A1:D1"/>
    <mergeCell ref="A3:A9"/>
    <mergeCell ref="A10:A1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C18" sqref="C18"/>
    </sheetView>
  </sheetViews>
  <sheetFormatPr baseColWidth="10" defaultRowHeight="16.5" x14ac:dyDescent="0.3"/>
  <cols>
    <col min="1" max="1" width="4.7109375" style="122" bestFit="1" customWidth="1"/>
    <col min="2" max="2" width="37.7109375" style="122" customWidth="1"/>
    <col min="3" max="3" width="27.28515625" style="122" customWidth="1"/>
    <col min="4" max="16384" width="11.42578125" style="122"/>
  </cols>
  <sheetData>
    <row r="1" spans="1:6" ht="15" customHeight="1" x14ac:dyDescent="0.3">
      <c r="A1" s="357" t="s">
        <v>664</v>
      </c>
      <c r="B1" s="357"/>
      <c r="C1" s="357"/>
      <c r="D1" s="357"/>
      <c r="E1" s="357"/>
      <c r="F1" s="357"/>
    </row>
    <row r="2" spans="1:6" ht="27" x14ac:dyDescent="0.3">
      <c r="A2" s="117" t="s">
        <v>0</v>
      </c>
      <c r="B2" s="117" t="s">
        <v>64</v>
      </c>
      <c r="C2" s="117" t="s">
        <v>69</v>
      </c>
      <c r="D2" s="217" t="s">
        <v>67</v>
      </c>
      <c r="E2" s="217" t="s">
        <v>68</v>
      </c>
      <c r="F2" s="217" t="s">
        <v>665</v>
      </c>
    </row>
    <row r="3" spans="1:6" ht="15" customHeight="1" x14ac:dyDescent="0.3">
      <c r="A3" s="244">
        <v>1</v>
      </c>
      <c r="B3" s="245" t="s">
        <v>65</v>
      </c>
      <c r="C3" s="242"/>
      <c r="D3" s="123"/>
      <c r="E3" s="123"/>
      <c r="F3" s="123"/>
    </row>
    <row r="4" spans="1:6" ht="33" x14ac:dyDescent="0.3">
      <c r="A4" s="244">
        <v>1</v>
      </c>
      <c r="B4" s="245" t="s">
        <v>384</v>
      </c>
      <c r="C4" s="123"/>
      <c r="D4" s="123"/>
      <c r="E4" s="123"/>
      <c r="F4" s="123"/>
    </row>
    <row r="5" spans="1:6" x14ac:dyDescent="0.3">
      <c r="A5" s="358">
        <v>3</v>
      </c>
      <c r="B5" s="359" t="s">
        <v>385</v>
      </c>
      <c r="C5" s="123"/>
      <c r="D5" s="123"/>
      <c r="E5" s="123"/>
      <c r="F5" s="123"/>
    </row>
    <row r="6" spans="1:6" x14ac:dyDescent="0.3">
      <c r="A6" s="358"/>
      <c r="B6" s="359"/>
      <c r="C6" s="123"/>
      <c r="D6" s="123"/>
      <c r="E6" s="123"/>
      <c r="F6" s="123"/>
    </row>
    <row r="7" spans="1:6" x14ac:dyDescent="0.3">
      <c r="A7" s="358">
        <v>4</v>
      </c>
      <c r="B7" s="359" t="s">
        <v>386</v>
      </c>
      <c r="C7" s="123"/>
      <c r="D7" s="123"/>
      <c r="E7" s="123"/>
      <c r="F7" s="123"/>
    </row>
    <row r="8" spans="1:6" x14ac:dyDescent="0.3">
      <c r="A8" s="358"/>
      <c r="B8" s="359"/>
      <c r="C8" s="123"/>
      <c r="D8" s="123"/>
      <c r="E8" s="123"/>
      <c r="F8" s="123"/>
    </row>
  </sheetData>
  <mergeCells count="5">
    <mergeCell ref="A1:F1"/>
    <mergeCell ref="A5:A6"/>
    <mergeCell ref="B5:B6"/>
    <mergeCell ref="A7:A8"/>
    <mergeCell ref="B7:B8"/>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C18" sqref="C18"/>
    </sheetView>
  </sheetViews>
  <sheetFormatPr baseColWidth="10" defaultRowHeight="16.5" x14ac:dyDescent="0.3"/>
  <cols>
    <col min="1" max="1" width="4.7109375" style="122" bestFit="1" customWidth="1"/>
    <col min="2" max="2" width="23.5703125" style="122" bestFit="1" customWidth="1"/>
    <col min="3" max="3" width="27.28515625" style="122" customWidth="1"/>
    <col min="4" max="16384" width="11.42578125" style="122"/>
  </cols>
  <sheetData>
    <row r="1" spans="1:6" ht="15" customHeight="1" x14ac:dyDescent="0.3">
      <c r="A1" s="357" t="s">
        <v>664</v>
      </c>
      <c r="B1" s="357"/>
      <c r="C1" s="357"/>
      <c r="D1" s="357"/>
      <c r="E1" s="357"/>
      <c r="F1" s="357"/>
    </row>
    <row r="2" spans="1:6" ht="27" x14ac:dyDescent="0.3">
      <c r="A2" s="117" t="s">
        <v>0</v>
      </c>
      <c r="B2" s="117" t="s">
        <v>64</v>
      </c>
      <c r="C2" s="117" t="s">
        <v>69</v>
      </c>
      <c r="D2" s="217" t="s">
        <v>67</v>
      </c>
      <c r="E2" s="217" t="s">
        <v>68</v>
      </c>
      <c r="F2" s="217" t="s">
        <v>665</v>
      </c>
    </row>
    <row r="3" spans="1:6" x14ac:dyDescent="0.3">
      <c r="A3" s="242">
        <v>1</v>
      </c>
      <c r="B3" s="136" t="s">
        <v>65</v>
      </c>
      <c r="C3" s="242"/>
      <c r="D3" s="123"/>
      <c r="E3" s="123"/>
      <c r="F3" s="123"/>
    </row>
    <row r="4" spans="1:6" ht="33" x14ac:dyDescent="0.3">
      <c r="A4" s="242">
        <v>1</v>
      </c>
      <c r="B4" s="136" t="s">
        <v>702</v>
      </c>
      <c r="C4" s="242"/>
      <c r="D4" s="123"/>
      <c r="E4" s="123"/>
      <c r="F4" s="123"/>
    </row>
  </sheetData>
  <mergeCells count="1">
    <mergeCell ref="A1:F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workbookViewId="0">
      <selection activeCell="C18" sqref="C18"/>
    </sheetView>
  </sheetViews>
  <sheetFormatPr baseColWidth="10" defaultRowHeight="16.5" x14ac:dyDescent="0.3"/>
  <cols>
    <col min="1" max="1" width="4.7109375" style="122" bestFit="1" customWidth="1"/>
    <col min="2" max="2" width="38" style="122" bestFit="1" customWidth="1"/>
    <col min="3" max="3" width="8.85546875" style="122" bestFit="1" customWidth="1"/>
    <col min="4" max="4" width="42.5703125" style="122" customWidth="1"/>
    <col min="5" max="5" width="22.85546875" style="122" bestFit="1" customWidth="1"/>
    <col min="6" max="6" width="12.42578125" style="122" customWidth="1"/>
    <col min="7" max="16384" width="11.42578125" style="122"/>
  </cols>
  <sheetData>
    <row r="1" spans="1:6" x14ac:dyDescent="0.3">
      <c r="A1" s="360" t="s">
        <v>666</v>
      </c>
      <c r="B1" s="361"/>
      <c r="C1" s="361"/>
      <c r="D1" s="361"/>
      <c r="E1" s="361"/>
      <c r="F1" s="362"/>
    </row>
    <row r="2" spans="1:6" ht="33" x14ac:dyDescent="0.3">
      <c r="A2" s="219" t="s">
        <v>0</v>
      </c>
      <c r="B2" s="219" t="s">
        <v>667</v>
      </c>
      <c r="C2" s="219" t="s">
        <v>98</v>
      </c>
      <c r="D2" s="248" t="s">
        <v>668</v>
      </c>
      <c r="E2" s="219" t="s">
        <v>669</v>
      </c>
      <c r="F2" s="220" t="s">
        <v>670</v>
      </c>
    </row>
    <row r="3" spans="1:6" ht="33" x14ac:dyDescent="0.3">
      <c r="A3" s="223">
        <v>4</v>
      </c>
      <c r="B3" s="221" t="s">
        <v>671</v>
      </c>
      <c r="C3" s="246"/>
      <c r="D3" s="224" t="s">
        <v>672</v>
      </c>
      <c r="E3" s="247"/>
      <c r="F3" s="222"/>
    </row>
    <row r="4" spans="1:6" x14ac:dyDescent="0.3">
      <c r="A4" s="223">
        <v>5</v>
      </c>
      <c r="B4" s="221" t="s">
        <v>673</v>
      </c>
      <c r="C4" s="246"/>
      <c r="D4" s="224" t="s">
        <v>674</v>
      </c>
      <c r="E4" s="247"/>
      <c r="F4" s="222"/>
    </row>
    <row r="5" spans="1:6" x14ac:dyDescent="0.3">
      <c r="A5" s="223">
        <v>6</v>
      </c>
      <c r="B5" s="221" t="s">
        <v>675</v>
      </c>
      <c r="C5" s="246"/>
      <c r="D5" s="224" t="s">
        <v>674</v>
      </c>
      <c r="E5" s="247"/>
      <c r="F5" s="222"/>
    </row>
    <row r="6" spans="1:6" ht="33" x14ac:dyDescent="0.3">
      <c r="A6" s="223">
        <v>7</v>
      </c>
      <c r="B6" s="221" t="s">
        <v>676</v>
      </c>
      <c r="C6" s="246"/>
      <c r="D6" s="224" t="s">
        <v>703</v>
      </c>
      <c r="E6" s="247"/>
      <c r="F6" s="222"/>
    </row>
  </sheetData>
  <mergeCells count="1">
    <mergeCell ref="A1:F1"/>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C18" sqref="C18"/>
    </sheetView>
  </sheetViews>
  <sheetFormatPr baseColWidth="10" defaultRowHeight="15" x14ac:dyDescent="0.25"/>
  <cols>
    <col min="1" max="1" width="4.7109375" bestFit="1" customWidth="1"/>
    <col min="2" max="2" width="20.85546875" bestFit="1" customWidth="1"/>
    <col min="3" max="3" width="8.85546875" bestFit="1" customWidth="1"/>
    <col min="4" max="4" width="42.5703125" customWidth="1"/>
    <col min="5" max="5" width="22.85546875" bestFit="1" customWidth="1"/>
  </cols>
  <sheetData>
    <row r="1" spans="1:6" x14ac:dyDescent="0.25">
      <c r="A1" s="363" t="s">
        <v>677</v>
      </c>
      <c r="B1" s="364"/>
      <c r="C1" s="364"/>
      <c r="D1" s="364"/>
      <c r="E1" s="364"/>
      <c r="F1" s="365"/>
    </row>
    <row r="2" spans="1:6" ht="33" x14ac:dyDescent="0.25">
      <c r="A2" s="219" t="s">
        <v>0</v>
      </c>
      <c r="B2" s="219" t="s">
        <v>667</v>
      </c>
      <c r="C2" s="219" t="s">
        <v>98</v>
      </c>
      <c r="D2" s="248" t="s">
        <v>668</v>
      </c>
      <c r="E2" s="219" t="s">
        <v>669</v>
      </c>
      <c r="F2" s="220" t="s">
        <v>670</v>
      </c>
    </row>
    <row r="3" spans="1:6" ht="16.5" x14ac:dyDescent="0.25">
      <c r="A3" s="244">
        <v>1</v>
      </c>
      <c r="B3" s="224" t="s">
        <v>678</v>
      </c>
      <c r="C3" s="249"/>
      <c r="D3" s="224" t="s">
        <v>679</v>
      </c>
      <c r="E3" s="250"/>
      <c r="F3" s="71"/>
    </row>
    <row r="4" spans="1:6" ht="16.5" x14ac:dyDescent="0.25">
      <c r="A4" s="244">
        <v>2</v>
      </c>
      <c r="B4" s="224" t="s">
        <v>675</v>
      </c>
      <c r="C4" s="249"/>
      <c r="D4" s="224" t="s">
        <v>680</v>
      </c>
      <c r="E4" s="250"/>
      <c r="F4" s="71"/>
    </row>
    <row r="5" spans="1:6" ht="33" x14ac:dyDescent="0.25">
      <c r="A5" s="244">
        <v>3</v>
      </c>
      <c r="B5" s="224" t="s">
        <v>676</v>
      </c>
      <c r="C5" s="249"/>
      <c r="D5" s="224" t="s">
        <v>703</v>
      </c>
      <c r="E5" s="250"/>
      <c r="F5" s="71"/>
    </row>
  </sheetData>
  <mergeCells count="1">
    <mergeCell ref="A1:F1"/>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4" workbookViewId="0">
      <selection activeCell="C18" sqref="C18"/>
    </sheetView>
  </sheetViews>
  <sheetFormatPr baseColWidth="10" defaultRowHeight="16.5" x14ac:dyDescent="0.3"/>
  <cols>
    <col min="1" max="1" width="61" style="122" customWidth="1"/>
    <col min="2" max="2" width="8.5703125" style="122" customWidth="1"/>
    <col min="3" max="16384" width="11.42578125" style="122"/>
  </cols>
  <sheetData>
    <row r="1" spans="1:2" x14ac:dyDescent="0.3">
      <c r="A1" s="354" t="s">
        <v>681</v>
      </c>
      <c r="B1" s="354"/>
    </row>
    <row r="2" spans="1:2" x14ac:dyDescent="0.3">
      <c r="A2" s="225" t="s">
        <v>665</v>
      </c>
      <c r="B2" s="225" t="s">
        <v>682</v>
      </c>
    </row>
    <row r="3" spans="1:2" x14ac:dyDescent="0.3">
      <c r="A3" s="251" t="s">
        <v>704</v>
      </c>
      <c r="B3" s="123">
        <f>+'Punt. Exper. Lote 1'!C3</f>
        <v>0</v>
      </c>
    </row>
    <row r="4" spans="1:2" ht="33" x14ac:dyDescent="0.3">
      <c r="A4" s="226" t="s">
        <v>705</v>
      </c>
      <c r="B4" s="123">
        <f>+'Punt. Exper. Lote 1'!C4</f>
        <v>0</v>
      </c>
    </row>
    <row r="5" spans="1:2" x14ac:dyDescent="0.3">
      <c r="A5" s="241" t="s">
        <v>76</v>
      </c>
      <c r="B5" s="227">
        <f>SUM(B3:B4)</f>
        <v>0</v>
      </c>
    </row>
    <row r="6" spans="1:2" x14ac:dyDescent="0.3">
      <c r="A6" s="366" t="s">
        <v>683</v>
      </c>
      <c r="B6" s="366"/>
    </row>
    <row r="7" spans="1:2" ht="49.5" x14ac:dyDescent="0.3">
      <c r="A7" s="218" t="s">
        <v>684</v>
      </c>
      <c r="B7" s="123">
        <f>+'Punt. Per. Lote 1'!C3</f>
        <v>0</v>
      </c>
    </row>
    <row r="8" spans="1:2" ht="49.5" x14ac:dyDescent="0.3">
      <c r="A8" s="228" t="s">
        <v>685</v>
      </c>
      <c r="B8" s="123">
        <f>+'Punt. Per. Lote 1'!C4</f>
        <v>0</v>
      </c>
    </row>
    <row r="9" spans="1:2" ht="49.5" x14ac:dyDescent="0.3">
      <c r="A9" s="229" t="s">
        <v>686</v>
      </c>
      <c r="B9" s="123">
        <f>+'Punt. Per. Lote 1'!C5</f>
        <v>0</v>
      </c>
    </row>
    <row r="10" spans="1:2" x14ac:dyDescent="0.3">
      <c r="A10" s="241" t="s">
        <v>76</v>
      </c>
      <c r="B10" s="227">
        <f>SUM(B7:B9)</f>
        <v>0</v>
      </c>
    </row>
    <row r="11" spans="1:2" x14ac:dyDescent="0.3">
      <c r="A11" s="366" t="s">
        <v>687</v>
      </c>
      <c r="B11" s="366"/>
    </row>
    <row r="12" spans="1:2" ht="33" x14ac:dyDescent="0.3">
      <c r="A12" s="229" t="s">
        <v>688</v>
      </c>
      <c r="B12" s="123"/>
    </row>
    <row r="13" spans="1:2" x14ac:dyDescent="0.3">
      <c r="A13" s="227" t="s">
        <v>689</v>
      </c>
      <c r="B13" s="227">
        <f>+B12+B10+B5</f>
        <v>0</v>
      </c>
    </row>
  </sheetData>
  <mergeCells count="3">
    <mergeCell ref="A1:B1"/>
    <mergeCell ref="A6:B6"/>
    <mergeCell ref="A11:B1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opLeftCell="A7" workbookViewId="0">
      <selection activeCell="D9" sqref="D9:D12"/>
    </sheetView>
  </sheetViews>
  <sheetFormatPr baseColWidth="10" defaultRowHeight="16.5" x14ac:dyDescent="0.3"/>
  <cols>
    <col min="1" max="1" width="5.140625" style="122" customWidth="1"/>
    <col min="2" max="2" width="51.85546875" style="122" customWidth="1"/>
    <col min="3" max="3" width="10.85546875" style="122" customWidth="1"/>
    <col min="4" max="4" width="8.140625" style="122" customWidth="1"/>
    <col min="5" max="5" width="5" style="122" customWidth="1"/>
    <col min="6" max="6" width="39.140625" style="122" customWidth="1"/>
    <col min="7" max="16384" width="11.42578125" style="122"/>
  </cols>
  <sheetData>
    <row r="1" spans="1:7" x14ac:dyDescent="0.3">
      <c r="A1" s="369" t="s">
        <v>690</v>
      </c>
      <c r="B1" s="369"/>
      <c r="C1" s="369"/>
    </row>
    <row r="2" spans="1:7" x14ac:dyDescent="0.3">
      <c r="A2" s="230" t="s">
        <v>484</v>
      </c>
      <c r="B2" s="225" t="s">
        <v>665</v>
      </c>
      <c r="C2" s="225" t="s">
        <v>682</v>
      </c>
    </row>
    <row r="3" spans="1:7" x14ac:dyDescent="0.3">
      <c r="A3" s="236">
        <v>1</v>
      </c>
      <c r="B3" s="251" t="s">
        <v>704</v>
      </c>
      <c r="C3" s="123">
        <f>+D13</f>
        <v>0</v>
      </c>
    </row>
    <row r="4" spans="1:7" ht="33" x14ac:dyDescent="0.3">
      <c r="A4" s="231">
        <v>2</v>
      </c>
      <c r="B4" s="226" t="s">
        <v>705</v>
      </c>
      <c r="C4" s="232">
        <f>+D19</f>
        <v>0</v>
      </c>
    </row>
    <row r="5" spans="1:7" x14ac:dyDescent="0.3">
      <c r="A5" s="252" t="s">
        <v>76</v>
      </c>
      <c r="B5" s="370"/>
      <c r="C5" s="230">
        <f>SUM(C3:C4)</f>
        <v>0</v>
      </c>
    </row>
    <row r="6" spans="1:7" x14ac:dyDescent="0.3">
      <c r="A6" s="233"/>
      <c r="B6" s="233"/>
      <c r="C6" s="233"/>
      <c r="D6" s="233"/>
      <c r="E6" s="233"/>
      <c r="F6" s="233"/>
    </row>
    <row r="7" spans="1:7" ht="33" x14ac:dyDescent="0.3">
      <c r="A7" s="234" t="s">
        <v>484</v>
      </c>
      <c r="B7" s="235" t="s">
        <v>66</v>
      </c>
      <c r="C7" s="235" t="s">
        <v>692</v>
      </c>
      <c r="D7" s="235" t="s">
        <v>682</v>
      </c>
    </row>
    <row r="8" spans="1:7" x14ac:dyDescent="0.3">
      <c r="A8" s="371" t="s">
        <v>704</v>
      </c>
      <c r="B8" s="371"/>
      <c r="C8" s="371"/>
      <c r="D8" s="371"/>
    </row>
    <row r="9" spans="1:7" x14ac:dyDescent="0.3">
      <c r="A9" s="236">
        <v>1</v>
      </c>
      <c r="B9" s="123"/>
      <c r="C9" s="123"/>
      <c r="D9" s="123"/>
      <c r="E9" s="237"/>
      <c r="F9" s="238"/>
      <c r="G9" s="237"/>
    </row>
    <row r="10" spans="1:7" x14ac:dyDescent="0.3">
      <c r="A10" s="236">
        <v>2</v>
      </c>
      <c r="B10" s="123"/>
      <c r="C10" s="123"/>
      <c r="D10" s="123"/>
      <c r="E10" s="237"/>
      <c r="F10" s="238"/>
      <c r="G10" s="237"/>
    </row>
    <row r="11" spans="1:7" x14ac:dyDescent="0.3">
      <c r="A11" s="236">
        <v>3</v>
      </c>
      <c r="B11" s="123"/>
      <c r="C11" s="123"/>
      <c r="D11" s="123"/>
      <c r="E11" s="237"/>
      <c r="F11" s="238"/>
      <c r="G11" s="237"/>
    </row>
    <row r="12" spans="1:7" x14ac:dyDescent="0.3">
      <c r="A12" s="236">
        <v>4</v>
      </c>
      <c r="B12" s="123"/>
      <c r="C12" s="123"/>
      <c r="D12" s="123"/>
      <c r="E12" s="237"/>
      <c r="F12" s="238"/>
      <c r="G12" s="237"/>
    </row>
    <row r="13" spans="1:7" x14ac:dyDescent="0.3">
      <c r="A13" s="367" t="s">
        <v>76</v>
      </c>
      <c r="B13" s="368"/>
      <c r="C13" s="243"/>
      <c r="D13" s="230">
        <f>SUM(D9:D12)</f>
        <v>0</v>
      </c>
      <c r="E13" s="237"/>
      <c r="F13" s="238"/>
      <c r="G13" s="237"/>
    </row>
    <row r="14" spans="1:7" ht="29.25" customHeight="1" x14ac:dyDescent="0.3">
      <c r="A14" s="371" t="s">
        <v>691</v>
      </c>
      <c r="B14" s="371"/>
      <c r="C14" s="371"/>
      <c r="D14" s="371"/>
    </row>
    <row r="15" spans="1:7" x14ac:dyDescent="0.3">
      <c r="A15" s="236">
        <v>1</v>
      </c>
      <c r="B15" s="123"/>
      <c r="C15" s="123"/>
      <c r="D15" s="123"/>
    </row>
    <row r="16" spans="1:7" x14ac:dyDescent="0.3">
      <c r="A16" s="236">
        <v>2</v>
      </c>
      <c r="B16" s="123"/>
      <c r="C16" s="123"/>
      <c r="D16" s="123"/>
    </row>
    <row r="17" spans="1:4" x14ac:dyDescent="0.3">
      <c r="A17" s="236">
        <v>3</v>
      </c>
      <c r="B17" s="123"/>
      <c r="C17" s="123"/>
      <c r="D17" s="123"/>
    </row>
    <row r="18" spans="1:4" x14ac:dyDescent="0.3">
      <c r="A18" s="236">
        <v>4</v>
      </c>
      <c r="B18" s="123"/>
      <c r="C18" s="123"/>
      <c r="D18" s="123"/>
    </row>
    <row r="19" spans="1:4" x14ac:dyDescent="0.3">
      <c r="A19" s="367" t="s">
        <v>76</v>
      </c>
      <c r="B19" s="368"/>
      <c r="C19" s="243"/>
      <c r="D19" s="230">
        <f>SUM(D15:D18)</f>
        <v>0</v>
      </c>
    </row>
  </sheetData>
  <mergeCells count="6">
    <mergeCell ref="A19:B19"/>
    <mergeCell ref="A1:C1"/>
    <mergeCell ref="A5:B5"/>
    <mergeCell ref="A8:D8"/>
    <mergeCell ref="A13:B13"/>
    <mergeCell ref="A14:D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workbookViewId="0">
      <selection activeCell="B4" sqref="A4:G7"/>
    </sheetView>
  </sheetViews>
  <sheetFormatPr baseColWidth="10" defaultRowHeight="15" x14ac:dyDescent="0.25"/>
  <cols>
    <col min="1" max="1" width="39.85546875" style="74" bestFit="1" customWidth="1"/>
    <col min="2" max="2" width="11.28515625" style="74" bestFit="1" customWidth="1"/>
    <col min="3" max="3" width="21.85546875" style="74" bestFit="1" customWidth="1"/>
    <col min="4" max="4" width="11" style="74" bestFit="1" customWidth="1"/>
    <col min="5" max="5" width="14" style="74" bestFit="1" customWidth="1"/>
    <col min="6" max="6" width="51" style="74" customWidth="1"/>
    <col min="7" max="7" width="19.140625" style="74" customWidth="1"/>
    <col min="8" max="16384" width="11.42578125" style="74"/>
  </cols>
  <sheetData>
    <row r="1" spans="1:7" ht="16.5" x14ac:dyDescent="0.25">
      <c r="A1" s="124"/>
      <c r="B1" s="124"/>
      <c r="C1" s="124"/>
    </row>
    <row r="2" spans="1:7" ht="18" x14ac:dyDescent="0.25">
      <c r="A2" s="266" t="s">
        <v>337</v>
      </c>
      <c r="B2" s="266"/>
      <c r="C2" s="266"/>
      <c r="D2" s="267"/>
      <c r="E2" s="267"/>
      <c r="F2" s="267"/>
      <c r="G2" s="267"/>
    </row>
    <row r="3" spans="1:7" ht="16.5" x14ac:dyDescent="0.25">
      <c r="A3" s="124"/>
      <c r="B3" s="124"/>
      <c r="C3" s="124"/>
    </row>
    <row r="4" spans="1:7" ht="15" customHeight="1" x14ac:dyDescent="0.25">
      <c r="A4" s="268" t="s">
        <v>336</v>
      </c>
      <c r="B4" s="274" t="s">
        <v>335</v>
      </c>
      <c r="C4" s="275"/>
      <c r="D4" s="275"/>
      <c r="E4" s="275"/>
      <c r="F4" s="275"/>
      <c r="G4" s="276"/>
    </row>
    <row r="5" spans="1:7" ht="15" customHeight="1" x14ac:dyDescent="0.25">
      <c r="A5" s="269"/>
      <c r="B5" s="277"/>
      <c r="C5" s="278"/>
      <c r="D5" s="278"/>
      <c r="E5" s="278"/>
      <c r="F5" s="278"/>
      <c r="G5" s="279"/>
    </row>
    <row r="6" spans="1:7" ht="15" customHeight="1" x14ac:dyDescent="0.25">
      <c r="A6" s="269"/>
      <c r="B6" s="277"/>
      <c r="C6" s="278"/>
      <c r="D6" s="278"/>
      <c r="E6" s="278"/>
      <c r="F6" s="278"/>
      <c r="G6" s="279"/>
    </row>
    <row r="7" spans="1:7" ht="21" customHeight="1" x14ac:dyDescent="0.25">
      <c r="A7" s="270"/>
      <c r="B7" s="280"/>
      <c r="C7" s="281"/>
      <c r="D7" s="281"/>
      <c r="E7" s="281"/>
      <c r="F7" s="281"/>
      <c r="G7" s="282"/>
    </row>
    <row r="9" spans="1:7" ht="30" x14ac:dyDescent="0.25">
      <c r="A9" s="115" t="s">
        <v>334</v>
      </c>
      <c r="B9" s="271" t="s">
        <v>42</v>
      </c>
      <c r="C9" s="272"/>
      <c r="D9" s="272"/>
      <c r="E9" s="273"/>
      <c r="F9" s="115" t="s">
        <v>43</v>
      </c>
      <c r="G9" s="115" t="s">
        <v>377</v>
      </c>
    </row>
    <row r="10" spans="1:7" x14ac:dyDescent="0.25">
      <c r="A10" s="76" t="s">
        <v>138</v>
      </c>
      <c r="B10" s="257" t="s">
        <v>333</v>
      </c>
      <c r="C10" s="257"/>
      <c r="D10" s="257"/>
      <c r="E10" s="257"/>
      <c r="F10" s="143"/>
      <c r="G10" s="144"/>
    </row>
    <row r="11" spans="1:7" x14ac:dyDescent="0.25">
      <c r="A11" s="76" t="s">
        <v>332</v>
      </c>
      <c r="B11" s="257" t="s">
        <v>331</v>
      </c>
      <c r="C11" s="257"/>
      <c r="D11" s="257"/>
      <c r="E11" s="257"/>
      <c r="F11" s="143"/>
      <c r="G11" s="144"/>
    </row>
    <row r="12" spans="1:7" x14ac:dyDescent="0.25">
      <c r="A12" s="76" t="s">
        <v>330</v>
      </c>
      <c r="B12" s="258" t="s">
        <v>329</v>
      </c>
      <c r="C12" s="258"/>
      <c r="D12" s="258"/>
      <c r="E12" s="258"/>
      <c r="F12" s="143"/>
      <c r="G12" s="144"/>
    </row>
    <row r="13" spans="1:7" ht="32.25" customHeight="1" x14ac:dyDescent="0.25">
      <c r="A13" s="264" t="s">
        <v>328</v>
      </c>
      <c r="B13" s="111" t="s">
        <v>321</v>
      </c>
      <c r="C13" s="110" t="s">
        <v>327</v>
      </c>
      <c r="D13" s="110" t="s">
        <v>326</v>
      </c>
      <c r="E13" s="109" t="s">
        <v>318</v>
      </c>
      <c r="F13" s="143"/>
      <c r="G13" s="144"/>
    </row>
    <row r="14" spans="1:7" x14ac:dyDescent="0.25">
      <c r="A14" s="264"/>
      <c r="B14" s="114" t="s">
        <v>325</v>
      </c>
      <c r="C14" s="113" t="s">
        <v>324</v>
      </c>
      <c r="D14" s="113" t="s">
        <v>323</v>
      </c>
      <c r="E14" s="112" t="s">
        <v>322</v>
      </c>
      <c r="F14" s="143"/>
      <c r="G14" s="144"/>
    </row>
    <row r="15" spans="1:7" x14ac:dyDescent="0.25">
      <c r="A15" s="264"/>
      <c r="B15" s="111" t="s">
        <v>321</v>
      </c>
      <c r="C15" s="110" t="s">
        <v>320</v>
      </c>
      <c r="D15" s="110" t="s">
        <v>319</v>
      </c>
      <c r="E15" s="109" t="s">
        <v>318</v>
      </c>
      <c r="F15" s="143"/>
      <c r="G15" s="144"/>
    </row>
    <row r="16" spans="1:7" x14ac:dyDescent="0.25">
      <c r="A16" s="264"/>
      <c r="B16" s="108"/>
      <c r="C16" s="107"/>
      <c r="D16" s="107"/>
      <c r="E16" s="106"/>
      <c r="F16" s="143"/>
      <c r="G16" s="144"/>
    </row>
    <row r="17" spans="1:7" ht="33" customHeight="1" x14ac:dyDescent="0.25">
      <c r="A17" s="76" t="s">
        <v>317</v>
      </c>
      <c r="B17" s="265" t="s">
        <v>316</v>
      </c>
      <c r="C17" s="265"/>
      <c r="D17" s="265"/>
      <c r="E17" s="265"/>
      <c r="F17" s="143"/>
      <c r="G17" s="144"/>
    </row>
    <row r="18" spans="1:7" x14ac:dyDescent="0.25">
      <c r="A18" s="76" t="s">
        <v>315</v>
      </c>
      <c r="B18" s="257" t="s">
        <v>314</v>
      </c>
      <c r="C18" s="257"/>
      <c r="D18" s="257"/>
      <c r="E18" s="257"/>
      <c r="F18" s="143"/>
      <c r="G18" s="144"/>
    </row>
    <row r="19" spans="1:7" x14ac:dyDescent="0.25">
      <c r="A19" s="105" t="s">
        <v>313</v>
      </c>
      <c r="B19" s="257" t="s">
        <v>312</v>
      </c>
      <c r="C19" s="257"/>
      <c r="D19" s="257"/>
      <c r="E19" s="257"/>
      <c r="F19" s="143"/>
      <c r="G19" s="144"/>
    </row>
    <row r="20" spans="1:7" x14ac:dyDescent="0.25">
      <c r="A20" s="76" t="s">
        <v>311</v>
      </c>
      <c r="B20" s="257" t="s">
        <v>310</v>
      </c>
      <c r="C20" s="257"/>
      <c r="D20" s="257"/>
      <c r="E20" s="257"/>
      <c r="F20" s="143"/>
      <c r="G20" s="144"/>
    </row>
    <row r="21" spans="1:7" x14ac:dyDescent="0.25">
      <c r="A21" s="76" t="s">
        <v>309</v>
      </c>
      <c r="B21" s="257" t="s">
        <v>308</v>
      </c>
      <c r="C21" s="257"/>
      <c r="D21" s="257"/>
      <c r="E21" s="257"/>
      <c r="F21" s="143"/>
      <c r="G21" s="144"/>
    </row>
    <row r="22" spans="1:7" x14ac:dyDescent="0.25">
      <c r="A22" s="76" t="s">
        <v>307</v>
      </c>
      <c r="B22" s="257" t="s">
        <v>306</v>
      </c>
      <c r="C22" s="257"/>
      <c r="D22" s="257"/>
      <c r="E22" s="257"/>
      <c r="F22" s="143"/>
      <c r="G22" s="144"/>
    </row>
    <row r="23" spans="1:7" ht="54" customHeight="1" x14ac:dyDescent="0.25">
      <c r="A23" s="76" t="s">
        <v>305</v>
      </c>
      <c r="B23" s="257" t="s">
        <v>304</v>
      </c>
      <c r="C23" s="257"/>
      <c r="D23" s="257"/>
      <c r="E23" s="257"/>
      <c r="F23" s="143"/>
      <c r="G23" s="144"/>
    </row>
    <row r="24" spans="1:7" ht="87" customHeight="1" x14ac:dyDescent="0.25">
      <c r="A24" s="76" t="s">
        <v>303</v>
      </c>
      <c r="B24" s="257" t="s">
        <v>302</v>
      </c>
      <c r="C24" s="257"/>
      <c r="D24" s="257"/>
      <c r="E24" s="257"/>
      <c r="F24" s="143"/>
      <c r="G24" s="144"/>
    </row>
    <row r="25" spans="1:7" x14ac:dyDescent="0.25">
      <c r="A25" s="76" t="s">
        <v>301</v>
      </c>
      <c r="B25" s="257" t="s">
        <v>300</v>
      </c>
      <c r="C25" s="257"/>
      <c r="D25" s="257"/>
      <c r="E25" s="257"/>
      <c r="F25" s="143"/>
      <c r="G25" s="144"/>
    </row>
    <row r="26" spans="1:7" x14ac:dyDescent="0.25">
      <c r="A26" s="76" t="s">
        <v>299</v>
      </c>
      <c r="B26" s="260" t="s">
        <v>298</v>
      </c>
      <c r="C26" s="261"/>
      <c r="D26" s="261"/>
      <c r="E26" s="262"/>
      <c r="F26" s="143"/>
      <c r="G26" s="144"/>
    </row>
    <row r="27" spans="1:7" ht="65.25" customHeight="1" x14ac:dyDescent="0.25">
      <c r="A27" s="76" t="s">
        <v>297</v>
      </c>
      <c r="B27" s="257" t="s">
        <v>296</v>
      </c>
      <c r="C27" s="257"/>
      <c r="D27" s="257"/>
      <c r="E27" s="257"/>
      <c r="F27" s="143"/>
      <c r="G27" s="144"/>
    </row>
    <row r="28" spans="1:7" ht="95.25" customHeight="1" x14ac:dyDescent="0.25">
      <c r="A28" s="76" t="s">
        <v>295</v>
      </c>
      <c r="B28" s="257" t="s">
        <v>294</v>
      </c>
      <c r="C28" s="257"/>
      <c r="D28" s="257"/>
      <c r="E28" s="257"/>
      <c r="F28" s="143"/>
      <c r="G28" s="144"/>
    </row>
    <row r="29" spans="1:7" ht="63.75" customHeight="1" x14ac:dyDescent="0.25">
      <c r="A29" s="76" t="s">
        <v>293</v>
      </c>
      <c r="B29" s="263" t="s">
        <v>292</v>
      </c>
      <c r="C29" s="261"/>
      <c r="D29" s="261"/>
      <c r="E29" s="262"/>
      <c r="F29" s="143"/>
      <c r="G29" s="144"/>
    </row>
    <row r="30" spans="1:7" ht="78.75" customHeight="1" x14ac:dyDescent="0.25">
      <c r="A30" s="76" t="s">
        <v>291</v>
      </c>
      <c r="B30" s="257" t="s">
        <v>290</v>
      </c>
      <c r="C30" s="257"/>
      <c r="D30" s="257"/>
      <c r="E30" s="257"/>
      <c r="F30" s="143"/>
      <c r="G30" s="144"/>
    </row>
    <row r="31" spans="1:7" ht="21" customHeight="1" x14ac:dyDescent="0.25">
      <c r="A31" s="105" t="s">
        <v>289</v>
      </c>
      <c r="B31" s="257" t="s">
        <v>288</v>
      </c>
      <c r="C31" s="257"/>
      <c r="D31" s="257"/>
      <c r="E31" s="257"/>
      <c r="F31" s="143"/>
      <c r="G31" s="144"/>
    </row>
    <row r="32" spans="1:7" x14ac:dyDescent="0.25">
      <c r="A32" s="76" t="s">
        <v>287</v>
      </c>
      <c r="B32" s="257" t="s">
        <v>286</v>
      </c>
      <c r="C32" s="257"/>
      <c r="D32" s="257"/>
      <c r="E32" s="257"/>
      <c r="F32" s="143"/>
      <c r="G32" s="144"/>
    </row>
    <row r="33" spans="2:5" x14ac:dyDescent="0.25">
      <c r="B33" s="259"/>
      <c r="C33" s="259"/>
      <c r="D33" s="259"/>
      <c r="E33" s="259"/>
    </row>
  </sheetData>
  <mergeCells count="25">
    <mergeCell ref="A13:A16"/>
    <mergeCell ref="B17:E17"/>
    <mergeCell ref="B18:E18"/>
    <mergeCell ref="B19:E19"/>
    <mergeCell ref="A2:G2"/>
    <mergeCell ref="A4:A7"/>
    <mergeCell ref="B9:E9"/>
    <mergeCell ref="B10:E10"/>
    <mergeCell ref="B11:E11"/>
    <mergeCell ref="B4:G7"/>
    <mergeCell ref="B33:E33"/>
    <mergeCell ref="B22:E22"/>
    <mergeCell ref="B23:E23"/>
    <mergeCell ref="B24:E24"/>
    <mergeCell ref="B25:E25"/>
    <mergeCell ref="B26:E26"/>
    <mergeCell ref="B27:E27"/>
    <mergeCell ref="B28:E28"/>
    <mergeCell ref="B29:E29"/>
    <mergeCell ref="B30:E30"/>
    <mergeCell ref="B20:E20"/>
    <mergeCell ref="B21:E21"/>
    <mergeCell ref="B12:E12"/>
    <mergeCell ref="B31:E31"/>
    <mergeCell ref="B32:E32"/>
  </mergeCells>
  <pageMargins left="0.70866141732283472" right="0.70866141732283472" top="0.74803149606299213" bottom="0.74803149606299213" header="0.31496062992125984" footer="0.31496062992125984"/>
  <pageSetup scale="61"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7" zoomScaleNormal="100" workbookViewId="0">
      <selection activeCell="F17" sqref="F17"/>
    </sheetView>
  </sheetViews>
  <sheetFormatPr baseColWidth="10" defaultRowHeight="16.5" x14ac:dyDescent="0.3"/>
  <cols>
    <col min="1" max="1" width="5.140625" style="122" customWidth="1"/>
    <col min="2" max="2" width="60" style="122" customWidth="1"/>
    <col min="3" max="3" width="10.85546875" style="122" customWidth="1"/>
    <col min="4" max="4" width="8.140625" style="122" customWidth="1"/>
    <col min="5" max="5" width="5" style="122" customWidth="1"/>
    <col min="6" max="6" width="39.140625" style="122" customWidth="1"/>
    <col min="7" max="16384" width="11.42578125" style="122"/>
  </cols>
  <sheetData>
    <row r="1" spans="1:7" x14ac:dyDescent="0.3">
      <c r="A1" s="369" t="s">
        <v>693</v>
      </c>
      <c r="B1" s="369"/>
      <c r="C1" s="369"/>
    </row>
    <row r="2" spans="1:7" x14ac:dyDescent="0.3">
      <c r="A2" s="230" t="s">
        <v>484</v>
      </c>
      <c r="B2" s="225" t="s">
        <v>665</v>
      </c>
      <c r="C2" s="225" t="s">
        <v>682</v>
      </c>
    </row>
    <row r="3" spans="1:7" ht="49.5" x14ac:dyDescent="0.3">
      <c r="A3" s="231">
        <v>1</v>
      </c>
      <c r="B3" s="218" t="s">
        <v>706</v>
      </c>
      <c r="C3" s="232">
        <f>+D12</f>
        <v>0</v>
      </c>
    </row>
    <row r="4" spans="1:7" ht="49.5" x14ac:dyDescent="0.3">
      <c r="A4" s="231">
        <v>2</v>
      </c>
      <c r="B4" s="228" t="s">
        <v>707</v>
      </c>
      <c r="C4" s="232">
        <f>+D16</f>
        <v>0</v>
      </c>
    </row>
    <row r="5" spans="1:7" ht="49.5" x14ac:dyDescent="0.3">
      <c r="A5" s="231">
        <v>3</v>
      </c>
      <c r="B5" s="229" t="s">
        <v>708</v>
      </c>
      <c r="C5" s="232">
        <f>+D20</f>
        <v>0</v>
      </c>
    </row>
    <row r="6" spans="1:7" x14ac:dyDescent="0.3">
      <c r="A6" s="252" t="s">
        <v>76</v>
      </c>
      <c r="B6" s="370"/>
      <c r="C6" s="230">
        <f>SUM(C3:C5)</f>
        <v>0</v>
      </c>
    </row>
    <row r="7" spans="1:7" x14ac:dyDescent="0.3">
      <c r="A7" s="233"/>
      <c r="B7" s="233"/>
      <c r="C7" s="233"/>
      <c r="D7" s="233"/>
      <c r="E7" s="233"/>
      <c r="F7" s="233"/>
    </row>
    <row r="8" spans="1:7" ht="33" x14ac:dyDescent="0.3">
      <c r="A8" s="234" t="s">
        <v>484</v>
      </c>
      <c r="B8" s="235" t="s">
        <v>66</v>
      </c>
      <c r="C8" s="235" t="s">
        <v>692</v>
      </c>
      <c r="D8" s="235" t="s">
        <v>682</v>
      </c>
    </row>
    <row r="9" spans="1:7" ht="51" customHeight="1" x14ac:dyDescent="0.3">
      <c r="A9" s="371" t="s">
        <v>684</v>
      </c>
      <c r="B9" s="371"/>
      <c r="C9" s="371"/>
      <c r="D9" s="371"/>
    </row>
    <row r="10" spans="1:7" x14ac:dyDescent="0.3">
      <c r="A10" s="236">
        <v>1</v>
      </c>
      <c r="B10" s="123"/>
      <c r="C10" s="123"/>
      <c r="D10" s="123"/>
      <c r="E10" s="237"/>
      <c r="F10" s="238"/>
      <c r="G10" s="237"/>
    </row>
    <row r="11" spans="1:7" x14ac:dyDescent="0.3">
      <c r="A11" s="236">
        <v>2</v>
      </c>
      <c r="B11" s="123"/>
      <c r="C11" s="123"/>
      <c r="D11" s="123"/>
      <c r="E11" s="237"/>
      <c r="F11" s="238"/>
      <c r="G11" s="237"/>
    </row>
    <row r="12" spans="1:7" x14ac:dyDescent="0.3">
      <c r="A12" s="367" t="s">
        <v>76</v>
      </c>
      <c r="B12" s="368"/>
      <c r="C12" s="243"/>
      <c r="D12" s="230">
        <f>SUM(D10:D11)</f>
        <v>0</v>
      </c>
      <c r="E12" s="237"/>
      <c r="F12" s="238"/>
      <c r="G12" s="237"/>
    </row>
    <row r="13" spans="1:7" ht="51" customHeight="1" x14ac:dyDescent="0.3">
      <c r="A13" s="372" t="s">
        <v>685</v>
      </c>
      <c r="B13" s="373"/>
      <c r="C13" s="373"/>
      <c r="D13" s="374"/>
      <c r="E13" s="237"/>
      <c r="F13" s="238"/>
      <c r="G13" s="237"/>
    </row>
    <row r="14" spans="1:7" x14ac:dyDescent="0.3">
      <c r="A14" s="236">
        <v>1</v>
      </c>
      <c r="B14" s="123"/>
      <c r="C14" s="123"/>
      <c r="D14" s="123"/>
      <c r="E14" s="237"/>
      <c r="F14" s="238"/>
      <c r="G14" s="237"/>
    </row>
    <row r="15" spans="1:7" x14ac:dyDescent="0.3">
      <c r="A15" s="236">
        <v>2</v>
      </c>
      <c r="B15" s="123"/>
      <c r="C15" s="123"/>
      <c r="D15" s="123"/>
      <c r="E15" s="237"/>
      <c r="F15" s="238"/>
      <c r="G15" s="237"/>
    </row>
    <row r="16" spans="1:7" x14ac:dyDescent="0.3">
      <c r="A16" s="367" t="s">
        <v>76</v>
      </c>
      <c r="B16" s="368"/>
      <c r="C16" s="243"/>
      <c r="D16" s="230">
        <f>SUM(D14:D15)</f>
        <v>0</v>
      </c>
      <c r="E16" s="237"/>
      <c r="F16" s="238"/>
      <c r="G16" s="237"/>
    </row>
    <row r="17" spans="1:4" ht="48.75" customHeight="1" x14ac:dyDescent="0.3">
      <c r="A17" s="371" t="s">
        <v>686</v>
      </c>
      <c r="B17" s="371"/>
      <c r="C17" s="371"/>
      <c r="D17" s="371"/>
    </row>
    <row r="18" spans="1:4" x14ac:dyDescent="0.3">
      <c r="A18" s="236">
        <v>1</v>
      </c>
      <c r="B18" s="123"/>
      <c r="C18" s="123"/>
      <c r="D18" s="123"/>
    </row>
    <row r="19" spans="1:4" x14ac:dyDescent="0.3">
      <c r="A19" s="236">
        <v>2</v>
      </c>
      <c r="B19" s="123"/>
      <c r="C19" s="123"/>
      <c r="D19" s="123"/>
    </row>
    <row r="20" spans="1:4" x14ac:dyDescent="0.3">
      <c r="A20" s="367" t="s">
        <v>76</v>
      </c>
      <c r="B20" s="368"/>
      <c r="C20" s="243"/>
      <c r="D20" s="230">
        <f>SUM(D18:D19)</f>
        <v>0</v>
      </c>
    </row>
  </sheetData>
  <mergeCells count="8">
    <mergeCell ref="A17:D17"/>
    <mergeCell ref="A20:B20"/>
    <mergeCell ref="A1:C1"/>
    <mergeCell ref="A6:B6"/>
    <mergeCell ref="A9:D9"/>
    <mergeCell ref="A12:B12"/>
    <mergeCell ref="A13:D13"/>
    <mergeCell ref="A16:B1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D8" sqref="D8"/>
    </sheetView>
  </sheetViews>
  <sheetFormatPr baseColWidth="10" defaultRowHeight="16.5" x14ac:dyDescent="0.3"/>
  <cols>
    <col min="1" max="1" width="58.5703125" style="122" customWidth="1"/>
    <col min="2" max="2" width="8.5703125" style="122" customWidth="1"/>
    <col min="3" max="16384" width="11.42578125" style="122"/>
  </cols>
  <sheetData>
    <row r="1" spans="1:3" x14ac:dyDescent="0.3">
      <c r="A1" s="354" t="s">
        <v>694</v>
      </c>
      <c r="B1" s="354"/>
    </row>
    <row r="2" spans="1:3" x14ac:dyDescent="0.3">
      <c r="A2" s="225" t="s">
        <v>665</v>
      </c>
      <c r="B2" s="235" t="s">
        <v>682</v>
      </c>
      <c r="C2" s="122" t="s">
        <v>695</v>
      </c>
    </row>
    <row r="3" spans="1:3" ht="33" x14ac:dyDescent="0.3">
      <c r="A3" s="226" t="s">
        <v>696</v>
      </c>
      <c r="B3" s="123"/>
    </row>
    <row r="4" spans="1:3" x14ac:dyDescent="0.3">
      <c r="A4" s="226" t="s">
        <v>697</v>
      </c>
      <c r="B4" s="123"/>
    </row>
    <row r="5" spans="1:3" x14ac:dyDescent="0.3">
      <c r="A5" s="241" t="s">
        <v>76</v>
      </c>
      <c r="B5" s="227">
        <f>SUM(B3:B4)</f>
        <v>0</v>
      </c>
    </row>
    <row r="6" spans="1:3" x14ac:dyDescent="0.3">
      <c r="A6" s="366" t="s">
        <v>64</v>
      </c>
      <c r="B6" s="366"/>
    </row>
    <row r="7" spans="1:3" x14ac:dyDescent="0.3">
      <c r="A7" s="239" t="s">
        <v>70</v>
      </c>
      <c r="B7" s="235" t="s">
        <v>682</v>
      </c>
    </row>
    <row r="8" spans="1:3" ht="33" x14ac:dyDescent="0.3">
      <c r="A8" s="226" t="s">
        <v>696</v>
      </c>
      <c r="B8" s="123"/>
    </row>
    <row r="9" spans="1:3" x14ac:dyDescent="0.3">
      <c r="A9" s="226" t="s">
        <v>697</v>
      </c>
      <c r="B9" s="123"/>
    </row>
    <row r="10" spans="1:3" x14ac:dyDescent="0.3">
      <c r="A10" s="241" t="s">
        <v>76</v>
      </c>
      <c r="B10" s="227">
        <f>SUM(B8:B9)</f>
        <v>0</v>
      </c>
    </row>
    <row r="11" spans="1:3" x14ac:dyDescent="0.3">
      <c r="A11" s="366" t="s">
        <v>687</v>
      </c>
      <c r="B11" s="366"/>
    </row>
    <row r="12" spans="1:3" ht="33" x14ac:dyDescent="0.3">
      <c r="A12" s="229" t="s">
        <v>698</v>
      </c>
      <c r="B12" s="123"/>
    </row>
    <row r="13" spans="1:3" x14ac:dyDescent="0.3">
      <c r="A13" s="227" t="s">
        <v>689</v>
      </c>
      <c r="B13" s="227">
        <f>+B12+B10+B5</f>
        <v>0</v>
      </c>
    </row>
  </sheetData>
  <mergeCells count="3">
    <mergeCell ref="A1:B1"/>
    <mergeCell ref="A6:B6"/>
    <mergeCell ref="A11:B11"/>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D14" sqref="D14"/>
    </sheetView>
  </sheetViews>
  <sheetFormatPr baseColWidth="10" defaultRowHeight="16.5" x14ac:dyDescent="0.3"/>
  <cols>
    <col min="1" max="1" width="5.140625" style="122" customWidth="1"/>
    <col min="2" max="2" width="51.85546875" style="122" customWidth="1"/>
    <col min="3" max="3" width="10.85546875" style="122" customWidth="1"/>
    <col min="4" max="4" width="8.140625" style="122" customWidth="1"/>
    <col min="5" max="5" width="5" style="122" customWidth="1"/>
    <col min="6" max="6" width="39.140625" style="122" customWidth="1"/>
    <col min="7" max="16384" width="11.42578125" style="122"/>
  </cols>
  <sheetData>
    <row r="1" spans="1:7" x14ac:dyDescent="0.3">
      <c r="A1" s="369" t="s">
        <v>699</v>
      </c>
      <c r="B1" s="369"/>
      <c r="C1" s="369"/>
    </row>
    <row r="2" spans="1:7" x14ac:dyDescent="0.3">
      <c r="A2" s="230" t="s">
        <v>484</v>
      </c>
      <c r="B2" s="225" t="s">
        <v>665</v>
      </c>
      <c r="C2" s="225" t="s">
        <v>682</v>
      </c>
    </row>
    <row r="3" spans="1:7" ht="33" x14ac:dyDescent="0.3">
      <c r="A3" s="231">
        <v>1</v>
      </c>
      <c r="B3" s="226" t="s">
        <v>696</v>
      </c>
      <c r="C3" s="240">
        <f>+D11</f>
        <v>10</v>
      </c>
    </row>
    <row r="4" spans="1:7" x14ac:dyDescent="0.3">
      <c r="A4" s="231">
        <v>2</v>
      </c>
      <c r="B4" s="226" t="s">
        <v>697</v>
      </c>
      <c r="C4" s="240">
        <f>+D16</f>
        <v>30</v>
      </c>
    </row>
    <row r="5" spans="1:7" x14ac:dyDescent="0.3">
      <c r="A5" s="252" t="s">
        <v>76</v>
      </c>
      <c r="B5" s="370"/>
      <c r="C5" s="230">
        <f>SUM(C3:C4)</f>
        <v>40</v>
      </c>
    </row>
    <row r="6" spans="1:7" x14ac:dyDescent="0.3">
      <c r="A6" s="233"/>
      <c r="B6" s="233"/>
      <c r="C6" s="233"/>
      <c r="D6" s="233"/>
      <c r="E6" s="233"/>
      <c r="F6" s="233"/>
    </row>
    <row r="7" spans="1:7" ht="33" x14ac:dyDescent="0.3">
      <c r="A7" s="234" t="s">
        <v>484</v>
      </c>
      <c r="B7" s="235" t="s">
        <v>66</v>
      </c>
      <c r="C7" s="235" t="s">
        <v>692</v>
      </c>
      <c r="D7" s="235" t="s">
        <v>682</v>
      </c>
    </row>
    <row r="8" spans="1:7" x14ac:dyDescent="0.3">
      <c r="A8" s="371" t="s">
        <v>696</v>
      </c>
      <c r="B8" s="371"/>
      <c r="C8" s="371"/>
      <c r="D8" s="371"/>
    </row>
    <row r="9" spans="1:7" x14ac:dyDescent="0.3">
      <c r="A9" s="236">
        <v>1</v>
      </c>
      <c r="B9" s="123"/>
      <c r="C9" s="123"/>
      <c r="D9" s="123">
        <v>5</v>
      </c>
      <c r="E9" s="237"/>
      <c r="F9" s="238"/>
      <c r="G9" s="237"/>
    </row>
    <row r="10" spans="1:7" x14ac:dyDescent="0.3">
      <c r="A10" s="236">
        <v>2</v>
      </c>
      <c r="B10" s="123"/>
      <c r="C10" s="123"/>
      <c r="D10" s="123">
        <v>5</v>
      </c>
      <c r="E10" s="237"/>
      <c r="F10" s="238"/>
      <c r="G10" s="237"/>
    </row>
    <row r="11" spans="1:7" x14ac:dyDescent="0.3">
      <c r="A11" s="367" t="s">
        <v>76</v>
      </c>
      <c r="B11" s="368"/>
      <c r="C11" s="243"/>
      <c r="D11" s="230">
        <f>SUM(D9:D10)</f>
        <v>10</v>
      </c>
      <c r="E11" s="237"/>
      <c r="F11" s="238"/>
      <c r="G11" s="237"/>
    </row>
    <row r="12" spans="1:7" x14ac:dyDescent="0.3">
      <c r="A12" s="371" t="s">
        <v>697</v>
      </c>
      <c r="B12" s="371"/>
      <c r="C12" s="371"/>
      <c r="D12" s="371"/>
    </row>
    <row r="13" spans="1:7" x14ac:dyDescent="0.3">
      <c r="A13" s="236">
        <v>1</v>
      </c>
      <c r="B13" s="123"/>
      <c r="C13" s="123"/>
      <c r="D13" s="123">
        <v>10</v>
      </c>
    </row>
    <row r="14" spans="1:7" x14ac:dyDescent="0.3">
      <c r="A14" s="236">
        <v>2</v>
      </c>
      <c r="B14" s="123"/>
      <c r="C14" s="123"/>
      <c r="D14" s="123">
        <v>10</v>
      </c>
    </row>
    <row r="15" spans="1:7" x14ac:dyDescent="0.3">
      <c r="A15" s="236">
        <v>3</v>
      </c>
      <c r="B15" s="123"/>
      <c r="C15" s="123"/>
      <c r="D15" s="123">
        <v>10</v>
      </c>
    </row>
    <row r="16" spans="1:7" x14ac:dyDescent="0.3">
      <c r="A16" s="367" t="s">
        <v>76</v>
      </c>
      <c r="B16" s="368"/>
      <c r="C16" s="243"/>
      <c r="D16" s="230">
        <f>SUM(D13:D15)</f>
        <v>30</v>
      </c>
    </row>
  </sheetData>
  <mergeCells count="6">
    <mergeCell ref="A16:B16"/>
    <mergeCell ref="A1:C1"/>
    <mergeCell ref="A5:B5"/>
    <mergeCell ref="A8:D8"/>
    <mergeCell ref="A11:B11"/>
    <mergeCell ref="A12:D12"/>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election activeCell="D13" sqref="D13"/>
    </sheetView>
  </sheetViews>
  <sheetFormatPr baseColWidth="10" defaultRowHeight="16.5" x14ac:dyDescent="0.3"/>
  <cols>
    <col min="1" max="1" width="5.140625" style="122" customWidth="1"/>
    <col min="2" max="2" width="60" style="122" customWidth="1"/>
    <col min="3" max="3" width="10.85546875" style="122" customWidth="1"/>
    <col min="4" max="4" width="8.140625" style="122" customWidth="1"/>
    <col min="5" max="5" width="5" style="122" customWidth="1"/>
    <col min="6" max="6" width="39.140625" style="122" customWidth="1"/>
    <col min="7" max="16384" width="11.42578125" style="122"/>
  </cols>
  <sheetData>
    <row r="1" spans="1:7" x14ac:dyDescent="0.3">
      <c r="A1" s="369" t="s">
        <v>700</v>
      </c>
      <c r="B1" s="369"/>
      <c r="C1" s="369"/>
    </row>
    <row r="2" spans="1:7" x14ac:dyDescent="0.3">
      <c r="A2" s="230" t="s">
        <v>484</v>
      </c>
      <c r="B2" s="225" t="s">
        <v>709</v>
      </c>
      <c r="C2" s="225" t="s">
        <v>682</v>
      </c>
    </row>
    <row r="3" spans="1:7" ht="33" x14ac:dyDescent="0.3">
      <c r="A3" s="231">
        <v>1</v>
      </c>
      <c r="B3" s="226" t="s">
        <v>696</v>
      </c>
      <c r="C3" s="240">
        <f>+D11</f>
        <v>10</v>
      </c>
    </row>
    <row r="4" spans="1:7" x14ac:dyDescent="0.3">
      <c r="A4" s="231">
        <v>2</v>
      </c>
      <c r="B4" s="226" t="s">
        <v>697</v>
      </c>
      <c r="C4" s="240">
        <f>+D15</f>
        <v>20</v>
      </c>
    </row>
    <row r="5" spans="1:7" x14ac:dyDescent="0.3">
      <c r="A5" s="252" t="s">
        <v>76</v>
      </c>
      <c r="B5" s="370"/>
      <c r="C5" s="230">
        <f>SUM(C3:C4)</f>
        <v>30</v>
      </c>
    </row>
    <row r="6" spans="1:7" x14ac:dyDescent="0.3">
      <c r="A6" s="233"/>
      <c r="B6" s="233"/>
      <c r="C6" s="233"/>
      <c r="D6" s="233"/>
      <c r="E6" s="233"/>
      <c r="F6" s="233"/>
    </row>
    <row r="7" spans="1:7" ht="33" x14ac:dyDescent="0.3">
      <c r="A7" s="234" t="s">
        <v>484</v>
      </c>
      <c r="B7" s="235" t="s">
        <v>66</v>
      </c>
      <c r="C7" s="235" t="s">
        <v>692</v>
      </c>
      <c r="D7" s="235" t="s">
        <v>682</v>
      </c>
    </row>
    <row r="8" spans="1:7" x14ac:dyDescent="0.3">
      <c r="A8" s="371" t="s">
        <v>696</v>
      </c>
      <c r="B8" s="371"/>
      <c r="C8" s="371"/>
      <c r="D8" s="371"/>
    </row>
    <row r="9" spans="1:7" x14ac:dyDescent="0.3">
      <c r="A9" s="236">
        <v>1</v>
      </c>
      <c r="B9" s="123"/>
      <c r="C9" s="123"/>
      <c r="D9" s="123">
        <v>5</v>
      </c>
      <c r="E9" s="237"/>
      <c r="F9" s="238"/>
      <c r="G9" s="237"/>
    </row>
    <row r="10" spans="1:7" x14ac:dyDescent="0.3">
      <c r="A10" s="236">
        <v>2</v>
      </c>
      <c r="B10" s="123"/>
      <c r="C10" s="123"/>
      <c r="D10" s="123">
        <v>5</v>
      </c>
      <c r="E10" s="237"/>
      <c r="F10" s="238"/>
      <c r="G10" s="237"/>
    </row>
    <row r="11" spans="1:7" x14ac:dyDescent="0.3">
      <c r="A11" s="367" t="s">
        <v>76</v>
      </c>
      <c r="B11" s="368"/>
      <c r="C11" s="243"/>
      <c r="D11" s="230">
        <f>SUM(D9:D10)</f>
        <v>10</v>
      </c>
      <c r="E11" s="237"/>
      <c r="F11" s="238"/>
      <c r="G11" s="237"/>
    </row>
    <row r="12" spans="1:7" x14ac:dyDescent="0.3">
      <c r="A12" s="372" t="s">
        <v>697</v>
      </c>
      <c r="B12" s="373"/>
      <c r="C12" s="373"/>
      <c r="D12" s="374"/>
      <c r="E12" s="237"/>
      <c r="F12" s="238"/>
      <c r="G12" s="237"/>
    </row>
    <row r="13" spans="1:7" x14ac:dyDescent="0.3">
      <c r="A13" s="236">
        <v>1</v>
      </c>
      <c r="B13" s="123"/>
      <c r="C13" s="123"/>
      <c r="D13" s="123">
        <v>10</v>
      </c>
      <c r="E13" s="237"/>
      <c r="F13" s="238"/>
      <c r="G13" s="237"/>
    </row>
    <row r="14" spans="1:7" x14ac:dyDescent="0.3">
      <c r="A14" s="236">
        <v>2</v>
      </c>
      <c r="B14" s="123"/>
      <c r="C14" s="123"/>
      <c r="D14" s="123">
        <v>10</v>
      </c>
      <c r="E14" s="237"/>
      <c r="F14" s="238"/>
      <c r="G14" s="237"/>
    </row>
    <row r="15" spans="1:7" x14ac:dyDescent="0.3">
      <c r="A15" s="367" t="s">
        <v>76</v>
      </c>
      <c r="B15" s="368"/>
      <c r="C15" s="243"/>
      <c r="D15" s="230">
        <f>SUM(D13:D14)</f>
        <v>20</v>
      </c>
      <c r="E15" s="237"/>
      <c r="F15" s="238"/>
      <c r="G15" s="237"/>
    </row>
  </sheetData>
  <mergeCells count="6">
    <mergeCell ref="A15:B15"/>
    <mergeCell ref="A1:C1"/>
    <mergeCell ref="A5:B5"/>
    <mergeCell ref="A8:D8"/>
    <mergeCell ref="A11:B11"/>
    <mergeCell ref="A12:D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13" workbookViewId="0">
      <selection activeCell="G34" sqref="G34"/>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ht="24" customHeight="1" x14ac:dyDescent="0.25">
      <c r="A5" s="146" t="s">
        <v>5</v>
      </c>
      <c r="B5" s="285" t="str">
        <f>+'Des. Cant y Prec.'!D5</f>
        <v>Router-Firewall IEC 61850 4 puertos FO Monomodo GigabitEthernet 25 km, 6 Puertos 10/100 Mbps, 4 Puertos FO Multimodo 100 Mbps</v>
      </c>
      <c r="C5" s="286"/>
      <c r="D5" s="286"/>
      <c r="E5" s="286"/>
      <c r="F5" s="286"/>
      <c r="G5" s="287"/>
    </row>
    <row r="6" spans="1:13" ht="20.25" customHeight="1" x14ac:dyDescent="0.25">
      <c r="A6" s="146" t="s">
        <v>9</v>
      </c>
      <c r="B6" s="286" t="str">
        <f>+'Des. Cant y Prec.'!C5</f>
        <v>R01_L1</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ht="45" x14ac:dyDescent="0.25">
      <c r="A11" s="63" t="str">
        <f>+B6</f>
        <v>R01_L1</v>
      </c>
      <c r="B11" s="165" t="str">
        <f>+B5</f>
        <v>Router-Firewall IEC 61850 4 puertos FO Monomodo GigabitEthernet 25 km, 6 Puertos 10/100 Mbps, 4 Puertos FO Multimodo 100 Mbps</v>
      </c>
      <c r="C11" s="19">
        <f>+'Des. Cant y Prec.'!F5</f>
        <v>1</v>
      </c>
      <c r="D11" s="42">
        <f>+'Des. Cant y Prec.'!G5*0.8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customHeight="1" x14ac:dyDescent="0.25">
      <c r="A13" s="51"/>
      <c r="B13" s="52"/>
      <c r="C13" s="14"/>
      <c r="D13" s="43"/>
      <c r="E13" s="17"/>
      <c r="F13" s="17"/>
      <c r="G13" s="17"/>
      <c r="J13" s="1"/>
    </row>
    <row r="14" spans="1:13" ht="15.75" thickBot="1" x14ac:dyDescent="0.3">
      <c r="A14" s="57"/>
      <c r="B14" s="59" t="s">
        <v>17</v>
      </c>
      <c r="C14" s="59"/>
      <c r="D14" s="56"/>
      <c r="E14" s="61"/>
      <c r="F14" s="61"/>
      <c r="G14" s="62">
        <f>SUM(G11:G12)</f>
        <v>0</v>
      </c>
      <c r="J14" s="1"/>
    </row>
    <row r="15" spans="1:13" ht="15.75" thickBot="1" x14ac:dyDescent="0.3">
      <c r="A15" s="54"/>
      <c r="B15" s="7" t="s">
        <v>2</v>
      </c>
      <c r="C15" s="147"/>
      <c r="D15" s="148"/>
      <c r="E15" s="147"/>
      <c r="F15" s="8"/>
      <c r="G15" s="9"/>
    </row>
    <row r="16" spans="1:13" ht="15.75" thickBot="1" x14ac:dyDescent="0.3">
      <c r="A16" s="50"/>
      <c r="B16" s="9" t="s">
        <v>11</v>
      </c>
      <c r="C16" s="10" t="s">
        <v>12</v>
      </c>
      <c r="D16" s="41" t="s">
        <v>13</v>
      </c>
      <c r="E16" s="10" t="s">
        <v>14</v>
      </c>
      <c r="F16" s="10" t="s">
        <v>15</v>
      </c>
      <c r="G16" s="11" t="s">
        <v>16</v>
      </c>
    </row>
    <row r="17" spans="1:10" x14ac:dyDescent="0.25">
      <c r="A17" s="63"/>
      <c r="B17" s="27"/>
      <c r="C17" s="23"/>
      <c r="D17" s="39"/>
      <c r="E17" s="20"/>
      <c r="F17" s="17"/>
      <c r="G17" s="20"/>
      <c r="I17" s="1"/>
      <c r="J17" s="1"/>
    </row>
    <row r="18" spans="1:10" x14ac:dyDescent="0.25">
      <c r="A18" s="63"/>
      <c r="B18" s="27"/>
      <c r="C18" s="23"/>
      <c r="D18" s="39"/>
      <c r="E18" s="20"/>
      <c r="F18" s="17"/>
      <c r="G18" s="20"/>
      <c r="I18" s="1"/>
      <c r="J18" s="1"/>
    </row>
    <row r="19" spans="1:10" x14ac:dyDescent="0.25">
      <c r="A19" s="63"/>
      <c r="B19" s="27"/>
      <c r="C19" s="23"/>
      <c r="D19" s="39"/>
      <c r="E19" s="20"/>
      <c r="F19" s="17"/>
      <c r="G19" s="20"/>
      <c r="I19" s="1"/>
      <c r="J19" s="1"/>
    </row>
    <row r="20" spans="1:10" ht="15.75" thickBot="1" x14ac:dyDescent="0.3">
      <c r="A20" s="57"/>
      <c r="B20" s="59" t="s">
        <v>17</v>
      </c>
      <c r="C20" s="59"/>
      <c r="D20" s="56"/>
      <c r="E20" s="61"/>
      <c r="F20" s="61"/>
      <c r="G20" s="62">
        <f>SUM(G17:G19)</f>
        <v>0</v>
      </c>
      <c r="I20" s="22"/>
    </row>
    <row r="21" spans="1:10" ht="15.75" thickBot="1" x14ac:dyDescent="0.3">
      <c r="A21" s="54"/>
      <c r="B21" s="147" t="s">
        <v>3</v>
      </c>
      <c r="C21" s="147"/>
      <c r="D21" s="44"/>
      <c r="E21" s="8"/>
      <c r="F21" s="8"/>
      <c r="G21" s="9"/>
    </row>
    <row r="22" spans="1:10" ht="26.25" thickBot="1" x14ac:dyDescent="0.3">
      <c r="A22" s="50"/>
      <c r="B22" s="9" t="s">
        <v>18</v>
      </c>
      <c r="C22" s="10" t="s">
        <v>19</v>
      </c>
      <c r="D22" s="41" t="s">
        <v>20</v>
      </c>
      <c r="E22" s="10" t="s">
        <v>14</v>
      </c>
      <c r="F22" s="10" t="s">
        <v>21</v>
      </c>
      <c r="G22" s="11" t="s">
        <v>16</v>
      </c>
    </row>
    <row r="23" spans="1:10" x14ac:dyDescent="0.25">
      <c r="A23" s="55"/>
      <c r="B23" s="13"/>
      <c r="C23" s="18"/>
      <c r="D23" s="43"/>
      <c r="E23" s="17"/>
      <c r="F23" s="17"/>
      <c r="G23" s="20"/>
      <c r="J23" s="24"/>
    </row>
    <row r="24" spans="1:10" x14ac:dyDescent="0.25">
      <c r="A24" s="64"/>
      <c r="B24" s="13"/>
      <c r="C24" s="18"/>
      <c r="D24" s="43"/>
      <c r="E24" s="17"/>
      <c r="F24" s="17"/>
      <c r="G24" s="20"/>
    </row>
    <row r="25" spans="1:10" x14ac:dyDescent="0.25">
      <c r="A25" s="64"/>
      <c r="B25" s="13"/>
      <c r="C25" s="6"/>
      <c r="D25" s="43"/>
      <c r="E25" s="17"/>
      <c r="F25" s="17"/>
      <c r="G25" s="20"/>
    </row>
    <row r="26" spans="1:10" ht="15.75" thickBot="1" x14ac:dyDescent="0.3">
      <c r="A26" s="57"/>
      <c r="B26" s="58" t="s">
        <v>22</v>
      </c>
      <c r="C26" s="60"/>
      <c r="D26" s="56"/>
      <c r="E26" s="61"/>
      <c r="F26" s="61"/>
      <c r="G26" s="62">
        <f>SUM(G23:G24)</f>
        <v>0</v>
      </c>
    </row>
    <row r="27" spans="1:10" ht="15.75" thickBot="1" x14ac:dyDescent="0.3">
      <c r="A27" s="54"/>
      <c r="B27" s="147" t="s">
        <v>23</v>
      </c>
      <c r="C27" s="16"/>
      <c r="D27" s="45"/>
      <c r="E27" s="16"/>
      <c r="F27" s="16"/>
      <c r="G27" s="15"/>
    </row>
    <row r="28" spans="1:10" ht="15.75" thickBot="1" x14ac:dyDescent="0.3">
      <c r="A28" s="50"/>
      <c r="B28" s="294" t="s">
        <v>11</v>
      </c>
      <c r="C28" s="295"/>
      <c r="D28" s="46" t="s">
        <v>24</v>
      </c>
      <c r="E28" s="9" t="s">
        <v>12</v>
      </c>
      <c r="F28" s="9" t="s">
        <v>25</v>
      </c>
      <c r="G28" s="9" t="s">
        <v>26</v>
      </c>
    </row>
    <row r="29" spans="1:10" x14ac:dyDescent="0.25">
      <c r="A29" s="51"/>
      <c r="B29" s="13"/>
      <c r="C29" s="12"/>
      <c r="D29" s="47"/>
      <c r="E29" s="6"/>
      <c r="F29" s="6"/>
      <c r="G29" s="17"/>
    </row>
    <row r="30" spans="1:10" x14ac:dyDescent="0.25">
      <c r="A30" s="51"/>
      <c r="B30" s="13"/>
      <c r="C30" s="12"/>
      <c r="D30" s="47"/>
      <c r="E30" s="6"/>
      <c r="F30" s="6"/>
      <c r="G30" s="17"/>
    </row>
    <row r="31" spans="1:10" x14ac:dyDescent="0.25">
      <c r="A31" s="53"/>
      <c r="B31" s="30"/>
      <c r="C31" s="12"/>
      <c r="D31" s="43"/>
      <c r="E31" s="12"/>
      <c r="F31" s="12"/>
      <c r="G31" s="17"/>
    </row>
    <row r="32" spans="1:10" ht="15.75" thickBot="1" x14ac:dyDescent="0.3">
      <c r="A32" s="57"/>
      <c r="B32" s="58" t="s">
        <v>27</v>
      </c>
      <c r="C32" s="59"/>
      <c r="D32" s="59"/>
      <c r="E32" s="59"/>
      <c r="F32" s="59"/>
      <c r="G32" s="61">
        <f>SUM(G29:G30)</f>
        <v>0</v>
      </c>
    </row>
    <row r="33" spans="1:8" ht="15.75" thickBot="1" x14ac:dyDescent="0.3">
      <c r="A33" s="4"/>
      <c r="B33" s="4"/>
      <c r="C33" s="4"/>
      <c r="D33" s="283" t="s">
        <v>28</v>
      </c>
      <c r="E33" s="284"/>
      <c r="F33" s="15"/>
      <c r="G33" s="21">
        <f>+G32+G20+G26+G14</f>
        <v>0</v>
      </c>
    </row>
    <row r="34" spans="1:8" ht="15.75" thickBot="1" x14ac:dyDescent="0.3">
      <c r="A34" s="4"/>
      <c r="B34" s="4"/>
      <c r="C34" s="4"/>
      <c r="D34" s="283" t="s">
        <v>29</v>
      </c>
      <c r="E34" s="284"/>
      <c r="F34" s="15"/>
      <c r="G34" s="21"/>
    </row>
    <row r="35" spans="1:8" ht="15.75" thickBot="1" x14ac:dyDescent="0.3">
      <c r="A35" s="4"/>
      <c r="B35" s="4"/>
      <c r="C35" s="4"/>
      <c r="D35" s="283" t="s">
        <v>30</v>
      </c>
      <c r="E35" s="284"/>
      <c r="F35" s="15"/>
      <c r="G35" s="21"/>
    </row>
    <row r="36" spans="1:8" ht="15.75" thickBot="1" x14ac:dyDescent="0.3">
      <c r="A36" s="4"/>
      <c r="B36" s="4"/>
      <c r="C36" s="4"/>
      <c r="D36" s="283" t="s">
        <v>31</v>
      </c>
      <c r="E36" s="284"/>
      <c r="F36" s="15"/>
      <c r="G36" s="21">
        <f>SUM(G33:G35)</f>
        <v>0</v>
      </c>
    </row>
    <row r="37" spans="1:8" ht="15.75" thickBot="1" x14ac:dyDescent="0.3">
      <c r="A37" s="4"/>
      <c r="B37" s="4"/>
      <c r="C37" s="4"/>
      <c r="D37" s="283" t="s">
        <v>32</v>
      </c>
      <c r="E37" s="284"/>
      <c r="F37" s="15"/>
      <c r="G37" s="21">
        <f>+G36</f>
        <v>0</v>
      </c>
      <c r="H37" s="69"/>
    </row>
    <row r="38" spans="1:8" x14ac:dyDescent="0.25">
      <c r="G38" s="1"/>
    </row>
  </sheetData>
  <mergeCells count="14">
    <mergeCell ref="A1:G1"/>
    <mergeCell ref="A2:G2"/>
    <mergeCell ref="A3:G3"/>
    <mergeCell ref="B6:E6"/>
    <mergeCell ref="F6:G6"/>
    <mergeCell ref="D36:E36"/>
    <mergeCell ref="D37:E37"/>
    <mergeCell ref="B5:G5"/>
    <mergeCell ref="A7:E7"/>
    <mergeCell ref="A8:E8"/>
    <mergeCell ref="B28:C28"/>
    <mergeCell ref="D33:E33"/>
    <mergeCell ref="D34:E34"/>
    <mergeCell ref="D35:E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opLeftCell="A22" workbookViewId="0">
      <selection activeCell="A2" sqref="A2:G2"/>
    </sheetView>
  </sheetViews>
  <sheetFormatPr baseColWidth="10" defaultRowHeight="15" x14ac:dyDescent="0.25"/>
  <cols>
    <col min="1" max="1" width="39.85546875" style="74" bestFit="1" customWidth="1"/>
    <col min="2" max="2" width="11.28515625" style="74" bestFit="1" customWidth="1"/>
    <col min="3" max="3" width="21.85546875" style="74" bestFit="1" customWidth="1"/>
    <col min="4" max="4" width="11" style="74" bestFit="1" customWidth="1"/>
    <col min="5" max="5" width="14" style="74" bestFit="1" customWidth="1"/>
    <col min="6" max="6" width="51.42578125" style="74" customWidth="1"/>
    <col min="7" max="7" width="19.7109375" style="74" customWidth="1"/>
    <col min="8" max="16384" width="11.42578125" style="74"/>
  </cols>
  <sheetData>
    <row r="1" spans="1:7" ht="16.5" x14ac:dyDescent="0.25">
      <c r="A1" s="124"/>
      <c r="B1" s="124"/>
      <c r="C1" s="124"/>
    </row>
    <row r="2" spans="1:7" ht="18" x14ac:dyDescent="0.25">
      <c r="A2" s="266" t="s">
        <v>337</v>
      </c>
      <c r="B2" s="266"/>
      <c r="C2" s="266"/>
      <c r="D2" s="267"/>
      <c r="E2" s="267"/>
      <c r="F2" s="267"/>
      <c r="G2" s="267"/>
    </row>
    <row r="3" spans="1:7" ht="16.5" x14ac:dyDescent="0.25">
      <c r="A3" s="124"/>
      <c r="B3" s="124"/>
      <c r="C3" s="124"/>
    </row>
    <row r="4" spans="1:7" ht="15" customHeight="1" x14ac:dyDescent="0.25">
      <c r="A4" s="307" t="s">
        <v>336</v>
      </c>
      <c r="B4" s="309" t="s">
        <v>339</v>
      </c>
      <c r="C4" s="309"/>
      <c r="D4" s="257"/>
      <c r="E4" s="257"/>
      <c r="F4" s="257"/>
      <c r="G4" s="257"/>
    </row>
    <row r="5" spans="1:7" x14ac:dyDescent="0.25">
      <c r="A5" s="308"/>
      <c r="B5" s="257"/>
      <c r="C5" s="257"/>
      <c r="D5" s="257"/>
      <c r="E5" s="257"/>
      <c r="F5" s="257"/>
      <c r="G5" s="257"/>
    </row>
    <row r="6" spans="1:7" ht="15" customHeight="1" x14ac:dyDescent="0.25">
      <c r="A6" s="308"/>
      <c r="B6" s="257"/>
      <c r="C6" s="257"/>
      <c r="D6" s="257"/>
      <c r="E6" s="257"/>
      <c r="F6" s="257"/>
      <c r="G6" s="257"/>
    </row>
    <row r="7" spans="1:7" ht="9" customHeight="1" x14ac:dyDescent="0.25">
      <c r="A7" s="308"/>
      <c r="B7" s="257"/>
      <c r="C7" s="257"/>
      <c r="D7" s="257"/>
      <c r="E7" s="257"/>
      <c r="F7" s="257"/>
      <c r="G7" s="257"/>
    </row>
    <row r="9" spans="1:7" ht="30" x14ac:dyDescent="0.25">
      <c r="A9" s="115" t="s">
        <v>334</v>
      </c>
      <c r="B9" s="271" t="s">
        <v>42</v>
      </c>
      <c r="C9" s="272"/>
      <c r="D9" s="272"/>
      <c r="E9" s="273"/>
      <c r="F9" s="115" t="s">
        <v>43</v>
      </c>
      <c r="G9" s="115" t="s">
        <v>377</v>
      </c>
    </row>
    <row r="10" spans="1:7" x14ac:dyDescent="0.25">
      <c r="A10" s="76" t="s">
        <v>351</v>
      </c>
      <c r="B10" s="257" t="s">
        <v>357</v>
      </c>
      <c r="C10" s="257"/>
      <c r="D10" s="257"/>
      <c r="E10" s="257"/>
      <c r="F10" s="143"/>
      <c r="G10" s="144"/>
    </row>
    <row r="11" spans="1:7" x14ac:dyDescent="0.25">
      <c r="A11" s="76" t="s">
        <v>352</v>
      </c>
      <c r="B11" s="257" t="s">
        <v>358</v>
      </c>
      <c r="C11" s="257"/>
      <c r="D11" s="257"/>
      <c r="E11" s="257"/>
      <c r="F11" s="143"/>
      <c r="G11" s="144"/>
    </row>
    <row r="12" spans="1:7" x14ac:dyDescent="0.25">
      <c r="A12" s="76" t="s">
        <v>353</v>
      </c>
      <c r="B12" s="258" t="s">
        <v>359</v>
      </c>
      <c r="C12" s="258"/>
      <c r="D12" s="258"/>
      <c r="E12" s="258"/>
      <c r="F12" s="143"/>
      <c r="G12" s="144"/>
    </row>
    <row r="13" spans="1:7" ht="32.25" customHeight="1" x14ac:dyDescent="0.25">
      <c r="A13" s="264" t="s">
        <v>328</v>
      </c>
      <c r="B13" s="111" t="s">
        <v>325</v>
      </c>
      <c r="C13" s="110" t="s">
        <v>327</v>
      </c>
      <c r="D13" s="110" t="s">
        <v>338</v>
      </c>
      <c r="E13" s="109" t="s">
        <v>360</v>
      </c>
      <c r="F13" s="143"/>
      <c r="G13" s="144"/>
    </row>
    <row r="14" spans="1:7" x14ac:dyDescent="0.25">
      <c r="A14" s="264"/>
      <c r="B14" s="114" t="s">
        <v>325</v>
      </c>
      <c r="C14" s="113" t="s">
        <v>324</v>
      </c>
      <c r="D14" s="113" t="s">
        <v>323</v>
      </c>
      <c r="E14" s="112" t="s">
        <v>361</v>
      </c>
      <c r="F14" s="143"/>
      <c r="G14" s="144"/>
    </row>
    <row r="15" spans="1:7" x14ac:dyDescent="0.25">
      <c r="A15" s="264"/>
      <c r="B15" s="111"/>
      <c r="C15" s="110"/>
      <c r="D15" s="110"/>
      <c r="E15" s="109"/>
      <c r="F15" s="143"/>
      <c r="G15" s="144"/>
    </row>
    <row r="16" spans="1:7" x14ac:dyDescent="0.25">
      <c r="A16" s="264"/>
      <c r="B16" s="108"/>
      <c r="C16" s="107"/>
      <c r="D16" s="107"/>
      <c r="E16" s="106"/>
      <c r="F16" s="143"/>
      <c r="G16" s="144"/>
    </row>
    <row r="17" spans="1:7" ht="33" customHeight="1" x14ac:dyDescent="0.25">
      <c r="A17" s="76" t="s">
        <v>354</v>
      </c>
      <c r="B17" s="265" t="s">
        <v>362</v>
      </c>
      <c r="C17" s="265"/>
      <c r="D17" s="265"/>
      <c r="E17" s="265"/>
      <c r="F17" s="143"/>
      <c r="G17" s="144"/>
    </row>
    <row r="18" spans="1:7" x14ac:dyDescent="0.25">
      <c r="A18" s="76" t="s">
        <v>315</v>
      </c>
      <c r="B18" s="257" t="s">
        <v>363</v>
      </c>
      <c r="C18" s="257"/>
      <c r="D18" s="257"/>
      <c r="E18" s="257"/>
      <c r="F18" s="143"/>
      <c r="G18" s="144"/>
    </row>
    <row r="19" spans="1:7" x14ac:dyDescent="0.25">
      <c r="A19" s="105" t="s">
        <v>313</v>
      </c>
      <c r="B19" s="257" t="s">
        <v>364</v>
      </c>
      <c r="C19" s="257"/>
      <c r="D19" s="257"/>
      <c r="E19" s="257"/>
      <c r="F19" s="143"/>
      <c r="G19" s="144"/>
    </row>
    <row r="20" spans="1:7" x14ac:dyDescent="0.25">
      <c r="A20" s="76" t="s">
        <v>311</v>
      </c>
      <c r="B20" s="257" t="s">
        <v>365</v>
      </c>
      <c r="C20" s="257"/>
      <c r="D20" s="257"/>
      <c r="E20" s="257"/>
      <c r="F20" s="143"/>
      <c r="G20" s="144"/>
    </row>
    <row r="21" spans="1:7" x14ac:dyDescent="0.25">
      <c r="A21" s="76" t="s">
        <v>309</v>
      </c>
      <c r="B21" s="257" t="s">
        <v>366</v>
      </c>
      <c r="C21" s="257"/>
      <c r="D21" s="257"/>
      <c r="E21" s="257"/>
      <c r="F21" s="143"/>
      <c r="G21" s="144"/>
    </row>
    <row r="22" spans="1:7" x14ac:dyDescent="0.25">
      <c r="A22" s="76" t="s">
        <v>307</v>
      </c>
      <c r="B22" s="257" t="s">
        <v>367</v>
      </c>
      <c r="C22" s="257"/>
      <c r="D22" s="257"/>
      <c r="E22" s="257"/>
      <c r="F22" s="143"/>
      <c r="G22" s="144"/>
    </row>
    <row r="23" spans="1:7" ht="54" customHeight="1" x14ac:dyDescent="0.25">
      <c r="A23" s="76" t="s">
        <v>305</v>
      </c>
      <c r="B23" s="257" t="s">
        <v>368</v>
      </c>
      <c r="C23" s="257"/>
      <c r="D23" s="257"/>
      <c r="E23" s="257"/>
      <c r="F23" s="143"/>
      <c r="G23" s="144"/>
    </row>
    <row r="24" spans="1:7" ht="87" customHeight="1" x14ac:dyDescent="0.25">
      <c r="A24" s="76" t="s">
        <v>303</v>
      </c>
      <c r="B24" s="257" t="s">
        <v>369</v>
      </c>
      <c r="C24" s="257"/>
      <c r="D24" s="257"/>
      <c r="E24" s="257"/>
      <c r="F24" s="143"/>
      <c r="G24" s="144"/>
    </row>
    <row r="25" spans="1:7" x14ac:dyDescent="0.25">
      <c r="A25" s="76" t="s">
        <v>301</v>
      </c>
      <c r="B25" s="257" t="s">
        <v>370</v>
      </c>
      <c r="C25" s="257"/>
      <c r="D25" s="257"/>
      <c r="E25" s="257"/>
      <c r="F25" s="143"/>
      <c r="G25" s="144"/>
    </row>
    <row r="26" spans="1:7" x14ac:dyDescent="0.25">
      <c r="A26" s="76" t="s">
        <v>355</v>
      </c>
      <c r="B26" s="260" t="s">
        <v>371</v>
      </c>
      <c r="C26" s="261"/>
      <c r="D26" s="261"/>
      <c r="E26" s="262"/>
      <c r="F26" s="143"/>
      <c r="G26" s="144"/>
    </row>
    <row r="27" spans="1:7" ht="65.25" customHeight="1" x14ac:dyDescent="0.25">
      <c r="A27" s="76" t="s">
        <v>297</v>
      </c>
      <c r="B27" s="257" t="s">
        <v>372</v>
      </c>
      <c r="C27" s="257"/>
      <c r="D27" s="257"/>
      <c r="E27" s="257"/>
      <c r="F27" s="143"/>
      <c r="G27" s="144"/>
    </row>
    <row r="28" spans="1:7" ht="95.25" customHeight="1" x14ac:dyDescent="0.25">
      <c r="A28" s="76" t="s">
        <v>295</v>
      </c>
      <c r="B28" s="257" t="s">
        <v>373</v>
      </c>
      <c r="C28" s="257"/>
      <c r="D28" s="257"/>
      <c r="E28" s="257"/>
      <c r="F28" s="143"/>
      <c r="G28" s="144"/>
    </row>
    <row r="29" spans="1:7" ht="63.75" customHeight="1" x14ac:dyDescent="0.25">
      <c r="A29" s="76" t="s">
        <v>356</v>
      </c>
      <c r="B29" s="263" t="s">
        <v>374</v>
      </c>
      <c r="C29" s="261"/>
      <c r="D29" s="261"/>
      <c r="E29" s="262"/>
      <c r="F29" s="143"/>
      <c r="G29" s="144"/>
    </row>
    <row r="30" spans="1:7" ht="78.75" customHeight="1" x14ac:dyDescent="0.25">
      <c r="A30" s="76" t="s">
        <v>291</v>
      </c>
      <c r="B30" s="257" t="s">
        <v>375</v>
      </c>
      <c r="C30" s="257"/>
      <c r="D30" s="257"/>
      <c r="E30" s="257"/>
      <c r="F30" s="143"/>
      <c r="G30" s="144"/>
    </row>
    <row r="31" spans="1:7" ht="21" customHeight="1" x14ac:dyDescent="0.25">
      <c r="A31" s="105" t="s">
        <v>289</v>
      </c>
      <c r="B31" s="257" t="s">
        <v>376</v>
      </c>
      <c r="C31" s="257"/>
      <c r="D31" s="257"/>
      <c r="E31" s="257"/>
      <c r="F31" s="143"/>
      <c r="G31" s="144"/>
    </row>
    <row r="32" spans="1:7" x14ac:dyDescent="0.25">
      <c r="A32" s="76" t="s">
        <v>287</v>
      </c>
      <c r="B32" s="257" t="s">
        <v>286</v>
      </c>
      <c r="C32" s="257"/>
      <c r="D32" s="257"/>
      <c r="E32" s="257"/>
      <c r="F32" s="143"/>
      <c r="G32" s="144"/>
    </row>
    <row r="33" spans="2:5" x14ac:dyDescent="0.25">
      <c r="B33" s="259"/>
      <c r="C33" s="259"/>
      <c r="D33" s="259"/>
      <c r="E33" s="259"/>
    </row>
  </sheetData>
  <mergeCells count="25">
    <mergeCell ref="B20:E20"/>
    <mergeCell ref="B21:E21"/>
    <mergeCell ref="A2:G2"/>
    <mergeCell ref="A4:A7"/>
    <mergeCell ref="B4:G7"/>
    <mergeCell ref="B9:E9"/>
    <mergeCell ref="B10:E10"/>
    <mergeCell ref="B11:E11"/>
    <mergeCell ref="B12:E12"/>
    <mergeCell ref="A13:A16"/>
    <mergeCell ref="B17:E17"/>
    <mergeCell ref="B18:E18"/>
    <mergeCell ref="B19:E19"/>
    <mergeCell ref="B31:E31"/>
    <mergeCell ref="B32:E32"/>
    <mergeCell ref="B33:E33"/>
    <mergeCell ref="B22:E22"/>
    <mergeCell ref="B23:E23"/>
    <mergeCell ref="B24:E24"/>
    <mergeCell ref="B25:E25"/>
    <mergeCell ref="B26:E26"/>
    <mergeCell ref="B27:E27"/>
    <mergeCell ref="B28:E28"/>
    <mergeCell ref="B29:E29"/>
    <mergeCell ref="B30:E30"/>
  </mergeCells>
  <pageMargins left="0.70866141732283472" right="0.70866141732283472" top="0.74803149606299213" bottom="0.74803149606299213" header="0.31496062992125984" footer="0.31496062992125984"/>
  <pageSetup scale="61"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workbookViewId="0">
      <selection activeCell="G34" sqref="G34"/>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x14ac:dyDescent="0.25">
      <c r="A5" s="146" t="s">
        <v>5</v>
      </c>
      <c r="B5" s="285" t="str">
        <f>+'Des. Cant y Prec.'!D6</f>
        <v>Router-Firewall IEC 61850 6 puertos FO Monomodo GigabitEthernet 25 km, 6 Puertos 10/100 Mbps</v>
      </c>
      <c r="C5" s="286"/>
      <c r="D5" s="286"/>
      <c r="E5" s="286"/>
      <c r="F5" s="286"/>
      <c r="G5" s="287"/>
    </row>
    <row r="6" spans="1:13" ht="20.25" customHeight="1" x14ac:dyDescent="0.25">
      <c r="A6" s="146" t="s">
        <v>9</v>
      </c>
      <c r="B6" s="286" t="str">
        <f>+'Des. Cant y Prec.'!C6</f>
        <v>R02_L1</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ht="33.75" x14ac:dyDescent="0.25">
      <c r="A11" s="63" t="str">
        <f>+B6</f>
        <v>R02_L1</v>
      </c>
      <c r="B11" s="165" t="str">
        <f>+B5</f>
        <v>Router-Firewall IEC 61850 6 puertos FO Monomodo GigabitEthernet 25 km, 6 Puertos 10/100 Mbps</v>
      </c>
      <c r="C11" s="19">
        <f>+'Des. Cant y Prec.'!F6</f>
        <v>1</v>
      </c>
      <c r="D11" s="42">
        <f>+'Des. Cant y Prec.'!G6*0.8</f>
        <v>0</v>
      </c>
      <c r="E11" s="20">
        <f>+C11*D11</f>
        <v>0</v>
      </c>
      <c r="F11" s="17">
        <v>1</v>
      </c>
      <c r="G11" s="68">
        <f>+F11*E11</f>
        <v>0</v>
      </c>
      <c r="J11" s="22"/>
      <c r="K11" s="22"/>
      <c r="L11" s="22"/>
      <c r="M11" s="22"/>
    </row>
    <row r="12" spans="1:13" x14ac:dyDescent="0.25">
      <c r="A12" s="63"/>
      <c r="B12" s="26"/>
      <c r="C12" s="14"/>
      <c r="D12" s="43"/>
      <c r="E12" s="17"/>
      <c r="F12" s="17"/>
      <c r="G12" s="17"/>
      <c r="J12" s="22"/>
      <c r="K12" s="22"/>
      <c r="L12" s="22"/>
      <c r="M12" s="22"/>
    </row>
    <row r="13" spans="1:13" ht="15.75" customHeight="1" x14ac:dyDescent="0.25">
      <c r="A13" s="51"/>
      <c r="B13" s="52"/>
      <c r="C13" s="14"/>
      <c r="D13" s="43"/>
      <c r="E13" s="17"/>
      <c r="F13" s="17"/>
      <c r="G13" s="17"/>
      <c r="J13" s="1"/>
    </row>
    <row r="14" spans="1:13" ht="15.75" thickBot="1" x14ac:dyDescent="0.3">
      <c r="A14" s="57"/>
      <c r="B14" s="59" t="s">
        <v>17</v>
      </c>
      <c r="C14" s="59"/>
      <c r="D14" s="56"/>
      <c r="E14" s="61"/>
      <c r="F14" s="61"/>
      <c r="G14" s="62">
        <f>SUM(G11:G12)</f>
        <v>0</v>
      </c>
      <c r="J14" s="1"/>
    </row>
    <row r="15" spans="1:13" ht="15.75" thickBot="1" x14ac:dyDescent="0.3">
      <c r="A15" s="54"/>
      <c r="B15" s="7" t="s">
        <v>2</v>
      </c>
      <c r="C15" s="147"/>
      <c r="D15" s="148"/>
      <c r="E15" s="147"/>
      <c r="F15" s="8"/>
      <c r="G15" s="9"/>
    </row>
    <row r="16" spans="1:13" ht="15.75" thickBot="1" x14ac:dyDescent="0.3">
      <c r="A16" s="50"/>
      <c r="B16" s="9" t="s">
        <v>11</v>
      </c>
      <c r="C16" s="10" t="s">
        <v>12</v>
      </c>
      <c r="D16" s="41" t="s">
        <v>13</v>
      </c>
      <c r="E16" s="10" t="s">
        <v>14</v>
      </c>
      <c r="F16" s="10" t="s">
        <v>15</v>
      </c>
      <c r="G16" s="11" t="s">
        <v>16</v>
      </c>
    </row>
    <row r="17" spans="1:10" x14ac:dyDescent="0.25">
      <c r="A17" s="63"/>
      <c r="B17" s="27"/>
      <c r="C17" s="23"/>
      <c r="D17" s="39"/>
      <c r="E17" s="20"/>
      <c r="F17" s="17"/>
      <c r="G17" s="20"/>
      <c r="I17" s="1"/>
      <c r="J17" s="1"/>
    </row>
    <row r="18" spans="1:10" x14ac:dyDescent="0.25">
      <c r="A18" s="63"/>
      <c r="B18" s="27"/>
      <c r="C18" s="23"/>
      <c r="D18" s="39"/>
      <c r="E18" s="20"/>
      <c r="F18" s="17"/>
      <c r="G18" s="20"/>
      <c r="I18" s="1"/>
      <c r="J18" s="1"/>
    </row>
    <row r="19" spans="1:10" x14ac:dyDescent="0.25">
      <c r="A19" s="63"/>
      <c r="B19" s="27"/>
      <c r="C19" s="23"/>
      <c r="D19" s="39"/>
      <c r="E19" s="20"/>
      <c r="F19" s="17"/>
      <c r="G19" s="20"/>
      <c r="I19" s="1"/>
      <c r="J19" s="1"/>
    </row>
    <row r="20" spans="1:10" ht="15.75" thickBot="1" x14ac:dyDescent="0.3">
      <c r="A20" s="57"/>
      <c r="B20" s="59" t="s">
        <v>17</v>
      </c>
      <c r="C20" s="59"/>
      <c r="D20" s="56"/>
      <c r="E20" s="61"/>
      <c r="F20" s="61"/>
      <c r="G20" s="62">
        <f>SUM(G17:G19)</f>
        <v>0</v>
      </c>
      <c r="I20" s="22"/>
    </row>
    <row r="21" spans="1:10" ht="15.75" thickBot="1" x14ac:dyDescent="0.3">
      <c r="A21" s="54"/>
      <c r="B21" s="147" t="s">
        <v>3</v>
      </c>
      <c r="C21" s="147"/>
      <c r="D21" s="44"/>
      <c r="E21" s="8"/>
      <c r="F21" s="8"/>
      <c r="G21" s="9"/>
    </row>
    <row r="22" spans="1:10" ht="26.25" thickBot="1" x14ac:dyDescent="0.3">
      <c r="A22" s="50"/>
      <c r="B22" s="9" t="s">
        <v>18</v>
      </c>
      <c r="C22" s="10" t="s">
        <v>19</v>
      </c>
      <c r="D22" s="41" t="s">
        <v>20</v>
      </c>
      <c r="E22" s="10" t="s">
        <v>14</v>
      </c>
      <c r="F22" s="10" t="s">
        <v>21</v>
      </c>
      <c r="G22" s="11" t="s">
        <v>16</v>
      </c>
    </row>
    <row r="23" spans="1:10" x14ac:dyDescent="0.25">
      <c r="A23" s="55"/>
      <c r="B23" s="13"/>
      <c r="C23" s="18"/>
      <c r="D23" s="43"/>
      <c r="E23" s="17"/>
      <c r="F23" s="17"/>
      <c r="G23" s="20"/>
      <c r="J23" s="24"/>
    </row>
    <row r="24" spans="1:10" x14ac:dyDescent="0.25">
      <c r="A24" s="64"/>
      <c r="B24" s="13"/>
      <c r="C24" s="18"/>
      <c r="D24" s="43"/>
      <c r="E24" s="17"/>
      <c r="F24" s="17"/>
      <c r="G24" s="20"/>
    </row>
    <row r="25" spans="1:10" x14ac:dyDescent="0.25">
      <c r="A25" s="64"/>
      <c r="B25" s="13"/>
      <c r="C25" s="6"/>
      <c r="D25" s="43"/>
      <c r="E25" s="17"/>
      <c r="F25" s="17"/>
      <c r="G25" s="20"/>
    </row>
    <row r="26" spans="1:10" ht="15.75" thickBot="1" x14ac:dyDescent="0.3">
      <c r="A26" s="57"/>
      <c r="B26" s="58" t="s">
        <v>22</v>
      </c>
      <c r="C26" s="60"/>
      <c r="D26" s="56"/>
      <c r="E26" s="61"/>
      <c r="F26" s="61"/>
      <c r="G26" s="62">
        <f>SUM(G23:G24)</f>
        <v>0</v>
      </c>
    </row>
    <row r="27" spans="1:10" ht="15.75" thickBot="1" x14ac:dyDescent="0.3">
      <c r="A27" s="54"/>
      <c r="B27" s="147" t="s">
        <v>23</v>
      </c>
      <c r="C27" s="16"/>
      <c r="D27" s="45"/>
      <c r="E27" s="16"/>
      <c r="F27" s="16"/>
      <c r="G27" s="15"/>
    </row>
    <row r="28" spans="1:10" ht="15.75" thickBot="1" x14ac:dyDescent="0.3">
      <c r="A28" s="50"/>
      <c r="B28" s="294" t="s">
        <v>11</v>
      </c>
      <c r="C28" s="295"/>
      <c r="D28" s="46" t="s">
        <v>24</v>
      </c>
      <c r="E28" s="9" t="s">
        <v>12</v>
      </c>
      <c r="F28" s="9" t="s">
        <v>25</v>
      </c>
      <c r="G28" s="9" t="s">
        <v>26</v>
      </c>
    </row>
    <row r="29" spans="1:10" x14ac:dyDescent="0.25">
      <c r="A29" s="51"/>
      <c r="B29" s="13"/>
      <c r="C29" s="12"/>
      <c r="D29" s="47"/>
      <c r="E29" s="6"/>
      <c r="F29" s="6"/>
      <c r="G29" s="17"/>
    </row>
    <row r="30" spans="1:10" x14ac:dyDescent="0.25">
      <c r="A30" s="51"/>
      <c r="B30" s="13"/>
      <c r="C30" s="12"/>
      <c r="D30" s="47"/>
      <c r="E30" s="6"/>
      <c r="F30" s="6"/>
      <c r="G30" s="17"/>
    </row>
    <row r="31" spans="1:10" x14ac:dyDescent="0.25">
      <c r="A31" s="53"/>
      <c r="B31" s="30"/>
      <c r="C31" s="12"/>
      <c r="D31" s="43"/>
      <c r="E31" s="12"/>
      <c r="F31" s="12"/>
      <c r="G31" s="17"/>
    </row>
    <row r="32" spans="1:10" ht="15.75" thickBot="1" x14ac:dyDescent="0.3">
      <c r="A32" s="57"/>
      <c r="B32" s="58" t="s">
        <v>27</v>
      </c>
      <c r="C32" s="59"/>
      <c r="D32" s="59"/>
      <c r="E32" s="59"/>
      <c r="F32" s="59"/>
      <c r="G32" s="61">
        <f>SUM(G29:G30)</f>
        <v>0</v>
      </c>
    </row>
    <row r="33" spans="1:8" ht="15.75" thickBot="1" x14ac:dyDescent="0.3">
      <c r="A33" s="4"/>
      <c r="B33" s="4"/>
      <c r="C33" s="4"/>
      <c r="D33" s="283" t="s">
        <v>28</v>
      </c>
      <c r="E33" s="284"/>
      <c r="F33" s="15"/>
      <c r="G33" s="21">
        <f>+G32+G20+G26+G14</f>
        <v>0</v>
      </c>
    </row>
    <row r="34" spans="1:8" ht="15.75" thickBot="1" x14ac:dyDescent="0.3">
      <c r="A34" s="4"/>
      <c r="B34" s="4"/>
      <c r="C34" s="4"/>
      <c r="D34" s="283" t="s">
        <v>29</v>
      </c>
      <c r="E34" s="284"/>
      <c r="F34" s="15"/>
      <c r="G34" s="21"/>
    </row>
    <row r="35" spans="1:8" ht="15.75" thickBot="1" x14ac:dyDescent="0.3">
      <c r="A35" s="4"/>
      <c r="B35" s="4"/>
      <c r="C35" s="4"/>
      <c r="D35" s="283" t="s">
        <v>30</v>
      </c>
      <c r="E35" s="284"/>
      <c r="F35" s="15"/>
      <c r="G35" s="21"/>
    </row>
    <row r="36" spans="1:8" ht="15.75" thickBot="1" x14ac:dyDescent="0.3">
      <c r="A36" s="4"/>
      <c r="B36" s="4"/>
      <c r="C36" s="4"/>
      <c r="D36" s="283" t="s">
        <v>31</v>
      </c>
      <c r="E36" s="284"/>
      <c r="F36" s="15"/>
      <c r="G36" s="21">
        <f>SUM(G33:G35)</f>
        <v>0</v>
      </c>
    </row>
    <row r="37" spans="1:8" ht="15.75" thickBot="1" x14ac:dyDescent="0.3">
      <c r="A37" s="4"/>
      <c r="B37" s="4"/>
      <c r="C37" s="4"/>
      <c r="D37" s="283" t="s">
        <v>32</v>
      </c>
      <c r="E37" s="284"/>
      <c r="F37" s="15"/>
      <c r="G37" s="21">
        <f>+G36</f>
        <v>0</v>
      </c>
      <c r="H37" s="69"/>
    </row>
    <row r="38" spans="1:8" x14ac:dyDescent="0.25">
      <c r="G38" s="1"/>
    </row>
  </sheetData>
  <mergeCells count="14">
    <mergeCell ref="A1:G1"/>
    <mergeCell ref="A2:G2"/>
    <mergeCell ref="A3:G3"/>
    <mergeCell ref="B6:E6"/>
    <mergeCell ref="F6:G6"/>
    <mergeCell ref="D36:E36"/>
    <mergeCell ref="D37:E37"/>
    <mergeCell ref="B5:G5"/>
    <mergeCell ref="A7:E7"/>
    <mergeCell ref="A8:E8"/>
    <mergeCell ref="B28:C28"/>
    <mergeCell ref="D33:E33"/>
    <mergeCell ref="D34:E34"/>
    <mergeCell ref="D35:E3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sqref="A1:D1"/>
    </sheetView>
  </sheetViews>
  <sheetFormatPr baseColWidth="10" defaultRowHeight="15" x14ac:dyDescent="0.25"/>
  <cols>
    <col min="1" max="1" width="19.7109375" customWidth="1"/>
    <col min="2" max="2" width="96.85546875" bestFit="1" customWidth="1"/>
    <col min="3" max="3" width="28.140625" customWidth="1"/>
    <col min="4" max="4" width="21.140625" customWidth="1"/>
  </cols>
  <sheetData>
    <row r="1" spans="1:4" ht="16.5" customHeight="1" x14ac:dyDescent="0.25">
      <c r="A1" s="310" t="s">
        <v>233</v>
      </c>
      <c r="B1" s="311"/>
      <c r="C1" s="311"/>
      <c r="D1" s="311"/>
    </row>
    <row r="2" spans="1:4" ht="34.5" customHeight="1" x14ac:dyDescent="0.25">
      <c r="A2" s="115" t="s">
        <v>334</v>
      </c>
      <c r="B2" s="145" t="s">
        <v>42</v>
      </c>
      <c r="C2" s="115" t="s">
        <v>43</v>
      </c>
      <c r="D2" s="115" t="s">
        <v>377</v>
      </c>
    </row>
    <row r="3" spans="1:4" ht="49.5" x14ac:dyDescent="0.3">
      <c r="A3" s="125" t="s">
        <v>232</v>
      </c>
      <c r="B3" s="126" t="str">
        <f>'Especificaciones Generales'!D5</f>
        <v>Radio PTP (Punto a Punto) 5.8 Ghz; MIMO, Ethernet Bridging IEEE 802.3 dinamicamente variable hasta 300 Mbps, Throughput mínimo 100 Mbps. Latencia 1 a 10 ms. Sincronización Ethernet IEEE 1588v2; Protección IP 67. Interfaces 2 RJ-45 GigabitEthernet, PoE incluido.</v>
      </c>
      <c r="C3" s="123"/>
      <c r="D3" s="71"/>
    </row>
    <row r="4" spans="1:4" ht="16.5" x14ac:dyDescent="0.3">
      <c r="A4" s="312" t="s">
        <v>231</v>
      </c>
      <c r="B4" s="128" t="s">
        <v>230</v>
      </c>
      <c r="C4" s="123"/>
      <c r="D4" s="71"/>
    </row>
    <row r="5" spans="1:4" ht="16.5" x14ac:dyDescent="0.3">
      <c r="A5" s="313"/>
      <c r="B5" s="127" t="s">
        <v>229</v>
      </c>
      <c r="C5" s="123"/>
      <c r="D5" s="71"/>
    </row>
    <row r="6" spans="1:4" ht="75" x14ac:dyDescent="0.25">
      <c r="A6" s="314"/>
      <c r="B6" s="98" t="s">
        <v>228</v>
      </c>
      <c r="C6" s="71"/>
      <c r="D6" s="71"/>
    </row>
    <row r="7" spans="1:4" x14ac:dyDescent="0.25">
      <c r="A7" s="314"/>
      <c r="B7" s="98" t="s">
        <v>227</v>
      </c>
      <c r="C7" s="71"/>
      <c r="D7" s="71"/>
    </row>
    <row r="8" spans="1:4" x14ac:dyDescent="0.25">
      <c r="A8" s="314"/>
      <c r="B8" s="98" t="s">
        <v>226</v>
      </c>
      <c r="C8" s="71"/>
      <c r="D8" s="71"/>
    </row>
    <row r="9" spans="1:4" x14ac:dyDescent="0.25">
      <c r="A9" s="314"/>
      <c r="B9" s="98" t="s">
        <v>225</v>
      </c>
      <c r="C9" s="71"/>
      <c r="D9" s="71"/>
    </row>
    <row r="10" spans="1:4" ht="30" x14ac:dyDescent="0.25">
      <c r="A10" s="314"/>
      <c r="B10" s="98" t="s">
        <v>224</v>
      </c>
      <c r="C10" s="71"/>
      <c r="D10" s="71"/>
    </row>
    <row r="11" spans="1:4" x14ac:dyDescent="0.25">
      <c r="A11" s="314"/>
      <c r="B11" s="98" t="s">
        <v>223</v>
      </c>
      <c r="C11" s="71"/>
      <c r="D11" s="71"/>
    </row>
    <row r="12" spans="1:4" ht="105" x14ac:dyDescent="0.25">
      <c r="A12" s="314"/>
      <c r="B12" s="98" t="s">
        <v>222</v>
      </c>
      <c r="C12" s="71"/>
      <c r="D12" s="71"/>
    </row>
    <row r="13" spans="1:4" x14ac:dyDescent="0.25">
      <c r="A13" s="315" t="s">
        <v>221</v>
      </c>
      <c r="B13" s="99" t="s">
        <v>220</v>
      </c>
      <c r="C13" s="71"/>
      <c r="D13" s="71"/>
    </row>
    <row r="14" spans="1:4" x14ac:dyDescent="0.25">
      <c r="A14" s="314"/>
      <c r="B14" s="98" t="s">
        <v>219</v>
      </c>
      <c r="C14" s="71"/>
      <c r="D14" s="71"/>
    </row>
    <row r="15" spans="1:4" x14ac:dyDescent="0.25">
      <c r="A15" s="314"/>
      <c r="B15" s="98" t="s">
        <v>218</v>
      </c>
      <c r="C15" s="71"/>
      <c r="D15" s="71"/>
    </row>
    <row r="16" spans="1:4" x14ac:dyDescent="0.25">
      <c r="A16" s="314"/>
      <c r="B16" s="98" t="s">
        <v>217</v>
      </c>
      <c r="C16" s="71"/>
      <c r="D16" s="71"/>
    </row>
    <row r="17" spans="1:4" x14ac:dyDescent="0.25">
      <c r="A17" s="314"/>
      <c r="B17" s="98" t="s">
        <v>216</v>
      </c>
      <c r="C17" s="71"/>
      <c r="D17" s="71"/>
    </row>
    <row r="18" spans="1:4" x14ac:dyDescent="0.25">
      <c r="A18" s="314"/>
      <c r="B18" s="98" t="s">
        <v>215</v>
      </c>
      <c r="C18" s="71"/>
      <c r="D18" s="71"/>
    </row>
    <row r="19" spans="1:4" x14ac:dyDescent="0.25">
      <c r="A19" s="314"/>
      <c r="B19" s="98" t="s">
        <v>214</v>
      </c>
      <c r="C19" s="71"/>
      <c r="D19" s="71"/>
    </row>
    <row r="20" spans="1:4" ht="30" x14ac:dyDescent="0.25">
      <c r="A20" s="314"/>
      <c r="B20" s="98" t="s">
        <v>213</v>
      </c>
      <c r="C20" s="71"/>
      <c r="D20" s="71"/>
    </row>
    <row r="21" spans="1:4" ht="30" x14ac:dyDescent="0.25">
      <c r="A21" s="318" t="s">
        <v>212</v>
      </c>
      <c r="B21" s="101" t="s">
        <v>211</v>
      </c>
      <c r="C21" s="71"/>
      <c r="D21" s="71"/>
    </row>
    <row r="22" spans="1:4" x14ac:dyDescent="0.25">
      <c r="A22" s="319"/>
      <c r="B22" s="100" t="s">
        <v>210</v>
      </c>
      <c r="C22" s="71"/>
      <c r="D22" s="71"/>
    </row>
    <row r="23" spans="1:4" ht="45" x14ac:dyDescent="0.25">
      <c r="A23" s="319"/>
      <c r="B23" s="100" t="s">
        <v>209</v>
      </c>
      <c r="C23" s="71"/>
      <c r="D23" s="71"/>
    </row>
    <row r="24" spans="1:4" x14ac:dyDescent="0.25">
      <c r="A24" s="319"/>
      <c r="B24" s="100" t="s">
        <v>208</v>
      </c>
      <c r="C24" s="71"/>
      <c r="D24" s="71"/>
    </row>
    <row r="25" spans="1:4" ht="30" x14ac:dyDescent="0.25">
      <c r="A25" s="319"/>
      <c r="B25" s="100" t="s">
        <v>207</v>
      </c>
      <c r="C25" s="71"/>
      <c r="D25" s="71"/>
    </row>
    <row r="26" spans="1:4" ht="30" x14ac:dyDescent="0.25">
      <c r="A26" s="315" t="s">
        <v>206</v>
      </c>
      <c r="B26" s="99" t="s">
        <v>205</v>
      </c>
      <c r="C26" s="71"/>
      <c r="D26" s="71"/>
    </row>
    <row r="27" spans="1:4" ht="30" x14ac:dyDescent="0.25">
      <c r="A27" s="314"/>
      <c r="B27" s="98" t="s">
        <v>204</v>
      </c>
      <c r="C27" s="71"/>
      <c r="D27" s="71"/>
    </row>
    <row r="28" spans="1:4" x14ac:dyDescent="0.25">
      <c r="A28" s="314"/>
      <c r="B28" s="98" t="s">
        <v>203</v>
      </c>
      <c r="C28" s="71"/>
      <c r="D28" s="71"/>
    </row>
    <row r="29" spans="1:4" x14ac:dyDescent="0.25">
      <c r="A29" s="314"/>
      <c r="B29" s="98" t="s">
        <v>202</v>
      </c>
      <c r="C29" s="71"/>
      <c r="D29" s="71"/>
    </row>
    <row r="30" spans="1:4" ht="75" x14ac:dyDescent="0.25">
      <c r="A30" s="314"/>
      <c r="B30" s="98" t="s">
        <v>201</v>
      </c>
      <c r="C30" s="71"/>
      <c r="D30" s="71"/>
    </row>
    <row r="31" spans="1:4" x14ac:dyDescent="0.25">
      <c r="A31" s="314"/>
      <c r="B31" s="98" t="s">
        <v>200</v>
      </c>
      <c r="C31" s="71"/>
      <c r="D31" s="71"/>
    </row>
    <row r="32" spans="1:4" x14ac:dyDescent="0.25">
      <c r="A32" s="315" t="s">
        <v>199</v>
      </c>
      <c r="B32" s="99" t="s">
        <v>198</v>
      </c>
      <c r="C32" s="71"/>
      <c r="D32" s="71"/>
    </row>
    <row r="33" spans="1:4" x14ac:dyDescent="0.25">
      <c r="A33" s="314"/>
      <c r="B33" s="98" t="s">
        <v>197</v>
      </c>
      <c r="C33" s="71"/>
      <c r="D33" s="71"/>
    </row>
    <row r="34" spans="1:4" ht="45" x14ac:dyDescent="0.25">
      <c r="A34" s="314"/>
      <c r="B34" s="98" t="s">
        <v>196</v>
      </c>
      <c r="C34" s="71"/>
      <c r="D34" s="71"/>
    </row>
    <row r="35" spans="1:4" x14ac:dyDescent="0.25">
      <c r="A35" s="314"/>
      <c r="B35" s="98" t="s">
        <v>195</v>
      </c>
      <c r="C35" s="71"/>
      <c r="D35" s="71"/>
    </row>
    <row r="36" spans="1:4" ht="30" x14ac:dyDescent="0.25">
      <c r="A36" s="315" t="s">
        <v>194</v>
      </c>
      <c r="B36" s="99" t="s">
        <v>193</v>
      </c>
      <c r="C36" s="71"/>
      <c r="D36" s="71"/>
    </row>
    <row r="37" spans="1:4" x14ac:dyDescent="0.25">
      <c r="A37" s="314"/>
      <c r="B37" s="98" t="s">
        <v>192</v>
      </c>
      <c r="C37" s="71"/>
      <c r="D37" s="71"/>
    </row>
    <row r="38" spans="1:4" x14ac:dyDescent="0.25">
      <c r="A38" s="314"/>
      <c r="B38" s="98" t="s">
        <v>191</v>
      </c>
      <c r="C38" s="71"/>
      <c r="D38" s="71"/>
    </row>
    <row r="39" spans="1:4" x14ac:dyDescent="0.25">
      <c r="A39" s="314"/>
      <c r="B39" s="98" t="s">
        <v>190</v>
      </c>
      <c r="C39" s="71"/>
      <c r="D39" s="71"/>
    </row>
    <row r="40" spans="1:4" x14ac:dyDescent="0.25">
      <c r="A40" s="314"/>
      <c r="B40" s="98" t="s">
        <v>189</v>
      </c>
      <c r="C40" s="71"/>
      <c r="D40" s="71"/>
    </row>
    <row r="41" spans="1:4" x14ac:dyDescent="0.25">
      <c r="A41" s="314"/>
      <c r="B41" s="98" t="s">
        <v>188</v>
      </c>
      <c r="C41" s="71"/>
      <c r="D41" s="71"/>
    </row>
    <row r="42" spans="1:4" x14ac:dyDescent="0.25">
      <c r="A42" s="314"/>
      <c r="B42" s="98" t="s">
        <v>187</v>
      </c>
      <c r="C42" s="71"/>
      <c r="D42" s="71"/>
    </row>
    <row r="43" spans="1:4" x14ac:dyDescent="0.25">
      <c r="A43" s="316"/>
      <c r="B43" s="97" t="s">
        <v>186</v>
      </c>
      <c r="C43" s="71"/>
      <c r="D43" s="71"/>
    </row>
    <row r="44" spans="1:4" x14ac:dyDescent="0.25">
      <c r="A44" s="317" t="s">
        <v>185</v>
      </c>
      <c r="B44" s="315"/>
      <c r="C44" s="71"/>
      <c r="D44" s="71"/>
    </row>
    <row r="45" spans="1:4" x14ac:dyDescent="0.25">
      <c r="A45" s="96" t="s">
        <v>184</v>
      </c>
      <c r="B45" s="95" t="s">
        <v>183</v>
      </c>
      <c r="C45" s="71"/>
      <c r="D45" s="71"/>
    </row>
    <row r="46" spans="1:4" x14ac:dyDescent="0.25">
      <c r="A46" s="96" t="s">
        <v>182</v>
      </c>
      <c r="B46" s="95" t="s">
        <v>181</v>
      </c>
      <c r="C46" s="71"/>
      <c r="D46" s="71"/>
    </row>
    <row r="47" spans="1:4" x14ac:dyDescent="0.25">
      <c r="A47" s="96" t="s">
        <v>180</v>
      </c>
      <c r="B47" s="95" t="s">
        <v>179</v>
      </c>
      <c r="C47" s="71"/>
      <c r="D47" s="71"/>
    </row>
  </sheetData>
  <mergeCells count="8">
    <mergeCell ref="A1:D1"/>
    <mergeCell ref="A4:A12"/>
    <mergeCell ref="A36:A43"/>
    <mergeCell ref="A44:B44"/>
    <mergeCell ref="A26:A31"/>
    <mergeCell ref="A32:A35"/>
    <mergeCell ref="A13:A20"/>
    <mergeCell ref="A21:A25"/>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13" workbookViewId="0">
      <selection activeCell="G26" sqref="G26"/>
    </sheetView>
  </sheetViews>
  <sheetFormatPr baseColWidth="10" defaultRowHeight="15" x14ac:dyDescent="0.25"/>
  <cols>
    <col min="2" max="2" width="32.5703125" bestFit="1" customWidth="1"/>
    <col min="3" max="3" width="13.5703125" customWidth="1"/>
    <col min="5" max="5" width="17.5703125" bestFit="1" customWidth="1"/>
    <col min="6" max="6" width="16.7109375" bestFit="1" customWidth="1"/>
    <col min="7" max="7" width="21" bestFit="1" customWidth="1"/>
    <col min="9" max="9" width="52.7109375" bestFit="1" customWidth="1"/>
    <col min="10" max="10" width="31.5703125" bestFit="1" customWidth="1"/>
    <col min="258" max="258" width="32.5703125" bestFit="1" customWidth="1"/>
    <col min="261" max="261" width="17.5703125" bestFit="1" customWidth="1"/>
    <col min="262" max="262" width="16.7109375" bestFit="1" customWidth="1"/>
    <col min="263" max="263" width="21" bestFit="1" customWidth="1"/>
    <col min="514" max="514" width="32.5703125" bestFit="1" customWidth="1"/>
    <col min="517" max="517" width="17.5703125" bestFit="1" customWidth="1"/>
    <col min="518" max="518" width="16.7109375" bestFit="1" customWidth="1"/>
    <col min="519" max="519" width="21" bestFit="1" customWidth="1"/>
    <col min="770" max="770" width="32.5703125" bestFit="1" customWidth="1"/>
    <col min="773" max="773" width="17.5703125" bestFit="1" customWidth="1"/>
    <col min="774" max="774" width="16.7109375" bestFit="1" customWidth="1"/>
    <col min="775" max="775" width="21" bestFit="1" customWidth="1"/>
    <col min="1026" max="1026" width="32.5703125" bestFit="1" customWidth="1"/>
    <col min="1029" max="1029" width="17.5703125" bestFit="1" customWidth="1"/>
    <col min="1030" max="1030" width="16.7109375" bestFit="1" customWidth="1"/>
    <col min="1031" max="1031" width="21" bestFit="1" customWidth="1"/>
    <col min="1282" max="1282" width="32.5703125" bestFit="1" customWidth="1"/>
    <col min="1285" max="1285" width="17.5703125" bestFit="1" customWidth="1"/>
    <col min="1286" max="1286" width="16.7109375" bestFit="1" customWidth="1"/>
    <col min="1287" max="1287" width="21" bestFit="1" customWidth="1"/>
    <col min="1538" max="1538" width="32.5703125" bestFit="1" customWidth="1"/>
    <col min="1541" max="1541" width="17.5703125" bestFit="1" customWidth="1"/>
    <col min="1542" max="1542" width="16.7109375" bestFit="1" customWidth="1"/>
    <col min="1543" max="1543" width="21" bestFit="1" customWidth="1"/>
    <col min="1794" max="1794" width="32.5703125" bestFit="1" customWidth="1"/>
    <col min="1797" max="1797" width="17.5703125" bestFit="1" customWidth="1"/>
    <col min="1798" max="1798" width="16.7109375" bestFit="1" customWidth="1"/>
    <col min="1799" max="1799" width="21" bestFit="1" customWidth="1"/>
    <col min="2050" max="2050" width="32.5703125" bestFit="1" customWidth="1"/>
    <col min="2053" max="2053" width="17.5703125" bestFit="1" customWidth="1"/>
    <col min="2054" max="2054" width="16.7109375" bestFit="1" customWidth="1"/>
    <col min="2055" max="2055" width="21" bestFit="1" customWidth="1"/>
    <col min="2306" max="2306" width="32.5703125" bestFit="1" customWidth="1"/>
    <col min="2309" max="2309" width="17.5703125" bestFit="1" customWidth="1"/>
    <col min="2310" max="2310" width="16.7109375" bestFit="1" customWidth="1"/>
    <col min="2311" max="2311" width="21" bestFit="1" customWidth="1"/>
    <col min="2562" max="2562" width="32.5703125" bestFit="1" customWidth="1"/>
    <col min="2565" max="2565" width="17.5703125" bestFit="1" customWidth="1"/>
    <col min="2566" max="2566" width="16.7109375" bestFit="1" customWidth="1"/>
    <col min="2567" max="2567" width="21" bestFit="1" customWidth="1"/>
    <col min="2818" max="2818" width="32.5703125" bestFit="1" customWidth="1"/>
    <col min="2821" max="2821" width="17.5703125" bestFit="1" customWidth="1"/>
    <col min="2822" max="2822" width="16.7109375" bestFit="1" customWidth="1"/>
    <col min="2823" max="2823" width="21" bestFit="1" customWidth="1"/>
    <col min="3074" max="3074" width="32.5703125" bestFit="1" customWidth="1"/>
    <col min="3077" max="3077" width="17.5703125" bestFit="1" customWidth="1"/>
    <col min="3078" max="3078" width="16.7109375" bestFit="1" customWidth="1"/>
    <col min="3079" max="3079" width="21" bestFit="1" customWidth="1"/>
    <col min="3330" max="3330" width="32.5703125" bestFit="1" customWidth="1"/>
    <col min="3333" max="3333" width="17.5703125" bestFit="1" customWidth="1"/>
    <col min="3334" max="3334" width="16.7109375" bestFit="1" customWidth="1"/>
    <col min="3335" max="3335" width="21" bestFit="1" customWidth="1"/>
    <col min="3586" max="3586" width="32.5703125" bestFit="1" customWidth="1"/>
    <col min="3589" max="3589" width="17.5703125" bestFit="1" customWidth="1"/>
    <col min="3590" max="3590" width="16.7109375" bestFit="1" customWidth="1"/>
    <col min="3591" max="3591" width="21" bestFit="1" customWidth="1"/>
    <col min="3842" max="3842" width="32.5703125" bestFit="1" customWidth="1"/>
    <col min="3845" max="3845" width="17.5703125" bestFit="1" customWidth="1"/>
    <col min="3846" max="3846" width="16.7109375" bestFit="1" customWidth="1"/>
    <col min="3847" max="3847" width="21" bestFit="1" customWidth="1"/>
    <col min="4098" max="4098" width="32.5703125" bestFit="1" customWidth="1"/>
    <col min="4101" max="4101" width="17.5703125" bestFit="1" customWidth="1"/>
    <col min="4102" max="4102" width="16.7109375" bestFit="1" customWidth="1"/>
    <col min="4103" max="4103" width="21" bestFit="1" customWidth="1"/>
    <col min="4354" max="4354" width="32.5703125" bestFit="1" customWidth="1"/>
    <col min="4357" max="4357" width="17.5703125" bestFit="1" customWidth="1"/>
    <col min="4358" max="4358" width="16.7109375" bestFit="1" customWidth="1"/>
    <col min="4359" max="4359" width="21" bestFit="1" customWidth="1"/>
    <col min="4610" max="4610" width="32.5703125" bestFit="1" customWidth="1"/>
    <col min="4613" max="4613" width="17.5703125" bestFit="1" customWidth="1"/>
    <col min="4614" max="4614" width="16.7109375" bestFit="1" customWidth="1"/>
    <col min="4615" max="4615" width="21" bestFit="1" customWidth="1"/>
    <col min="4866" max="4866" width="32.5703125" bestFit="1" customWidth="1"/>
    <col min="4869" max="4869" width="17.5703125" bestFit="1" customWidth="1"/>
    <col min="4870" max="4870" width="16.7109375" bestFit="1" customWidth="1"/>
    <col min="4871" max="4871" width="21" bestFit="1" customWidth="1"/>
    <col min="5122" max="5122" width="32.5703125" bestFit="1" customWidth="1"/>
    <col min="5125" max="5125" width="17.5703125" bestFit="1" customWidth="1"/>
    <col min="5126" max="5126" width="16.7109375" bestFit="1" customWidth="1"/>
    <col min="5127" max="5127" width="21" bestFit="1" customWidth="1"/>
    <col min="5378" max="5378" width="32.5703125" bestFit="1" customWidth="1"/>
    <col min="5381" max="5381" width="17.5703125" bestFit="1" customWidth="1"/>
    <col min="5382" max="5382" width="16.7109375" bestFit="1" customWidth="1"/>
    <col min="5383" max="5383" width="21" bestFit="1" customWidth="1"/>
    <col min="5634" max="5634" width="32.5703125" bestFit="1" customWidth="1"/>
    <col min="5637" max="5637" width="17.5703125" bestFit="1" customWidth="1"/>
    <col min="5638" max="5638" width="16.7109375" bestFit="1" customWidth="1"/>
    <col min="5639" max="5639" width="21" bestFit="1" customWidth="1"/>
    <col min="5890" max="5890" width="32.5703125" bestFit="1" customWidth="1"/>
    <col min="5893" max="5893" width="17.5703125" bestFit="1" customWidth="1"/>
    <col min="5894" max="5894" width="16.7109375" bestFit="1" customWidth="1"/>
    <col min="5895" max="5895" width="21" bestFit="1" customWidth="1"/>
    <col min="6146" max="6146" width="32.5703125" bestFit="1" customWidth="1"/>
    <col min="6149" max="6149" width="17.5703125" bestFit="1" customWidth="1"/>
    <col min="6150" max="6150" width="16.7109375" bestFit="1" customWidth="1"/>
    <col min="6151" max="6151" width="21" bestFit="1" customWidth="1"/>
    <col min="6402" max="6402" width="32.5703125" bestFit="1" customWidth="1"/>
    <col min="6405" max="6405" width="17.5703125" bestFit="1" customWidth="1"/>
    <col min="6406" max="6406" width="16.7109375" bestFit="1" customWidth="1"/>
    <col min="6407" max="6407" width="21" bestFit="1" customWidth="1"/>
    <col min="6658" max="6658" width="32.5703125" bestFit="1" customWidth="1"/>
    <col min="6661" max="6661" width="17.5703125" bestFit="1" customWidth="1"/>
    <col min="6662" max="6662" width="16.7109375" bestFit="1" customWidth="1"/>
    <col min="6663" max="6663" width="21" bestFit="1" customWidth="1"/>
    <col min="6914" max="6914" width="32.5703125" bestFit="1" customWidth="1"/>
    <col min="6917" max="6917" width="17.5703125" bestFit="1" customWidth="1"/>
    <col min="6918" max="6918" width="16.7109375" bestFit="1" customWidth="1"/>
    <col min="6919" max="6919" width="21" bestFit="1" customWidth="1"/>
    <col min="7170" max="7170" width="32.5703125" bestFit="1" customWidth="1"/>
    <col min="7173" max="7173" width="17.5703125" bestFit="1" customWidth="1"/>
    <col min="7174" max="7174" width="16.7109375" bestFit="1" customWidth="1"/>
    <col min="7175" max="7175" width="21" bestFit="1" customWidth="1"/>
    <col min="7426" max="7426" width="32.5703125" bestFit="1" customWidth="1"/>
    <col min="7429" max="7429" width="17.5703125" bestFit="1" customWidth="1"/>
    <col min="7430" max="7430" width="16.7109375" bestFit="1" customWidth="1"/>
    <col min="7431" max="7431" width="21" bestFit="1" customWidth="1"/>
    <col min="7682" max="7682" width="32.5703125" bestFit="1" customWidth="1"/>
    <col min="7685" max="7685" width="17.5703125" bestFit="1" customWidth="1"/>
    <col min="7686" max="7686" width="16.7109375" bestFit="1" customWidth="1"/>
    <col min="7687" max="7687" width="21" bestFit="1" customWidth="1"/>
    <col min="7938" max="7938" width="32.5703125" bestFit="1" customWidth="1"/>
    <col min="7941" max="7941" width="17.5703125" bestFit="1" customWidth="1"/>
    <col min="7942" max="7942" width="16.7109375" bestFit="1" customWidth="1"/>
    <col min="7943" max="7943" width="21" bestFit="1" customWidth="1"/>
    <col min="8194" max="8194" width="32.5703125" bestFit="1" customWidth="1"/>
    <col min="8197" max="8197" width="17.5703125" bestFit="1" customWidth="1"/>
    <col min="8198" max="8198" width="16.7109375" bestFit="1" customWidth="1"/>
    <col min="8199" max="8199" width="21" bestFit="1" customWidth="1"/>
    <col min="8450" max="8450" width="32.5703125" bestFit="1" customWidth="1"/>
    <col min="8453" max="8453" width="17.5703125" bestFit="1" customWidth="1"/>
    <col min="8454" max="8454" width="16.7109375" bestFit="1" customWidth="1"/>
    <col min="8455" max="8455" width="21" bestFit="1" customWidth="1"/>
    <col min="8706" max="8706" width="32.5703125" bestFit="1" customWidth="1"/>
    <col min="8709" max="8709" width="17.5703125" bestFit="1" customWidth="1"/>
    <col min="8710" max="8710" width="16.7109375" bestFit="1" customWidth="1"/>
    <col min="8711" max="8711" width="21" bestFit="1" customWidth="1"/>
    <col min="8962" max="8962" width="32.5703125" bestFit="1" customWidth="1"/>
    <col min="8965" max="8965" width="17.5703125" bestFit="1" customWidth="1"/>
    <col min="8966" max="8966" width="16.7109375" bestFit="1" customWidth="1"/>
    <col min="8967" max="8967" width="21" bestFit="1" customWidth="1"/>
    <col min="9218" max="9218" width="32.5703125" bestFit="1" customWidth="1"/>
    <col min="9221" max="9221" width="17.5703125" bestFit="1" customWidth="1"/>
    <col min="9222" max="9222" width="16.7109375" bestFit="1" customWidth="1"/>
    <col min="9223" max="9223" width="21" bestFit="1" customWidth="1"/>
    <col min="9474" max="9474" width="32.5703125" bestFit="1" customWidth="1"/>
    <col min="9477" max="9477" width="17.5703125" bestFit="1" customWidth="1"/>
    <col min="9478" max="9478" width="16.7109375" bestFit="1" customWidth="1"/>
    <col min="9479" max="9479" width="21" bestFit="1" customWidth="1"/>
    <col min="9730" max="9730" width="32.5703125" bestFit="1" customWidth="1"/>
    <col min="9733" max="9733" width="17.5703125" bestFit="1" customWidth="1"/>
    <col min="9734" max="9734" width="16.7109375" bestFit="1" customWidth="1"/>
    <col min="9735" max="9735" width="21" bestFit="1" customWidth="1"/>
    <col min="9986" max="9986" width="32.5703125" bestFit="1" customWidth="1"/>
    <col min="9989" max="9989" width="17.5703125" bestFit="1" customWidth="1"/>
    <col min="9990" max="9990" width="16.7109375" bestFit="1" customWidth="1"/>
    <col min="9991" max="9991" width="21" bestFit="1" customWidth="1"/>
    <col min="10242" max="10242" width="32.5703125" bestFit="1" customWidth="1"/>
    <col min="10245" max="10245" width="17.5703125" bestFit="1" customWidth="1"/>
    <col min="10246" max="10246" width="16.7109375" bestFit="1" customWidth="1"/>
    <col min="10247" max="10247" width="21" bestFit="1" customWidth="1"/>
    <col min="10498" max="10498" width="32.5703125" bestFit="1" customWidth="1"/>
    <col min="10501" max="10501" width="17.5703125" bestFit="1" customWidth="1"/>
    <col min="10502" max="10502" width="16.7109375" bestFit="1" customWidth="1"/>
    <col min="10503" max="10503" width="21" bestFit="1" customWidth="1"/>
    <col min="10754" max="10754" width="32.5703125" bestFit="1" customWidth="1"/>
    <col min="10757" max="10757" width="17.5703125" bestFit="1" customWidth="1"/>
    <col min="10758" max="10758" width="16.7109375" bestFit="1" customWidth="1"/>
    <col min="10759" max="10759" width="21" bestFit="1" customWidth="1"/>
    <col min="11010" max="11010" width="32.5703125" bestFit="1" customWidth="1"/>
    <col min="11013" max="11013" width="17.5703125" bestFit="1" customWidth="1"/>
    <col min="11014" max="11014" width="16.7109375" bestFit="1" customWidth="1"/>
    <col min="11015" max="11015" width="21" bestFit="1" customWidth="1"/>
    <col min="11266" max="11266" width="32.5703125" bestFit="1" customWidth="1"/>
    <col min="11269" max="11269" width="17.5703125" bestFit="1" customWidth="1"/>
    <col min="11270" max="11270" width="16.7109375" bestFit="1" customWidth="1"/>
    <col min="11271" max="11271" width="21" bestFit="1" customWidth="1"/>
    <col min="11522" max="11522" width="32.5703125" bestFit="1" customWidth="1"/>
    <col min="11525" max="11525" width="17.5703125" bestFit="1" customWidth="1"/>
    <col min="11526" max="11526" width="16.7109375" bestFit="1" customWidth="1"/>
    <col min="11527" max="11527" width="21" bestFit="1" customWidth="1"/>
    <col min="11778" max="11778" width="32.5703125" bestFit="1" customWidth="1"/>
    <col min="11781" max="11781" width="17.5703125" bestFit="1" customWidth="1"/>
    <col min="11782" max="11782" width="16.7109375" bestFit="1" customWidth="1"/>
    <col min="11783" max="11783" width="21" bestFit="1" customWidth="1"/>
    <col min="12034" max="12034" width="32.5703125" bestFit="1" customWidth="1"/>
    <col min="12037" max="12037" width="17.5703125" bestFit="1" customWidth="1"/>
    <col min="12038" max="12038" width="16.7109375" bestFit="1" customWidth="1"/>
    <col min="12039" max="12039" width="21" bestFit="1" customWidth="1"/>
    <col min="12290" max="12290" width="32.5703125" bestFit="1" customWidth="1"/>
    <col min="12293" max="12293" width="17.5703125" bestFit="1" customWidth="1"/>
    <col min="12294" max="12294" width="16.7109375" bestFit="1" customWidth="1"/>
    <col min="12295" max="12295" width="21" bestFit="1" customWidth="1"/>
    <col min="12546" max="12546" width="32.5703125" bestFit="1" customWidth="1"/>
    <col min="12549" max="12549" width="17.5703125" bestFit="1" customWidth="1"/>
    <col min="12550" max="12550" width="16.7109375" bestFit="1" customWidth="1"/>
    <col min="12551" max="12551" width="21" bestFit="1" customWidth="1"/>
    <col min="12802" max="12802" width="32.5703125" bestFit="1" customWidth="1"/>
    <col min="12805" max="12805" width="17.5703125" bestFit="1" customWidth="1"/>
    <col min="12806" max="12806" width="16.7109375" bestFit="1" customWidth="1"/>
    <col min="12807" max="12807" width="21" bestFit="1" customWidth="1"/>
    <col min="13058" max="13058" width="32.5703125" bestFit="1" customWidth="1"/>
    <col min="13061" max="13061" width="17.5703125" bestFit="1" customWidth="1"/>
    <col min="13062" max="13062" width="16.7109375" bestFit="1" customWidth="1"/>
    <col min="13063" max="13063" width="21" bestFit="1" customWidth="1"/>
    <col min="13314" max="13314" width="32.5703125" bestFit="1" customWidth="1"/>
    <col min="13317" max="13317" width="17.5703125" bestFit="1" customWidth="1"/>
    <col min="13318" max="13318" width="16.7109375" bestFit="1" customWidth="1"/>
    <col min="13319" max="13319" width="21" bestFit="1" customWidth="1"/>
    <col min="13570" max="13570" width="32.5703125" bestFit="1" customWidth="1"/>
    <col min="13573" max="13573" width="17.5703125" bestFit="1" customWidth="1"/>
    <col min="13574" max="13574" width="16.7109375" bestFit="1" customWidth="1"/>
    <col min="13575" max="13575" width="21" bestFit="1" customWidth="1"/>
    <col min="13826" max="13826" width="32.5703125" bestFit="1" customWidth="1"/>
    <col min="13829" max="13829" width="17.5703125" bestFit="1" customWidth="1"/>
    <col min="13830" max="13830" width="16.7109375" bestFit="1" customWidth="1"/>
    <col min="13831" max="13831" width="21" bestFit="1" customWidth="1"/>
    <col min="14082" max="14082" width="32.5703125" bestFit="1" customWidth="1"/>
    <col min="14085" max="14085" width="17.5703125" bestFit="1" customWidth="1"/>
    <col min="14086" max="14086" width="16.7109375" bestFit="1" customWidth="1"/>
    <col min="14087" max="14087" width="21" bestFit="1" customWidth="1"/>
    <col min="14338" max="14338" width="32.5703125" bestFit="1" customWidth="1"/>
    <col min="14341" max="14341" width="17.5703125" bestFit="1" customWidth="1"/>
    <col min="14342" max="14342" width="16.7109375" bestFit="1" customWidth="1"/>
    <col min="14343" max="14343" width="21" bestFit="1" customWidth="1"/>
    <col min="14594" max="14594" width="32.5703125" bestFit="1" customWidth="1"/>
    <col min="14597" max="14597" width="17.5703125" bestFit="1" customWidth="1"/>
    <col min="14598" max="14598" width="16.7109375" bestFit="1" customWidth="1"/>
    <col min="14599" max="14599" width="21" bestFit="1" customWidth="1"/>
    <col min="14850" max="14850" width="32.5703125" bestFit="1" customWidth="1"/>
    <col min="14853" max="14853" width="17.5703125" bestFit="1" customWidth="1"/>
    <col min="14854" max="14854" width="16.7109375" bestFit="1" customWidth="1"/>
    <col min="14855" max="14855" width="21" bestFit="1" customWidth="1"/>
    <col min="15106" max="15106" width="32.5703125" bestFit="1" customWidth="1"/>
    <col min="15109" max="15109" width="17.5703125" bestFit="1" customWidth="1"/>
    <col min="15110" max="15110" width="16.7109375" bestFit="1" customWidth="1"/>
    <col min="15111" max="15111" width="21" bestFit="1" customWidth="1"/>
    <col min="15362" max="15362" width="32.5703125" bestFit="1" customWidth="1"/>
    <col min="15365" max="15365" width="17.5703125" bestFit="1" customWidth="1"/>
    <col min="15366" max="15366" width="16.7109375" bestFit="1" customWidth="1"/>
    <col min="15367" max="15367" width="21" bestFit="1" customWidth="1"/>
    <col min="15618" max="15618" width="32.5703125" bestFit="1" customWidth="1"/>
    <col min="15621" max="15621" width="17.5703125" bestFit="1" customWidth="1"/>
    <col min="15622" max="15622" width="16.7109375" bestFit="1" customWidth="1"/>
    <col min="15623" max="15623" width="21" bestFit="1" customWidth="1"/>
    <col min="15874" max="15874" width="32.5703125" bestFit="1" customWidth="1"/>
    <col min="15877" max="15877" width="17.5703125" bestFit="1" customWidth="1"/>
    <col min="15878" max="15878" width="16.7109375" bestFit="1" customWidth="1"/>
    <col min="15879" max="15879" width="21" bestFit="1" customWidth="1"/>
    <col min="16130" max="16130" width="32.5703125" bestFit="1" customWidth="1"/>
    <col min="16133" max="16133" width="17.5703125" bestFit="1" customWidth="1"/>
    <col min="16134" max="16134" width="16.7109375" bestFit="1" customWidth="1"/>
    <col min="16135" max="16135" width="21" bestFit="1" customWidth="1"/>
  </cols>
  <sheetData>
    <row r="1" spans="1:13" ht="15.75" customHeight="1" thickBot="1" x14ac:dyDescent="0.3">
      <c r="A1" s="296" t="s">
        <v>4</v>
      </c>
      <c r="B1" s="297"/>
      <c r="C1" s="297"/>
      <c r="D1" s="298"/>
      <c r="E1" s="298"/>
      <c r="F1" s="298"/>
      <c r="G1" s="299"/>
    </row>
    <row r="2" spans="1:13" ht="17.25" thickBot="1" x14ac:dyDescent="0.3">
      <c r="A2" s="296" t="s">
        <v>33</v>
      </c>
      <c r="B2" s="297"/>
      <c r="C2" s="297"/>
      <c r="D2" s="298"/>
      <c r="E2" s="298"/>
      <c r="F2" s="298"/>
      <c r="G2" s="299"/>
    </row>
    <row r="3" spans="1:13" ht="25.5" customHeight="1" x14ac:dyDescent="0.25">
      <c r="A3" s="300" t="s">
        <v>34</v>
      </c>
      <c r="B3" s="301"/>
      <c r="C3" s="301"/>
      <c r="D3" s="302"/>
      <c r="E3" s="303"/>
      <c r="F3" s="303"/>
      <c r="G3" s="304"/>
    </row>
    <row r="4" spans="1:13" ht="16.5" x14ac:dyDescent="0.25">
      <c r="A4" s="137"/>
      <c r="B4" s="138"/>
      <c r="C4" s="138"/>
      <c r="D4" s="38"/>
      <c r="E4" s="29"/>
      <c r="F4" s="29"/>
      <c r="G4" s="32"/>
    </row>
    <row r="5" spans="1:13" ht="38.25" customHeight="1" x14ac:dyDescent="0.25">
      <c r="A5" s="146" t="s">
        <v>5</v>
      </c>
      <c r="B5" s="285" t="str">
        <f>+'Des. Cant y Prec.'!D7</f>
        <v>Radio PTP (Punto a Punto) 5.8 Ghz; MIMO, Ethernet Bridging IEEE 802.3 dinamicamente variable hasta 300 Mbps, Throughput mínimo 100 Mbps. Latencia 1 a 10 ms. Sincronización Ethernet IEEE 1588v2; Protección IP 67. Interfaces 2 RJ-45 GigabitEthernet, PoE inc.  Antena 5.8 Ghz 29 dBi PTP Externa 29 dBi doble polaridad. Incluye instalación y puesta punto del radio enlace con su par o suscriptor correspondiente.</v>
      </c>
      <c r="C5" s="286"/>
      <c r="D5" s="286"/>
      <c r="E5" s="286"/>
      <c r="F5" s="286"/>
      <c r="G5" s="287"/>
    </row>
    <row r="6" spans="1:13" ht="20.25" customHeight="1" x14ac:dyDescent="0.25">
      <c r="A6" s="146" t="s">
        <v>9</v>
      </c>
      <c r="B6" s="286" t="str">
        <f>+'Des. Cant y Prec.'!C7</f>
        <v>R03_L1</v>
      </c>
      <c r="C6" s="286"/>
      <c r="D6" s="305"/>
      <c r="E6" s="286"/>
      <c r="F6" s="289" t="s">
        <v>6</v>
      </c>
      <c r="G6" s="306"/>
    </row>
    <row r="7" spans="1:13" x14ac:dyDescent="0.25">
      <c r="A7" s="288" t="s">
        <v>7</v>
      </c>
      <c r="B7" s="289"/>
      <c r="C7" s="289"/>
      <c r="D7" s="290"/>
      <c r="E7" s="289"/>
      <c r="F7" s="30"/>
      <c r="G7" s="32"/>
    </row>
    <row r="8" spans="1:13" ht="15.75" thickBot="1" x14ac:dyDescent="0.3">
      <c r="A8" s="291" t="s">
        <v>8</v>
      </c>
      <c r="B8" s="292"/>
      <c r="C8" s="292"/>
      <c r="D8" s="293"/>
      <c r="E8" s="292"/>
      <c r="F8" s="147"/>
      <c r="G8" s="5"/>
    </row>
    <row r="9" spans="1:13" ht="15.75" thickBot="1" x14ac:dyDescent="0.3">
      <c r="A9" s="49" t="s">
        <v>9</v>
      </c>
      <c r="B9" s="7" t="s">
        <v>10</v>
      </c>
      <c r="C9" s="147"/>
      <c r="D9" s="148"/>
      <c r="E9" s="147"/>
      <c r="F9" s="8"/>
      <c r="G9" s="9"/>
      <c r="J9" s="1"/>
    </row>
    <row r="10" spans="1:13" ht="15.75" thickBot="1" x14ac:dyDescent="0.3">
      <c r="A10" s="50"/>
      <c r="B10" s="9" t="s">
        <v>11</v>
      </c>
      <c r="C10" s="10" t="s">
        <v>12</v>
      </c>
      <c r="D10" s="41" t="s">
        <v>13</v>
      </c>
      <c r="E10" s="10" t="s">
        <v>14</v>
      </c>
      <c r="F10" s="10" t="s">
        <v>15</v>
      </c>
      <c r="G10" s="11" t="s">
        <v>16</v>
      </c>
      <c r="J10" s="25"/>
      <c r="K10" s="3"/>
      <c r="L10" s="3"/>
      <c r="M10" s="2"/>
    </row>
    <row r="11" spans="1:13" ht="123.75" x14ac:dyDescent="0.25">
      <c r="A11" s="63" t="str">
        <f>+B6</f>
        <v>R03_L1</v>
      </c>
      <c r="B11" s="165" t="str">
        <f>+B5</f>
        <v>Radio PTP (Punto a Punto) 5.8 Ghz; MIMO, Ethernet Bridging IEEE 802.3 dinamicamente variable hasta 300 Mbps, Throughput mínimo 100 Mbps. Latencia 1 a 10 ms. Sincronización Ethernet IEEE 1588v2; Protección IP 67. Interfaces 2 RJ-45 GigabitEthernet, PoE inc.  Antena 5.8 Ghz 29 dBi PTP Externa 29 dBi doble polaridad. Incluye instalación y puesta punto del radio enlace con su par o suscriptor correspondiente.</v>
      </c>
      <c r="C11" s="19">
        <f>+'Des. Cant y Prec.'!F7</f>
        <v>10</v>
      </c>
      <c r="D11" s="42">
        <f>+'Des. Cant y Prec.'!G7*0.8</f>
        <v>0</v>
      </c>
      <c r="E11" s="20">
        <f>+C11*D11</f>
        <v>0</v>
      </c>
      <c r="F11" s="17">
        <v>1</v>
      </c>
      <c r="G11" s="68">
        <f>+F11*E11</f>
        <v>0</v>
      </c>
      <c r="J11" s="22"/>
      <c r="K11" s="22"/>
      <c r="L11" s="22"/>
      <c r="M11" s="22"/>
    </row>
    <row r="12" spans="1:13" ht="15.75" thickBot="1" x14ac:dyDescent="0.3">
      <c r="A12" s="57"/>
      <c r="B12" s="59" t="s">
        <v>17</v>
      </c>
      <c r="C12" s="59"/>
      <c r="D12" s="56"/>
      <c r="E12" s="61"/>
      <c r="F12" s="61"/>
      <c r="G12" s="62">
        <f>SUM(G11:G11)</f>
        <v>0</v>
      </c>
      <c r="J12" s="1"/>
    </row>
    <row r="13" spans="1:13" ht="15.75" thickBot="1" x14ac:dyDescent="0.3">
      <c r="A13" s="54"/>
      <c r="B13" s="7" t="s">
        <v>2</v>
      </c>
      <c r="C13" s="147"/>
      <c r="D13" s="148"/>
      <c r="E13" s="147"/>
      <c r="F13" s="8"/>
      <c r="G13" s="9"/>
    </row>
    <row r="14" spans="1:13" ht="15.75" thickBot="1" x14ac:dyDescent="0.3">
      <c r="A14" s="50"/>
      <c r="B14" s="9" t="s">
        <v>11</v>
      </c>
      <c r="C14" s="10" t="s">
        <v>12</v>
      </c>
      <c r="D14" s="41" t="s">
        <v>13</v>
      </c>
      <c r="E14" s="10" t="s">
        <v>14</v>
      </c>
      <c r="F14" s="10" t="s">
        <v>15</v>
      </c>
      <c r="G14" s="11" t="s">
        <v>16</v>
      </c>
    </row>
    <row r="15" spans="1:13" x14ac:dyDescent="0.25">
      <c r="A15" s="63"/>
      <c r="B15" s="27"/>
      <c r="C15" s="23"/>
      <c r="D15" s="39"/>
      <c r="E15" s="20"/>
      <c r="F15" s="17"/>
      <c r="G15" s="20"/>
      <c r="I15" s="1"/>
      <c r="J15" s="1"/>
    </row>
    <row r="16" spans="1:13" ht="15.75" thickBot="1" x14ac:dyDescent="0.3">
      <c r="A16" s="57"/>
      <c r="B16" s="59" t="s">
        <v>17</v>
      </c>
      <c r="C16" s="59"/>
      <c r="D16" s="56"/>
      <c r="E16" s="61"/>
      <c r="F16" s="61"/>
      <c r="G16" s="62">
        <f>SUM(G15:G15)</f>
        <v>0</v>
      </c>
      <c r="I16" s="22"/>
    </row>
    <row r="17" spans="1:10" ht="15.75" thickBot="1" x14ac:dyDescent="0.3">
      <c r="A17" s="54"/>
      <c r="B17" s="147" t="s">
        <v>3</v>
      </c>
      <c r="C17" s="147"/>
      <c r="D17" s="44"/>
      <c r="E17" s="8"/>
      <c r="F17" s="8"/>
      <c r="G17" s="9"/>
    </row>
    <row r="18" spans="1:10" ht="26.25" thickBot="1" x14ac:dyDescent="0.3">
      <c r="A18" s="50"/>
      <c r="B18" s="9" t="s">
        <v>18</v>
      </c>
      <c r="C18" s="10" t="s">
        <v>19</v>
      </c>
      <c r="D18" s="41" t="s">
        <v>20</v>
      </c>
      <c r="E18" s="10" t="s">
        <v>14</v>
      </c>
      <c r="F18" s="10" t="s">
        <v>21</v>
      </c>
      <c r="G18" s="11" t="s">
        <v>16</v>
      </c>
    </row>
    <row r="19" spans="1:10" x14ac:dyDescent="0.25">
      <c r="A19" s="55"/>
      <c r="B19" s="13"/>
      <c r="C19" s="18"/>
      <c r="D19" s="43"/>
      <c r="E19" s="17"/>
      <c r="F19" s="17"/>
      <c r="G19" s="20"/>
      <c r="J19" s="24"/>
    </row>
    <row r="20" spans="1:10" ht="15.75" thickBot="1" x14ac:dyDescent="0.3">
      <c r="A20" s="57"/>
      <c r="B20" s="58" t="s">
        <v>22</v>
      </c>
      <c r="C20" s="60"/>
      <c r="D20" s="56"/>
      <c r="E20" s="61"/>
      <c r="F20" s="61"/>
      <c r="G20" s="62">
        <f>SUM(G19:G19)</f>
        <v>0</v>
      </c>
    </row>
    <row r="21" spans="1:10" ht="15.75" thickBot="1" x14ac:dyDescent="0.3">
      <c r="A21" s="54"/>
      <c r="B21" s="147" t="s">
        <v>23</v>
      </c>
      <c r="C21" s="16"/>
      <c r="D21" s="45"/>
      <c r="E21" s="16"/>
      <c r="F21" s="16"/>
      <c r="G21" s="15"/>
    </row>
    <row r="22" spans="1:10" ht="15.75" thickBot="1" x14ac:dyDescent="0.3">
      <c r="A22" s="50"/>
      <c r="B22" s="294" t="s">
        <v>11</v>
      </c>
      <c r="C22" s="295"/>
      <c r="D22" s="46" t="s">
        <v>24</v>
      </c>
      <c r="E22" s="9" t="s">
        <v>12</v>
      </c>
      <c r="F22" s="9" t="s">
        <v>25</v>
      </c>
      <c r="G22" s="9" t="s">
        <v>26</v>
      </c>
    </row>
    <row r="23" spans="1:10" x14ac:dyDescent="0.25">
      <c r="A23" s="51"/>
      <c r="B23" s="13"/>
      <c r="C23" s="12"/>
      <c r="D23" s="47"/>
      <c r="E23" s="6"/>
      <c r="F23" s="6"/>
      <c r="G23" s="17"/>
    </row>
    <row r="24" spans="1:10" ht="15.75" thickBot="1" x14ac:dyDescent="0.3">
      <c r="A24" s="57"/>
      <c r="B24" s="58" t="s">
        <v>27</v>
      </c>
      <c r="C24" s="59"/>
      <c r="D24" s="59"/>
      <c r="E24" s="59"/>
      <c r="F24" s="59"/>
      <c r="G24" s="61">
        <f>SUM(G23:G23)</f>
        <v>0</v>
      </c>
    </row>
    <row r="25" spans="1:10" ht="15.75" thickBot="1" x14ac:dyDescent="0.3">
      <c r="A25" s="4"/>
      <c r="B25" s="4"/>
      <c r="C25" s="4"/>
      <c r="D25" s="283" t="s">
        <v>28</v>
      </c>
      <c r="E25" s="284"/>
      <c r="F25" s="15"/>
      <c r="G25" s="21">
        <f>+G24+G16+G20+G12</f>
        <v>0</v>
      </c>
    </row>
    <row r="26" spans="1:10" ht="15.75" thickBot="1" x14ac:dyDescent="0.3">
      <c r="A26" s="4"/>
      <c r="B26" s="4"/>
      <c r="C26" s="4"/>
      <c r="D26" s="283" t="s">
        <v>29</v>
      </c>
      <c r="E26" s="284"/>
      <c r="F26" s="15"/>
      <c r="G26" s="21"/>
    </row>
    <row r="27" spans="1:10" ht="15.75" thickBot="1" x14ac:dyDescent="0.3">
      <c r="A27" s="4"/>
      <c r="B27" s="4"/>
      <c r="C27" s="4"/>
      <c r="D27" s="283" t="s">
        <v>30</v>
      </c>
      <c r="E27" s="284"/>
      <c r="F27" s="15"/>
      <c r="G27" s="21"/>
    </row>
    <row r="28" spans="1:10" ht="15.75" thickBot="1" x14ac:dyDescent="0.3">
      <c r="A28" s="4"/>
      <c r="B28" s="4"/>
      <c r="C28" s="4"/>
      <c r="D28" s="283" t="s">
        <v>31</v>
      </c>
      <c r="E28" s="284"/>
      <c r="F28" s="15"/>
      <c r="G28" s="21">
        <f>SUM(G25:G27)</f>
        <v>0</v>
      </c>
    </row>
    <row r="29" spans="1:10" ht="15.75" thickBot="1" x14ac:dyDescent="0.3">
      <c r="A29" s="4"/>
      <c r="B29" s="4"/>
      <c r="C29" s="4"/>
      <c r="D29" s="283" t="s">
        <v>32</v>
      </c>
      <c r="E29" s="284"/>
      <c r="F29" s="15"/>
      <c r="G29" s="21">
        <f>+G28</f>
        <v>0</v>
      </c>
      <c r="H29" s="69"/>
    </row>
    <row r="30" spans="1:10" x14ac:dyDescent="0.25">
      <c r="G30" s="1"/>
    </row>
  </sheetData>
  <mergeCells count="14">
    <mergeCell ref="A1:G1"/>
    <mergeCell ref="A2:G2"/>
    <mergeCell ref="A3:G3"/>
    <mergeCell ref="B6:E6"/>
    <mergeCell ref="F6:G6"/>
    <mergeCell ref="D28:E28"/>
    <mergeCell ref="D29:E29"/>
    <mergeCell ref="B5:G5"/>
    <mergeCell ref="A7:E7"/>
    <mergeCell ref="A8:E8"/>
    <mergeCell ref="B22:C22"/>
    <mergeCell ref="D25:E25"/>
    <mergeCell ref="D26:E26"/>
    <mergeCell ref="D27:E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43</vt:i4>
      </vt:variant>
    </vt:vector>
  </HeadingPairs>
  <TitlesOfParts>
    <vt:vector size="43" baseType="lpstr">
      <vt:lpstr>Lotes</vt:lpstr>
      <vt:lpstr>Res. Rubros</vt:lpstr>
      <vt:lpstr>Des. Cant y Prec.</vt:lpstr>
      <vt:lpstr>ROFW_BACKBONE_SE31</vt:lpstr>
      <vt:lpstr>PREC_UNIT_R01_L1</vt:lpstr>
      <vt:lpstr>ROFW_BACKBONE_SE80</vt:lpstr>
      <vt:lpstr>PREC_UNIT_R02_L1</vt:lpstr>
      <vt:lpstr>Radios Red Transporte</vt:lpstr>
      <vt:lpstr>PREC_UNIT_R03_L1</vt:lpstr>
      <vt:lpstr>Caja de Energía Rep</vt:lpstr>
      <vt:lpstr>PREC_UNIT_R04_L1</vt:lpstr>
      <vt:lpstr>SW_TRANSPORTE</vt:lpstr>
      <vt:lpstr>PREC_UNIT_R05_L1</vt:lpstr>
      <vt:lpstr>Radios Red Acceso Base</vt:lpstr>
      <vt:lpstr>PREC_UNIT_R06_L1</vt:lpstr>
      <vt:lpstr>Radios Red Acceso Susc</vt:lpstr>
      <vt:lpstr>PREC_UNIT_R07_L1</vt:lpstr>
      <vt:lpstr>Caja de Energía REC</vt:lpstr>
      <vt:lpstr>PREC_UNIT_R08_L1</vt:lpstr>
      <vt:lpstr>CONVERSOR SERIAL-ETHERNET</vt:lpstr>
      <vt:lpstr>PREC_UNIT_R09_L1</vt:lpstr>
      <vt:lpstr>Especificaciones Generales</vt:lpstr>
      <vt:lpstr>Especificaciones por sitio</vt:lpstr>
      <vt:lpstr>Especificaciones Enlaces</vt:lpstr>
      <vt:lpstr>Esp. Reconectadores</vt:lpstr>
      <vt:lpstr>PREC_UNIT_R01_L2</vt:lpstr>
      <vt:lpstr>Esp. Concentrador de datos</vt:lpstr>
      <vt:lpstr>PREC_UNIT_R02_L2</vt:lpstr>
      <vt:lpstr>Esp. Sist. de Aut.</vt:lpstr>
      <vt:lpstr>PREC_UNIT_R03_L2</vt:lpstr>
      <vt:lpstr>PREC_UNIT_R04_L2</vt:lpstr>
      <vt:lpstr>Exper. Mínima Lote 1</vt:lpstr>
      <vt:lpstr>Exper. Mínima Lote 2</vt:lpstr>
      <vt:lpstr>Per. Técnico Lote 1</vt:lpstr>
      <vt:lpstr>Per. Técnico Lote 2</vt:lpstr>
      <vt:lpstr>Equi. Min. Disp. Lote 1</vt:lpstr>
      <vt:lpstr>Equi. Min. Disp. Lote 2</vt:lpstr>
      <vt:lpstr>Eval. Punt. Lote 1</vt:lpstr>
      <vt:lpstr>Punt. Exper. Lote 1</vt:lpstr>
      <vt:lpstr>Punt. Per. Lote 1</vt:lpstr>
      <vt:lpstr>Puntaje Lote 2</vt:lpstr>
      <vt:lpstr>Punt. Exper. Lote 2</vt:lpstr>
      <vt:lpstr>Punt. Per. Lote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Andrés Díaz</dc:creator>
  <cp:lastModifiedBy>Nila Patricia Acaro Castillo</cp:lastModifiedBy>
  <cp:lastPrinted>2017-02-03T12:52:00Z</cp:lastPrinted>
  <dcterms:created xsi:type="dcterms:W3CDTF">2017-02-02T16:41:58Z</dcterms:created>
  <dcterms:modified xsi:type="dcterms:W3CDTF">2017-08-29T15:26:06Z</dcterms:modified>
</cp:coreProperties>
</file>