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heckCompatibility="1"/>
  <bookViews>
    <workbookView xWindow="0" yWindow="0" windowWidth="21840" windowHeight="12435"/>
  </bookViews>
  <sheets>
    <sheet name="RESUMEN_OFERTA" sheetId="4" r:id="rId1"/>
    <sheet name="MATE_REDES" sheetId="9" r:id="rId2"/>
    <sheet name="MATE_COME" sheetId="10" r:id="rId3"/>
    <sheet name="MANO DE OBRA DISTRIBUCION" sheetId="11" r:id="rId4"/>
    <sheet name="MANO DE OBRA COMERCIAL" sheetId="12" r:id="rId5"/>
    <sheet name="PREC_UNIT_MO_DIST" sheetId="7" r:id="rId6"/>
    <sheet name="PREC_UNIT_MO_COME" sheetId="8" r:id="rId7"/>
    <sheet name="MATERIALES" sheetId="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#REF!</definedName>
    <definedName name="\b">#REF!</definedName>
    <definedName name="__123Graph_B" localSheetId="4" hidden="1">'[1]SALVOCONDUCTOS 1998'!#REF!</definedName>
    <definedName name="__123Graph_B" localSheetId="3" hidden="1">'[1]SALVOCONDUCTOS 1998'!#REF!</definedName>
    <definedName name="__123Graph_B" localSheetId="2" hidden="1">'[1]SALVOCONDUCTOS 1998'!#REF!</definedName>
    <definedName name="__123Graph_B" localSheetId="1" hidden="1">'[1]SALVOCONDUCTOS 1998'!#REF!</definedName>
    <definedName name="__123Graph_B" localSheetId="6" hidden="1">'[1]SALVOCONDUCTOS 1998'!#REF!</definedName>
    <definedName name="__123Graph_B" hidden="1">'[1]SALVOCONDUCTOS 1998'!#REF!</definedName>
    <definedName name="_1" localSheetId="6">'[2]ACO 11_12_13'!#REF!</definedName>
    <definedName name="_1">'[2]ACO 11_12_13'!#REF!</definedName>
    <definedName name="_10" localSheetId="6">#REF!</definedName>
    <definedName name="_10">#REF!</definedName>
    <definedName name="_11" localSheetId="6">#REF!</definedName>
    <definedName name="_11">#REF!</definedName>
    <definedName name="_12" localSheetId="6">#REF!</definedName>
    <definedName name="_12">#REF!</definedName>
    <definedName name="_13" localSheetId="6">#REF!</definedName>
    <definedName name="_13">#REF!</definedName>
    <definedName name="_14" localSheetId="6">#REF!</definedName>
    <definedName name="_14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2" localSheetId="6">'[2]MED 1_2_3'!#REF!</definedName>
    <definedName name="_2">'[2]MED 1_2_3'!#REF!</definedName>
    <definedName name="_20" localSheetId="6">#REF!</definedName>
    <definedName name="_20">#REF!</definedName>
    <definedName name="_21" localSheetId="6">#REF!</definedName>
    <definedName name="_21">#REF!</definedName>
    <definedName name="_27" localSheetId="6">#REF!</definedName>
    <definedName name="_27">#REF!</definedName>
    <definedName name="_28" localSheetId="6">#REF!</definedName>
    <definedName name="_28">#REF!</definedName>
    <definedName name="_29" localSheetId="6">#REF!</definedName>
    <definedName name="_29">#REF!</definedName>
    <definedName name="_3" localSheetId="6">#REF!</definedName>
    <definedName name="_3">#REF!</definedName>
    <definedName name="_30" localSheetId="6">#REF!</definedName>
    <definedName name="_30">#REF!</definedName>
    <definedName name="_31" localSheetId="6">#REF!</definedName>
    <definedName name="_31">#REF!</definedName>
    <definedName name="_32" localSheetId="6">#REF!</definedName>
    <definedName name="_32">#REF!</definedName>
    <definedName name="_33" localSheetId="6">#REF!</definedName>
    <definedName name="_33">#REF!</definedName>
    <definedName name="_34" localSheetId="6">#REF!</definedName>
    <definedName name="_34">#REF!</definedName>
    <definedName name="_35" localSheetId="6">#REF!</definedName>
    <definedName name="_35">#REF!</definedName>
    <definedName name="_36" localSheetId="6">#REF!</definedName>
    <definedName name="_36">#REF!</definedName>
    <definedName name="_37" localSheetId="6">#REF!</definedName>
    <definedName name="_37">#REF!</definedName>
    <definedName name="_38" localSheetId="6">#REF!</definedName>
    <definedName name="_38">#REF!</definedName>
    <definedName name="_39" localSheetId="6">#REF!</definedName>
    <definedName name="_39">#REF!</definedName>
    <definedName name="_4" localSheetId="6">#REF!</definedName>
    <definedName name="_4">#REF!</definedName>
    <definedName name="_40" localSheetId="6">#REF!</definedName>
    <definedName name="_40">#REF!</definedName>
    <definedName name="_41" localSheetId="6">#REF!</definedName>
    <definedName name="_41">#REF!</definedName>
    <definedName name="_5" localSheetId="6">#REF!</definedName>
    <definedName name="_5">#REF!</definedName>
    <definedName name="_6" localSheetId="6">#REF!</definedName>
    <definedName name="_6">#REF!</definedName>
    <definedName name="_7" localSheetId="6">#REF!</definedName>
    <definedName name="_7">#REF!</definedName>
    <definedName name="_8" localSheetId="6">#REF!</definedName>
    <definedName name="_8">#REF!</definedName>
    <definedName name="_9" localSheetId="6">#REF!</definedName>
    <definedName name="_9">#REF!</definedName>
    <definedName name="_A90">#REF!</definedName>
    <definedName name="_Fill" localSheetId="4" hidden="1">#REF!</definedName>
    <definedName name="_Fill" localSheetId="3" hidden="1">#REF!</definedName>
    <definedName name="_Fill" localSheetId="2" hidden="1">#REF!</definedName>
    <definedName name="_Fill" localSheetId="1" hidden="1">#REF!</definedName>
    <definedName name="_Fill" localSheetId="6" hidden="1">#REF!</definedName>
    <definedName name="_Fill" hidden="1">#REF!</definedName>
    <definedName name="_xlnm._FilterDatabase" localSheetId="7" hidden="1">MATERIALES!$A$1:$Z$3328</definedName>
    <definedName name="_N2">#REF!</definedName>
    <definedName name="_N3">#REF!</definedName>
    <definedName name="_N4">#REF!</definedName>
    <definedName name="_N5">#REF!</definedName>
    <definedName name="_N6">#REF!</definedName>
    <definedName name="_N7">#REF!</definedName>
    <definedName name="_N9">#REF!</definedName>
    <definedName name="_NA1">#REF!</definedName>
    <definedName name="_NA10">#REF!</definedName>
    <definedName name="_NA2">#REF!</definedName>
    <definedName name="_NA3">#REF!</definedName>
    <definedName name="_NA4">#REF!</definedName>
    <definedName name="_NA5">#REF!</definedName>
    <definedName name="_NA6">#REF!</definedName>
    <definedName name="_NA7">#REF!</definedName>
    <definedName name="_NA8">#REF!</definedName>
    <definedName name="_Order1" hidden="1">255</definedName>
    <definedName name="_Order2" hidden="1">255</definedName>
    <definedName name="a" localSheetId="4" hidden="1">{"'Ene-Fac'!$A$2:$H$142"}</definedName>
    <definedName name="a" localSheetId="3" hidden="1">{"'Ene-Fac'!$A$2:$H$142"}</definedName>
    <definedName name="a" localSheetId="2" hidden="1">{"'Ene-Fac'!$A$2:$H$142"}</definedName>
    <definedName name="a" localSheetId="1" hidden="1">{"'Ene-Fac'!$A$2:$H$142"}</definedName>
    <definedName name="a" localSheetId="6" hidden="1">{"'Ene-Fac'!$A$2:$H$142"}</definedName>
    <definedName name="a" hidden="1">{"'Ene-Fac'!$A$2:$H$142"}</definedName>
    <definedName name="A1_">#REF!</definedName>
    <definedName name="A10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7_">#REF!</definedName>
    <definedName name="A8_">#REF!</definedName>
    <definedName name="AA">#REF!</definedName>
    <definedName name="AD">#REF!</definedName>
    <definedName name="aixi2">#REF!</definedName>
    <definedName name="_xlnm.Extract" localSheetId="7">MATERIALES!$Z$1</definedName>
    <definedName name="_xlnm.Print_Area" localSheetId="4">'MANO DE OBRA COMERCIAL'!$A$1:$M$62</definedName>
    <definedName name="_xlnm.Print_Area" localSheetId="3">'MANO DE OBRA DISTRIBUCION'!$A$1:$N$314</definedName>
    <definedName name="_xlnm.Print_Area" localSheetId="6">PREC_UNIT_MO_COME!$A$1:$G$35</definedName>
    <definedName name="_xlnm.Print_Area" localSheetId="5">PREC_UNIT_MO_DIST!$A$1:$G$36</definedName>
    <definedName name="AS">#REF!</definedName>
    <definedName name="AUX">#REF!</definedName>
    <definedName name="auxi">#REF!</definedName>
    <definedName name="B" localSheetId="6">#REF!</definedName>
    <definedName name="B">#REF!</definedName>
    <definedName name="Base" localSheetId="6">#REF!</definedName>
    <definedName name="Base">#REF!</definedName>
    <definedName name="base1" localSheetId="6">#REF!</definedName>
    <definedName name="base1">#REF!</definedName>
    <definedName name="_xlnm.Database" localSheetId="6">#REF!</definedName>
    <definedName name="_xlnm.Database">#REF!</definedName>
    <definedName name="BB">#REF!</definedName>
    <definedName name="BBB" localSheetId="4" hidden="1">#REF!</definedName>
    <definedName name="BBB" localSheetId="3" hidden="1">#REF!</definedName>
    <definedName name="BBB" localSheetId="2" hidden="1">#REF!</definedName>
    <definedName name="BBB" localSheetId="1" hidden="1">#REF!</definedName>
    <definedName name="BBB" localSheetId="6" hidden="1">#REF!</definedName>
    <definedName name="BBB" hidden="1">#REF!</definedName>
    <definedName name="BM">#REF!</definedName>
    <definedName name="BN">#REF!</definedName>
    <definedName name="BORRADO1">[3]DESPACHOS!#REF!,[3]DESPACHOS!#REF!,[3]DESPACHOS!$C$5:$AZ$34,[3]DESPACHOS!$C$45:$AZ$74,[3]DESPACHOS!$C$85:$AZ$114,[3]DESPACHOS!$C$125:$AZ$154</definedName>
    <definedName name="BORRADO2">[3]DESPACHOS!$C$165:$AZ$194,[3]DESPACHOS!$C$205:$AZ$234,[3]DESPACHOS!$C$245:$AZ$274,[3]DESPACHOS!$C$285:$AZ$314,[3]DESPACHOS!#REF!,[3]DESPACHOS!#REF!</definedName>
    <definedName name="BORRADO3">[3]DESPACHOS!#REF!,[3]DESPACHOS!#REF!,[3]DESPACHOS!#REF!,[3]DESPACHOS!#REF!,[3]DESPACHOS!#REF!,[3]DESPACHOS!#REF!</definedName>
    <definedName name="BORRADO4">[3]DESPACHOS!#REF!,[3]DESPACHOS!#REF!,[3]DESPACHOS!#REF!,[3]DESPACHOS!#REF!,[3]DESPACHOS!#REF!,[3]DESPACHOS!#REF!,[3]DESPACHOS!#REF!</definedName>
    <definedName name="BT" localSheetId="6">#REF!</definedName>
    <definedName name="BT">#REF!</definedName>
    <definedName name="CatalogoActividades" localSheetId="6">[4]Catálogos!$Y$10:$AD$53</definedName>
    <definedName name="CatalogoActividades">[5]Catálogos!$Y$10:$AD$53</definedName>
    <definedName name="CatalogoListadoMateriales">'[4]Listado Materiales'!$A$3:$E$2607</definedName>
    <definedName name="CatalogoParroquia" localSheetId="6">[4]CODPARROQUIA!$A$5:$F$1394</definedName>
    <definedName name="CatalogoParroquia">[5]CODPARROQUIA!$A$5:$F$1394</definedName>
    <definedName name="CB">#REF!</definedName>
    <definedName name="CC">#REF!</definedName>
    <definedName name="CM">#REF!</definedName>
    <definedName name="CN">#REF!</definedName>
    <definedName name="CV">#REF!</definedName>
    <definedName name="DD">#REF!</definedName>
    <definedName name="DFG">#REF!</definedName>
    <definedName name="DIAS" localSheetId="6">#REF!</definedName>
    <definedName name="DIAS">#REF!</definedName>
    <definedName name="DMCOCINAS">[6]DEMANDA!$F$58:$H$205</definedName>
    <definedName name="DOC">[7]Materiales!$S$15:$S$10014</definedName>
    <definedName name="DOCD">'[7]Bienes y Servicios'!$R$15:$R$10014</definedName>
    <definedName name="DominioNumeroSolicitud">'[4]Proyecto Inversión'!$B$15:$B$2014</definedName>
    <definedName name="DropActividades" localSheetId="6">[4]Catálogos!$Y$10:$Y$53</definedName>
    <definedName name="DropActividades">[5]Catálogos!$Y$10:$Y$53</definedName>
    <definedName name="DropDatumUtm" localSheetId="6">[4]Catálogos!$H$10:$H$11</definedName>
    <definedName name="DropDatumUtm">[5]Catálogos!$H$10:$H$11</definedName>
    <definedName name="DropDesglose" localSheetId="6">[4]Catálogos!$AL$10:$AL$18</definedName>
    <definedName name="DropDesglose">[5]Catálogos!$AL$10:$AL$18</definedName>
    <definedName name="DropDesgloseBienesYServicios" localSheetId="6">[4]Catálogos!$AO$10:$AO$23</definedName>
    <definedName name="DropDesgloseBienesYServicios">[5]Catálogos!$AO$10:$AO$23</definedName>
    <definedName name="DropIndicadoresSN" localSheetId="6">[4]Catálogos!$AR$10:$AR$11</definedName>
    <definedName name="DropIndicadoresSN">[5]Catálogos!$AR$10:$AR$11</definedName>
    <definedName name="DropRenovableTipo" localSheetId="6">[4]Catálogos!$AF$10:$AF$27</definedName>
    <definedName name="DropRenovableTipo">[5]Catálogos!$AF$10:$AF$27</definedName>
    <definedName name="DropTipoAlumbrado" localSheetId="6">[4]Catálogos!$T$10:$T$14</definedName>
    <definedName name="DropTipoAlumbrado">[5]Catálogos!$T$10:$T$14</definedName>
    <definedName name="DropTipoLuminaria" localSheetId="6">[4]Catálogos!$Q$10:$Q$16</definedName>
    <definedName name="DropTipoLuminaria">[5]Catálogos!$Q$10:$Q$16</definedName>
    <definedName name="DropZona" localSheetId="6">[4]Catálogos!$J$10:$J$17</definedName>
    <definedName name="DropZona">[5]Catálogos!$J$10:$J$17</definedName>
    <definedName name="E" localSheetId="6">[7]Materiales!$S$15:$S$10014</definedName>
    <definedName name="e">#REF!</definedName>
    <definedName name="ER" localSheetId="6">#REF!</definedName>
    <definedName name="ER">#REF!</definedName>
    <definedName name="ERO">'[7]Bienes y Servicios'!$B$15:$B$10014</definedName>
    <definedName name="ERT" localSheetId="6">#REF!</definedName>
    <definedName name="ERT">#REF!</definedName>
    <definedName name="ES" localSheetId="6">#REF!</definedName>
    <definedName name="ES">#REF!</definedName>
    <definedName name="est2005imp" localSheetId="4" hidden="1">{"'Ene-Fac'!$A$2:$H$142"}</definedName>
    <definedName name="est2005imp" localSheetId="3" hidden="1">{"'Ene-Fac'!$A$2:$H$142"}</definedName>
    <definedName name="est2005imp" localSheetId="2" hidden="1">{"'Ene-Fac'!$A$2:$H$142"}</definedName>
    <definedName name="est2005imp" localSheetId="1" hidden="1">{"'Ene-Fac'!$A$2:$H$142"}</definedName>
    <definedName name="est2005imp" localSheetId="6" hidden="1">{"'Ene-Fac'!$A$2:$H$142"}</definedName>
    <definedName name="est2005imp" hidden="1">{"'Ene-Fac'!$A$2:$H$142"}</definedName>
    <definedName name="FacNyDMu">'[8]Planilla Det DM '!$T$8:$V$12</definedName>
    <definedName name="FACTORM">'[8]Planilla Det DM '!$P$7:$Q$193</definedName>
    <definedName name="FACTORN">'[8]Planilla Det DM '!$T$8:$U$12</definedName>
    <definedName name="FDFHT" hidden="1">'[1]SALVOCONDUCTOS 1998'!#REF!</definedName>
    <definedName name="FERIADOS" localSheetId="6">#REF!</definedName>
    <definedName name="FERIADOS">#REF!</definedName>
    <definedName name="FF">#REF!</definedName>
    <definedName name="FGH">#REF!</definedName>
    <definedName name="grafico">[9]Embalses!$P$1:$Y$66</definedName>
    <definedName name="grafo1">#REF!</definedName>
    <definedName name="grafo2">#REF!</definedName>
    <definedName name="HJK" localSheetId="4" hidden="1">#REF!</definedName>
    <definedName name="HJK" localSheetId="3" hidden="1">#REF!</definedName>
    <definedName name="HJK" localSheetId="2" hidden="1">#REF!</definedName>
    <definedName name="HJK" localSheetId="1" hidden="1">#REF!</definedName>
    <definedName name="HJK" localSheetId="6" hidden="1">#REF!</definedName>
    <definedName name="HJK" hidden="1">#REF!</definedName>
    <definedName name="hjt" hidden="1">#REF!</definedName>
    <definedName name="HORASDIA" localSheetId="6">#REF!</definedName>
    <definedName name="HORASDIA">#REF!</definedName>
    <definedName name="HORASFERIADO" localSheetId="6">#REF!</definedName>
    <definedName name="HORASFERIADO">#REF!</definedName>
    <definedName name="HTML_CodePage" hidden="1">1252</definedName>
    <definedName name="HTML_Control" localSheetId="4" hidden="1">{"'Ene-Fac'!$A$2:$H$142"}</definedName>
    <definedName name="HTML_Control" localSheetId="3" hidden="1">{"'Ene-Fac'!$A$2:$H$142"}</definedName>
    <definedName name="HTML_Control" localSheetId="2" hidden="1">{"'Ene-Fac'!$A$2:$H$142"}</definedName>
    <definedName name="HTML_Control" localSheetId="1" hidden="1">{"'Ene-Fac'!$A$2:$H$142"}</definedName>
    <definedName name="HTML_Control" localSheetId="6" hidden="1">{"'Ene-Fac'!$A$2:$H$142"}</definedName>
    <definedName name="HTML_Control" hidden="1">{"'Ene-Fac'!$A$2:$H$142"}</definedName>
    <definedName name="HTML_Control_1" localSheetId="4" hidden="1">{"'Ene-Fac'!$A$2:$H$142"}</definedName>
    <definedName name="HTML_Control_1" localSheetId="3" hidden="1">{"'Ene-Fac'!$A$2:$H$142"}</definedName>
    <definedName name="HTML_Control_1" localSheetId="2" hidden="1">{"'Ene-Fac'!$A$2:$H$142"}</definedName>
    <definedName name="HTML_Control_1" localSheetId="1" hidden="1">{"'Ene-Fac'!$A$2:$H$142"}</definedName>
    <definedName name="HTML_Control_1" localSheetId="6" hidden="1">{"'Ene-Fac'!$A$2:$H$142"}</definedName>
    <definedName name="HTML_Control_1" hidden="1">{"'Ene-Fac'!$A$2:$H$142"}</definedName>
    <definedName name="HTML_CONTROL001" localSheetId="4" hidden="1">{"'Ene-Fac'!$A$2:$H$142"}</definedName>
    <definedName name="HTML_CONTROL001" localSheetId="3" hidden="1">{"'Ene-Fac'!$A$2:$H$142"}</definedName>
    <definedName name="HTML_CONTROL001" localSheetId="2" hidden="1">{"'Ene-Fac'!$A$2:$H$142"}</definedName>
    <definedName name="HTML_CONTROL001" localSheetId="1" hidden="1">{"'Ene-Fac'!$A$2:$H$142"}</definedName>
    <definedName name="HTML_CONTROL001" localSheetId="6" hidden="1">{"'Ene-Fac'!$A$2:$H$142"}</definedName>
    <definedName name="HTML_CONTROL001" hidden="1">{"'Ene-Fac'!$A$2:$H$142"}</definedName>
    <definedName name="HTML_Control002" localSheetId="4" hidden="1">{"'Ene-Fac'!$A$2:$H$142"}</definedName>
    <definedName name="HTML_Control002" localSheetId="3" hidden="1">{"'Ene-Fac'!$A$2:$H$142"}</definedName>
    <definedName name="HTML_Control002" localSheetId="2" hidden="1">{"'Ene-Fac'!$A$2:$H$142"}</definedName>
    <definedName name="HTML_Control002" localSheetId="1" hidden="1">{"'Ene-Fac'!$A$2:$H$142"}</definedName>
    <definedName name="HTML_Control002" localSheetId="6" hidden="1">{"'Ene-Fac'!$A$2:$H$142"}</definedName>
    <definedName name="HTML_Control002" hidden="1">{"'Ene-Fac'!$A$2:$H$142"}</definedName>
    <definedName name="HTML_Control003" localSheetId="4" hidden="1">{"'Ene-Fac'!$A$2:$H$142"}</definedName>
    <definedName name="HTML_Control003" localSheetId="3" hidden="1">{"'Ene-Fac'!$A$2:$H$142"}</definedName>
    <definedName name="HTML_Control003" localSheetId="2" hidden="1">{"'Ene-Fac'!$A$2:$H$142"}</definedName>
    <definedName name="HTML_Control003" localSheetId="1" hidden="1">{"'Ene-Fac'!$A$2:$H$142"}</definedName>
    <definedName name="HTML_Control003" localSheetId="6" hidden="1">{"'Ene-Fac'!$A$2:$H$142"}</definedName>
    <definedName name="HTML_Control003" hidden="1">{"'Ene-Fac'!$A$2:$H$142"}</definedName>
    <definedName name="HTML_CONTROL1" localSheetId="4" hidden="1">{"'Ene-Fac'!$A$2:$H$142"}</definedName>
    <definedName name="HTML_CONTROL1" localSheetId="3" hidden="1">{"'Ene-Fac'!$A$2:$H$142"}</definedName>
    <definedName name="HTML_CONTROL1" localSheetId="2" hidden="1">{"'Ene-Fac'!$A$2:$H$142"}</definedName>
    <definedName name="HTML_CONTROL1" localSheetId="1" hidden="1">{"'Ene-Fac'!$A$2:$H$142"}</definedName>
    <definedName name="HTML_CONTROL1" localSheetId="6" hidden="1">{"'Ene-Fac'!$A$2:$H$142"}</definedName>
    <definedName name="HTML_CONTROL1" hidden="1">{"'Ene-Fac'!$A$2:$H$142"}</definedName>
    <definedName name="HTML_Description" hidden="1">""</definedName>
    <definedName name="HTML_Email" hidden="1">""</definedName>
    <definedName name="HTML_Header" hidden="1">"Ene-Fac"</definedName>
    <definedName name="HTML_LastUpdate" hidden="1">"08/11/1999"</definedName>
    <definedName name="HTML_LineAfter" hidden="1">FALSE</definedName>
    <definedName name="HTML_LineBefore" hidden="1">FALSE</definedName>
    <definedName name="HTML_Name" hidden="1">"MARCELO NEIRA"</definedName>
    <definedName name="HTML_OBDlg2" hidden="1">TRUE</definedName>
    <definedName name="HTML_OBDlg4" hidden="1">TRUE</definedName>
    <definedName name="HTML_OS" hidden="1">0</definedName>
    <definedName name="HTML_PathFile" hidden="1">"C:\Boletín Estadístico Ene-Ago 1999\WEB\HTML.htm"</definedName>
    <definedName name="HTML_Title" hidden="1">"Estadística SEE"</definedName>
    <definedName name="jorge" localSheetId="4" hidden="1">{"'Ene-Fac'!$A$2:$H$142"}</definedName>
    <definedName name="jorge" localSheetId="3" hidden="1">{"'Ene-Fac'!$A$2:$H$142"}</definedName>
    <definedName name="jorge" localSheetId="2" hidden="1">{"'Ene-Fac'!$A$2:$H$142"}</definedName>
    <definedName name="jorge" localSheetId="1" hidden="1">{"'Ene-Fac'!$A$2:$H$142"}</definedName>
    <definedName name="jorge" localSheetId="6" hidden="1">{"'Ene-Fac'!$A$2:$H$142"}</definedName>
    <definedName name="jorge" hidden="1">{"'Ene-Fac'!$A$2:$H$142"}</definedName>
    <definedName name="Lista07CodigoDesglose" localSheetId="6">[4]Materiales!$S$15:$S$10014</definedName>
    <definedName name="Lista07CodigoDesglose">[5]Materiales!$S$15:$S$10014</definedName>
    <definedName name="Lista07NumeroSolicitud" localSheetId="6">[4]Materiales!$B$15:$B$10014</definedName>
    <definedName name="Lista07NumeroSolicitud">[5]Materiales!$B$15:$B$10014</definedName>
    <definedName name="Lista07TotalMateriales" localSheetId="6">[4]Materiales!$X$15:$X$10014</definedName>
    <definedName name="Lista07TotalMateriales">[5]Materiales!$X$15:$X$10014</definedName>
    <definedName name="Lista08CodigoDesglose">'[4]Bienes y Servicios'!$Q$15:$Q$10014</definedName>
    <definedName name="Lista08NumeroSolicitud">'[4]Bienes y Servicios'!$B$15:$B$10014</definedName>
    <definedName name="Lista08TotalBienesServicios">'[4]Bienes y Servicios'!$R$15:$R$10014</definedName>
    <definedName name="M" localSheetId="6">#REF!</definedName>
    <definedName name="M">#REF!</definedName>
    <definedName name="Mario_Andrade">#REF!</definedName>
    <definedName name="MB" localSheetId="6">#REF!</definedName>
    <definedName name="MB">#REF!</definedName>
    <definedName name="MC">#REF!</definedName>
    <definedName name="MM">#REF!</definedName>
    <definedName name="MN">#REF!</definedName>
    <definedName name="MO" localSheetId="6">#REF!</definedName>
    <definedName name="MO">#REF!</definedName>
    <definedName name="MO_DISTRIBUCION_PY" localSheetId="6">#REF!</definedName>
    <definedName name="MO_DISTRIBUCION_PY">#REF!</definedName>
    <definedName name="MV">#REF!</definedName>
    <definedName name="MX">#REF!</definedName>
    <definedName name="MZ">#REF!</definedName>
    <definedName name="NE">#REF!</definedName>
    <definedName name="NEUV10">#REF!</definedName>
    <definedName name="NN">#REF!</definedName>
    <definedName name="NNE">#REF!</definedName>
    <definedName name="OJO" localSheetId="4" hidden="1">{"'Ene-Fac'!$A$2:$H$142"}</definedName>
    <definedName name="OJO" localSheetId="3" hidden="1">{"'Ene-Fac'!$A$2:$H$142"}</definedName>
    <definedName name="OJO" localSheetId="2" hidden="1">{"'Ene-Fac'!$A$2:$H$142"}</definedName>
    <definedName name="OJO" localSheetId="1" hidden="1">{"'Ene-Fac'!$A$2:$H$142"}</definedName>
    <definedName name="OJO" localSheetId="6" hidden="1">{"'Ene-Fac'!$A$2:$H$142"}</definedName>
    <definedName name="OJO" hidden="1">{"'Ene-Fac'!$A$2:$H$142"}</definedName>
    <definedName name="POIOPIIOPIOIO">#REF!</definedName>
    <definedName name="POIPOUKHKJH">[10]Catálogos!$AR$10:$AR$11</definedName>
    <definedName name="Potencia">"Gráfico 5,Gráfico 6"</definedName>
    <definedName name="PRECIOZC">[11]MATERIALES!$K$2:$N$1118</definedName>
    <definedName name="PREUNI">'[12]PRECIOS UNITARIOS'!$A$2:$D$590</definedName>
    <definedName name="proyb">[13]norte!$N$2:$O$3</definedName>
    <definedName name="proyc">[13]norte!$F$2:$I$3</definedName>
    <definedName name="Q">'[7]Bienes y Servicios'!$Q$15:$Q$10014</definedName>
    <definedName name="QEAWFSEFERSGRSHTDJ">#REF!</definedName>
    <definedName name="QWWODÓWQÓEWQOPHKFKHFJSEFJGFSJ">#REF!</definedName>
    <definedName name="reecosta">[14]norte!$N$2:$O$3</definedName>
    <definedName name="SECTOR_TIPO" localSheetId="4">[15]TABLAS!$F$3:$F$6</definedName>
    <definedName name="SECTOR_TIPO" localSheetId="3">[15]TABLAS!$F$3:$F$6</definedName>
    <definedName name="SECTOR_TIPO" localSheetId="2">[15]TABLAS!$F$3:$F$6</definedName>
    <definedName name="SECTOR_TIPO" localSheetId="1">[15]TABLAS!$F$3:$F$6</definedName>
    <definedName name="SECTOR_TIPO" localSheetId="6">[16]TABLAS!$F$3:$F$6</definedName>
    <definedName name="SECTOR_TIPO">[17]TABLAS!$F$3:$F$6</definedName>
    <definedName name="SOBRECARGA">'[8]Planilla Det DM '!$H$57:$I$61</definedName>
    <definedName name="SS">#REF!</definedName>
    <definedName name="T" localSheetId="6">#REF!</definedName>
    <definedName name="T">#REF!</definedName>
    <definedName name="THML_Control11" localSheetId="4" hidden="1">{"'Ene-Fac'!$A$2:$H$142"}</definedName>
    <definedName name="THML_Control11" localSheetId="3" hidden="1">{"'Ene-Fac'!$A$2:$H$142"}</definedName>
    <definedName name="THML_Control11" localSheetId="2" hidden="1">{"'Ene-Fac'!$A$2:$H$142"}</definedName>
    <definedName name="THML_Control11" localSheetId="1" hidden="1">{"'Ene-Fac'!$A$2:$H$142"}</definedName>
    <definedName name="THML_Control11" localSheetId="6" hidden="1">{"'Ene-Fac'!$A$2:$H$142"}</definedName>
    <definedName name="THML_Control11" hidden="1">{"'Ene-Fac'!$A$2:$H$142"}</definedName>
    <definedName name="_xlnm.Print_Titles" localSheetId="4">'MANO DE OBRA COMERCIAL'!$1:$6</definedName>
    <definedName name="_xlnm.Print_Titles" localSheetId="3">'MANO DE OBRA DISTRIBUCION'!$1:$6</definedName>
    <definedName name="TWETWETWETWE" localSheetId="6">#REF!</definedName>
    <definedName name="TWETWETWETWE">#REF!</definedName>
    <definedName name="TYT" localSheetId="6">#REF!</definedName>
    <definedName name="TYT">#REF!</definedName>
    <definedName name="VB">#REF!</definedName>
    <definedName name="VN">#REF!</definedName>
    <definedName name="VV">#REF!</definedName>
    <definedName name="W">[7]Catálogos!$J$10:$J$17</definedName>
    <definedName name="WILLIAM">#REF!</definedName>
    <definedName name="WILLIAMAGUIRRE">[10]Catálogos!$AO$10:$AO$23</definedName>
    <definedName name="XX">#REF!</definedName>
    <definedName name="Y">#REF!</definedName>
    <definedName name="ZB">#REF!</definedName>
    <definedName name="ZC">#REF!</definedName>
    <definedName name="ZM">#REF!</definedName>
    <definedName name="ZN">#REF!</definedName>
    <definedName name="ZV">#REF!</definedName>
    <definedName name="ZX">#REF!</definedName>
    <definedName name="ZZ" localSheetId="4" hidden="1">#REF!</definedName>
    <definedName name="ZZ" localSheetId="3" hidden="1">#REF!</definedName>
    <definedName name="ZZ" localSheetId="2" hidden="1">#REF!</definedName>
    <definedName name="ZZ" localSheetId="1" hidden="1">#REF!</definedName>
    <definedName name="ZZ" localSheetId="6" hidden="1">#REF!</definedName>
    <definedName name="ZZ" hidden="1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2" i="12" l="1"/>
  <c r="A62" i="12"/>
  <c r="B60" i="12"/>
  <c r="C58" i="12"/>
  <c r="L4" i="12"/>
  <c r="C314" i="11"/>
  <c r="A314" i="11"/>
  <c r="B310" i="11"/>
  <c r="N306" i="11"/>
  <c r="M306" i="11"/>
  <c r="N180" i="11"/>
  <c r="M180" i="11"/>
  <c r="N147" i="11"/>
  <c r="M147" i="11"/>
  <c r="L147" i="11"/>
  <c r="N139" i="11"/>
  <c r="M139" i="11"/>
  <c r="L139" i="11"/>
  <c r="L136" i="11"/>
  <c r="N136" i="11"/>
  <c r="M136" i="11"/>
  <c r="L133" i="11"/>
  <c r="N133" i="11"/>
  <c r="M133" i="11"/>
  <c r="E60" i="11"/>
  <c r="E59" i="11"/>
  <c r="E52" i="11"/>
  <c r="E21" i="11"/>
  <c r="E20" i="11"/>
  <c r="E19" i="11"/>
  <c r="E18" i="11"/>
  <c r="E11" i="11"/>
  <c r="M4" i="11"/>
  <c r="E5" i="10"/>
  <c r="E6" i="10"/>
  <c r="E7" i="10"/>
  <c r="E10" i="10" s="1"/>
  <c r="E8" i="10"/>
  <c r="E9" i="10"/>
  <c r="E4" i="10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4" i="9"/>
  <c r="B5" i="4" l="1"/>
  <c r="E82" i="9"/>
  <c r="A5" i="4" l="1"/>
  <c r="G26" i="8" l="1"/>
  <c r="G30" i="8" s="1"/>
  <c r="E21" i="8"/>
  <c r="G21" i="8" s="1"/>
  <c r="E20" i="8"/>
  <c r="G20" i="8" s="1"/>
  <c r="E19" i="8"/>
  <c r="G19" i="8" s="1"/>
  <c r="E18" i="8"/>
  <c r="G18" i="8" s="1"/>
  <c r="E17" i="8"/>
  <c r="G17" i="8" s="1"/>
  <c r="G23" i="8" s="1"/>
  <c r="E12" i="8"/>
  <c r="G12" i="8" s="1"/>
  <c r="E11" i="8"/>
  <c r="G11" i="8" s="1"/>
  <c r="G14" i="8" s="1"/>
  <c r="G31" i="8" s="1"/>
  <c r="G34" i="8" s="1"/>
  <c r="G35" i="8" s="1"/>
  <c r="F5" i="12" s="1"/>
  <c r="E51" i="12" l="1"/>
  <c r="K51" i="12" s="1"/>
  <c r="E50" i="12"/>
  <c r="K50" i="12" s="1"/>
  <c r="E42" i="12"/>
  <c r="K42" i="12" s="1"/>
  <c r="E33" i="12"/>
  <c r="K33" i="12" s="1"/>
  <c r="E24" i="12"/>
  <c r="K24" i="12" s="1"/>
  <c r="E15" i="12"/>
  <c r="K15" i="12" s="1"/>
  <c r="E49" i="12"/>
  <c r="K49" i="12" s="1"/>
  <c r="E41" i="12"/>
  <c r="K41" i="12" s="1"/>
  <c r="E32" i="12"/>
  <c r="K32" i="12" s="1"/>
  <c r="E23" i="12"/>
  <c r="K23" i="12" s="1"/>
  <c r="E14" i="12"/>
  <c r="K14" i="12" s="1"/>
  <c r="E54" i="12"/>
  <c r="K54" i="12" s="1"/>
  <c r="E38" i="12"/>
  <c r="K38" i="12" s="1"/>
  <c r="E20" i="12"/>
  <c r="E43" i="12"/>
  <c r="K43" i="12" s="1"/>
  <c r="E17" i="12"/>
  <c r="E48" i="12"/>
  <c r="K48" i="12" s="1"/>
  <c r="E40" i="12"/>
  <c r="K40" i="12" s="1"/>
  <c r="E31" i="12"/>
  <c r="K31" i="12" s="1"/>
  <c r="E22" i="12"/>
  <c r="E13" i="12"/>
  <c r="K13" i="12" s="1"/>
  <c r="E55" i="12"/>
  <c r="K55" i="12" s="1"/>
  <c r="E47" i="12"/>
  <c r="K47" i="12" s="1"/>
  <c r="E39" i="12"/>
  <c r="K39" i="12" s="1"/>
  <c r="E30" i="12"/>
  <c r="K30" i="12" s="1"/>
  <c r="E21" i="12"/>
  <c r="E12" i="12"/>
  <c r="E46" i="12"/>
  <c r="K46" i="12" s="1"/>
  <c r="E29" i="12"/>
  <c r="K29" i="12" s="1"/>
  <c r="E11" i="12"/>
  <c r="K11" i="12" s="1"/>
  <c r="E53" i="12"/>
  <c r="K53" i="12" s="1"/>
  <c r="E45" i="12"/>
  <c r="K45" i="12" s="1"/>
  <c r="E37" i="12"/>
  <c r="K37" i="12" s="1"/>
  <c r="E28" i="12"/>
  <c r="K28" i="12" s="1"/>
  <c r="E19" i="12"/>
  <c r="E10" i="12"/>
  <c r="E52" i="12"/>
  <c r="K52" i="12" s="1"/>
  <c r="E44" i="12"/>
  <c r="K44" i="12" s="1"/>
  <c r="E36" i="12"/>
  <c r="K36" i="12" s="1"/>
  <c r="E27" i="12"/>
  <c r="E18" i="12"/>
  <c r="E9" i="12"/>
  <c r="E35" i="12"/>
  <c r="K35" i="12" s="1"/>
  <c r="E25" i="12"/>
  <c r="K25" i="12" s="1"/>
  <c r="E8" i="12"/>
  <c r="G29" i="7"/>
  <c r="G28" i="7"/>
  <c r="G27" i="7"/>
  <c r="G31" i="7" s="1"/>
  <c r="E22" i="7"/>
  <c r="G22" i="7" s="1"/>
  <c r="E21" i="7"/>
  <c r="G21" i="7" s="1"/>
  <c r="E20" i="7"/>
  <c r="G20" i="7" s="1"/>
  <c r="E19" i="7"/>
  <c r="G19" i="7" s="1"/>
  <c r="E18" i="7"/>
  <c r="G18" i="7" s="1"/>
  <c r="E17" i="7"/>
  <c r="G17" i="7" s="1"/>
  <c r="E12" i="7"/>
  <c r="G12" i="7" s="1"/>
  <c r="E11" i="7"/>
  <c r="G11" i="7" s="1"/>
  <c r="G14" i="7" s="1"/>
  <c r="K20" i="12" l="1"/>
  <c r="F20" i="12"/>
  <c r="L20" i="12" s="1"/>
  <c r="K10" i="12"/>
  <c r="F10" i="12"/>
  <c r="L10" i="12" s="1"/>
  <c r="G22" i="12"/>
  <c r="M22" i="12" s="1"/>
  <c r="K22" i="12"/>
  <c r="F22" i="12"/>
  <c r="L22" i="12" s="1"/>
  <c r="F8" i="12"/>
  <c r="L8" i="12" s="1"/>
  <c r="G8" i="12"/>
  <c r="M8" i="12" s="1"/>
  <c r="K8" i="12"/>
  <c r="K19" i="12"/>
  <c r="F19" i="12"/>
  <c r="L19" i="12" s="1"/>
  <c r="G9" i="12"/>
  <c r="M9" i="12" s="1"/>
  <c r="F9" i="12"/>
  <c r="L9" i="12" s="1"/>
  <c r="K9" i="12"/>
  <c r="K21" i="12"/>
  <c r="F21" i="12"/>
  <c r="L21" i="12" s="1"/>
  <c r="K27" i="12"/>
  <c r="F27" i="12"/>
  <c r="L27" i="12" s="1"/>
  <c r="G27" i="12"/>
  <c r="M27" i="12" s="1"/>
  <c r="G17" i="12"/>
  <c r="M17" i="12" s="1"/>
  <c r="K17" i="12"/>
  <c r="F17" i="12"/>
  <c r="L17" i="12" s="1"/>
  <c r="F12" i="12"/>
  <c r="L12" i="12" s="1"/>
  <c r="K12" i="12"/>
  <c r="K18" i="12"/>
  <c r="F18" i="12"/>
  <c r="L18" i="12" s="1"/>
  <c r="G24" i="7"/>
  <c r="G32" i="7"/>
  <c r="G35" i="7" s="1"/>
  <c r="G36" i="7" s="1"/>
  <c r="G5" i="11" s="1"/>
  <c r="L56" i="12" l="1"/>
  <c r="K56" i="12"/>
  <c r="M56" i="12"/>
  <c r="F304" i="11"/>
  <c r="L304" i="11" s="1"/>
  <c r="F296" i="11"/>
  <c r="L296" i="11" s="1"/>
  <c r="F288" i="11"/>
  <c r="L288" i="11" s="1"/>
  <c r="F280" i="11"/>
  <c r="L280" i="11" s="1"/>
  <c r="F272" i="11"/>
  <c r="L272" i="11" s="1"/>
  <c r="F264" i="11"/>
  <c r="L264" i="11" s="1"/>
  <c r="F256" i="11"/>
  <c r="L256" i="11" s="1"/>
  <c r="F248" i="11"/>
  <c r="L248" i="11" s="1"/>
  <c r="F240" i="11"/>
  <c r="L240" i="11" s="1"/>
  <c r="F232" i="11"/>
  <c r="L232" i="11" s="1"/>
  <c r="F224" i="11"/>
  <c r="L224" i="11" s="1"/>
  <c r="F216" i="11"/>
  <c r="L216" i="11" s="1"/>
  <c r="F208" i="11"/>
  <c r="L208" i="11" s="1"/>
  <c r="F200" i="11"/>
  <c r="L200" i="11" s="1"/>
  <c r="F192" i="11"/>
  <c r="L192" i="11" s="1"/>
  <c r="F184" i="11"/>
  <c r="L184" i="11" s="1"/>
  <c r="F177" i="11"/>
  <c r="L177" i="11" s="1"/>
  <c r="F169" i="11"/>
  <c r="L169" i="11" s="1"/>
  <c r="F161" i="11"/>
  <c r="L161" i="11" s="1"/>
  <c r="F153" i="11"/>
  <c r="L153" i="11" s="1"/>
  <c r="F144" i="11"/>
  <c r="F138" i="11"/>
  <c r="F126" i="11"/>
  <c r="F118" i="11"/>
  <c r="F106" i="11"/>
  <c r="G78" i="11"/>
  <c r="M78" i="11" s="1"/>
  <c r="F67" i="11"/>
  <c r="F56" i="11"/>
  <c r="F43" i="11"/>
  <c r="F34" i="11"/>
  <c r="F24" i="11"/>
  <c r="F15" i="11"/>
  <c r="F215" i="11"/>
  <c r="L215" i="11" s="1"/>
  <c r="F183" i="11"/>
  <c r="L183" i="11" s="1"/>
  <c r="F168" i="11"/>
  <c r="L168" i="11" s="1"/>
  <c r="F160" i="11"/>
  <c r="L160" i="11" s="1"/>
  <c r="F149" i="11"/>
  <c r="F143" i="11"/>
  <c r="F125" i="11"/>
  <c r="F117" i="11"/>
  <c r="F104" i="11"/>
  <c r="F65" i="11"/>
  <c r="F55" i="11"/>
  <c r="F42" i="11"/>
  <c r="F33" i="11"/>
  <c r="F14" i="11"/>
  <c r="F302" i="11"/>
  <c r="L302" i="11" s="1"/>
  <c r="F294" i="11"/>
  <c r="L294" i="11" s="1"/>
  <c r="F286" i="11"/>
  <c r="L286" i="11" s="1"/>
  <c r="F270" i="11"/>
  <c r="L270" i="11" s="1"/>
  <c r="F254" i="11"/>
  <c r="L254" i="11" s="1"/>
  <c r="F246" i="11"/>
  <c r="L246" i="11" s="1"/>
  <c r="F230" i="11"/>
  <c r="L230" i="11" s="1"/>
  <c r="F214" i="11"/>
  <c r="L214" i="11" s="1"/>
  <c r="F198" i="11"/>
  <c r="L198" i="11" s="1"/>
  <c r="F182" i="11"/>
  <c r="L182" i="11" s="1"/>
  <c r="F167" i="11"/>
  <c r="L167" i="11" s="1"/>
  <c r="F148" i="11"/>
  <c r="F132" i="11"/>
  <c r="F113" i="11"/>
  <c r="G75" i="11"/>
  <c r="M75" i="11" s="1"/>
  <c r="F53" i="11"/>
  <c r="F32" i="11"/>
  <c r="F12" i="11"/>
  <c r="F251" i="11"/>
  <c r="L251" i="11" s="1"/>
  <c r="F195" i="11"/>
  <c r="L195" i="11" s="1"/>
  <c r="F164" i="11"/>
  <c r="L164" i="11" s="1"/>
  <c r="F121" i="11"/>
  <c r="F71" i="11"/>
  <c r="F49" i="11"/>
  <c r="L49" i="11" s="1"/>
  <c r="F28" i="11"/>
  <c r="F298" i="11"/>
  <c r="L298" i="11" s="1"/>
  <c r="F274" i="11"/>
  <c r="L274" i="11" s="1"/>
  <c r="F250" i="11"/>
  <c r="L250" i="11" s="1"/>
  <c r="F226" i="11"/>
  <c r="L226" i="11" s="1"/>
  <c r="F202" i="11"/>
  <c r="L202" i="11" s="1"/>
  <c r="F163" i="11"/>
  <c r="L163" i="11" s="1"/>
  <c r="F134" i="11"/>
  <c r="F108" i="11"/>
  <c r="F303" i="11"/>
  <c r="L303" i="11" s="1"/>
  <c r="F295" i="11"/>
  <c r="L295" i="11" s="1"/>
  <c r="F287" i="11"/>
  <c r="L287" i="11" s="1"/>
  <c r="F279" i="11"/>
  <c r="L279" i="11" s="1"/>
  <c r="F271" i="11"/>
  <c r="L271" i="11" s="1"/>
  <c r="F263" i="11"/>
  <c r="L263" i="11" s="1"/>
  <c r="F255" i="11"/>
  <c r="L255" i="11" s="1"/>
  <c r="F247" i="11"/>
  <c r="L247" i="11" s="1"/>
  <c r="F239" i="11"/>
  <c r="L239" i="11" s="1"/>
  <c r="F231" i="11"/>
  <c r="L231" i="11" s="1"/>
  <c r="F223" i="11"/>
  <c r="L223" i="11" s="1"/>
  <c r="F207" i="11"/>
  <c r="L207" i="11" s="1"/>
  <c r="F199" i="11"/>
  <c r="L199" i="11" s="1"/>
  <c r="F191" i="11"/>
  <c r="L191" i="11" s="1"/>
  <c r="F176" i="11"/>
  <c r="L176" i="11" s="1"/>
  <c r="F137" i="11"/>
  <c r="G77" i="11"/>
  <c r="M77" i="11" s="1"/>
  <c r="F23" i="11"/>
  <c r="F278" i="11"/>
  <c r="L278" i="11" s="1"/>
  <c r="F262" i="11"/>
  <c r="L262" i="11" s="1"/>
  <c r="F238" i="11"/>
  <c r="L238" i="11" s="1"/>
  <c r="F222" i="11"/>
  <c r="L222" i="11" s="1"/>
  <c r="F206" i="11"/>
  <c r="L206" i="11" s="1"/>
  <c r="F190" i="11"/>
  <c r="L190" i="11" s="1"/>
  <c r="F175" i="11"/>
  <c r="L175" i="11" s="1"/>
  <c r="F159" i="11"/>
  <c r="L159" i="11" s="1"/>
  <c r="F142" i="11"/>
  <c r="F124" i="11"/>
  <c r="F100" i="11"/>
  <c r="F64" i="11"/>
  <c r="F41" i="11"/>
  <c r="F22" i="11"/>
  <c r="F235" i="11"/>
  <c r="L235" i="11" s="1"/>
  <c r="F187" i="11"/>
  <c r="L187" i="11" s="1"/>
  <c r="F156" i="11"/>
  <c r="L156" i="11" s="1"/>
  <c r="F129" i="11"/>
  <c r="F109" i="11"/>
  <c r="F8" i="11"/>
  <c r="F290" i="11"/>
  <c r="L290" i="11" s="1"/>
  <c r="F266" i="11"/>
  <c r="L266" i="11" s="1"/>
  <c r="F234" i="11"/>
  <c r="L234" i="11" s="1"/>
  <c r="F210" i="11"/>
  <c r="L210" i="11" s="1"/>
  <c r="F186" i="11"/>
  <c r="L186" i="11" s="1"/>
  <c r="F171" i="11"/>
  <c r="L171" i="11" s="1"/>
  <c r="F146" i="11"/>
  <c r="F120" i="11"/>
  <c r="F301" i="11"/>
  <c r="L301" i="11" s="1"/>
  <c r="F293" i="11"/>
  <c r="L293" i="11" s="1"/>
  <c r="F285" i="11"/>
  <c r="L285" i="11" s="1"/>
  <c r="F277" i="11"/>
  <c r="L277" i="11" s="1"/>
  <c r="F269" i="11"/>
  <c r="L269" i="11" s="1"/>
  <c r="F261" i="11"/>
  <c r="L261" i="11" s="1"/>
  <c r="F253" i="11"/>
  <c r="L253" i="11" s="1"/>
  <c r="F245" i="11"/>
  <c r="L245" i="11" s="1"/>
  <c r="F237" i="11"/>
  <c r="L237" i="11" s="1"/>
  <c r="F229" i="11"/>
  <c r="L229" i="11" s="1"/>
  <c r="F221" i="11"/>
  <c r="L221" i="11" s="1"/>
  <c r="F213" i="11"/>
  <c r="L213" i="11" s="1"/>
  <c r="F205" i="11"/>
  <c r="L205" i="11" s="1"/>
  <c r="F197" i="11"/>
  <c r="L197" i="11" s="1"/>
  <c r="F189" i="11"/>
  <c r="L189" i="11" s="1"/>
  <c r="F181" i="11"/>
  <c r="F174" i="11"/>
  <c r="L174" i="11" s="1"/>
  <c r="F166" i="11"/>
  <c r="L166" i="11" s="1"/>
  <c r="F158" i="11"/>
  <c r="L158" i="11" s="1"/>
  <c r="F141" i="11"/>
  <c r="F131" i="11"/>
  <c r="F123" i="11"/>
  <c r="F111" i="11"/>
  <c r="G99" i="11"/>
  <c r="M99" i="11" s="1"/>
  <c r="G74" i="11"/>
  <c r="M74" i="11" s="1"/>
  <c r="F63" i="11"/>
  <c r="F40" i="11"/>
  <c r="F31" i="11"/>
  <c r="F300" i="11"/>
  <c r="L300" i="11" s="1"/>
  <c r="F292" i="11"/>
  <c r="L292" i="11" s="1"/>
  <c r="F284" i="11"/>
  <c r="L284" i="11" s="1"/>
  <c r="F276" i="11"/>
  <c r="L276" i="11" s="1"/>
  <c r="F268" i="11"/>
  <c r="L268" i="11" s="1"/>
  <c r="F260" i="11"/>
  <c r="L260" i="11" s="1"/>
  <c r="F252" i="11"/>
  <c r="L252" i="11" s="1"/>
  <c r="F244" i="11"/>
  <c r="L244" i="11" s="1"/>
  <c r="F236" i="11"/>
  <c r="L236" i="11" s="1"/>
  <c r="F228" i="11"/>
  <c r="L228" i="11" s="1"/>
  <c r="F220" i="11"/>
  <c r="L220" i="11" s="1"/>
  <c r="F212" i="11"/>
  <c r="L212" i="11" s="1"/>
  <c r="F204" i="11"/>
  <c r="L204" i="11" s="1"/>
  <c r="F196" i="11"/>
  <c r="L196" i="11" s="1"/>
  <c r="F188" i="11"/>
  <c r="L188" i="11" s="1"/>
  <c r="F173" i="11"/>
  <c r="L173" i="11" s="1"/>
  <c r="F165" i="11"/>
  <c r="L165" i="11" s="1"/>
  <c r="F157" i="11"/>
  <c r="L157" i="11" s="1"/>
  <c r="F140" i="11"/>
  <c r="F130" i="11"/>
  <c r="F122" i="11"/>
  <c r="F110" i="11"/>
  <c r="F98" i="11"/>
  <c r="L98" i="11" s="1"/>
  <c r="F72" i="11"/>
  <c r="F61" i="11"/>
  <c r="F51" i="11"/>
  <c r="F39" i="11"/>
  <c r="F30" i="11"/>
  <c r="F10" i="11"/>
  <c r="F299" i="11"/>
  <c r="L299" i="11" s="1"/>
  <c r="F291" i="11"/>
  <c r="L291" i="11" s="1"/>
  <c r="F283" i="11"/>
  <c r="L283" i="11" s="1"/>
  <c r="F275" i="11"/>
  <c r="L275" i="11" s="1"/>
  <c r="F267" i="11"/>
  <c r="L267" i="11" s="1"/>
  <c r="F259" i="11"/>
  <c r="L259" i="11" s="1"/>
  <c r="F243" i="11"/>
  <c r="L243" i="11" s="1"/>
  <c r="F227" i="11"/>
  <c r="L227" i="11" s="1"/>
  <c r="F219" i="11"/>
  <c r="L219" i="11" s="1"/>
  <c r="F211" i="11"/>
  <c r="L211" i="11" s="1"/>
  <c r="F203" i="11"/>
  <c r="L203" i="11" s="1"/>
  <c r="F172" i="11"/>
  <c r="L172" i="11" s="1"/>
  <c r="F135" i="11"/>
  <c r="F97" i="11"/>
  <c r="L97" i="11" s="1"/>
  <c r="F38" i="11"/>
  <c r="F282" i="11"/>
  <c r="L282" i="11" s="1"/>
  <c r="F258" i="11"/>
  <c r="L258" i="11" s="1"/>
  <c r="F242" i="11"/>
  <c r="L242" i="11" s="1"/>
  <c r="F218" i="11"/>
  <c r="L218" i="11" s="1"/>
  <c r="F194" i="11"/>
  <c r="L194" i="11" s="1"/>
  <c r="F179" i="11"/>
  <c r="L179" i="11" s="1"/>
  <c r="F155" i="11"/>
  <c r="L155" i="11" s="1"/>
  <c r="F128" i="11"/>
  <c r="F297" i="11"/>
  <c r="L297" i="11" s="1"/>
  <c r="F233" i="11"/>
  <c r="L233" i="11" s="1"/>
  <c r="F145" i="11"/>
  <c r="F68" i="11"/>
  <c r="F35" i="11"/>
  <c r="F289" i="11"/>
  <c r="L289" i="11" s="1"/>
  <c r="F225" i="11"/>
  <c r="L225" i="11" s="1"/>
  <c r="F178" i="11"/>
  <c r="L178" i="11" s="1"/>
  <c r="F27" i="11"/>
  <c r="F281" i="11"/>
  <c r="L281" i="11" s="1"/>
  <c r="F170" i="11"/>
  <c r="L170" i="11" s="1"/>
  <c r="F127" i="11"/>
  <c r="F26" i="11"/>
  <c r="F273" i="11"/>
  <c r="L273" i="11" s="1"/>
  <c r="F162" i="11"/>
  <c r="L162" i="11" s="1"/>
  <c r="F58" i="11"/>
  <c r="F201" i="11"/>
  <c r="L201" i="11" s="1"/>
  <c r="F154" i="11"/>
  <c r="L154" i="11" s="1"/>
  <c r="F193" i="11"/>
  <c r="L193" i="11" s="1"/>
  <c r="F48" i="11"/>
  <c r="F249" i="11"/>
  <c r="L249" i="11" s="1"/>
  <c r="F185" i="11"/>
  <c r="L185" i="11" s="1"/>
  <c r="F80" i="11"/>
  <c r="F46" i="11"/>
  <c r="F305" i="11"/>
  <c r="L305" i="11" s="1"/>
  <c r="F241" i="11"/>
  <c r="L241" i="11" s="1"/>
  <c r="F69" i="11"/>
  <c r="F36" i="11"/>
  <c r="F17" i="11"/>
  <c r="F217" i="11"/>
  <c r="L217" i="11" s="1"/>
  <c r="F209" i="11"/>
  <c r="L209" i="11" s="1"/>
  <c r="F119" i="11"/>
  <c r="F265" i="11"/>
  <c r="L265" i="11" s="1"/>
  <c r="F107" i="11"/>
  <c r="F257" i="11"/>
  <c r="L257" i="11" s="1"/>
  <c r="F88" i="11"/>
  <c r="F59" i="11"/>
  <c r="F18" i="11"/>
  <c r="F19" i="11"/>
  <c r="F20" i="11"/>
  <c r="F11" i="11"/>
  <c r="F21" i="11"/>
  <c r="F52" i="11"/>
  <c r="F60" i="11"/>
  <c r="N3328" i="3"/>
  <c r="O3328" i="3" s="1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O3080" i="3" s="1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O2884" i="3" s="1"/>
  <c r="N2883" i="3"/>
  <c r="N2882" i="3"/>
  <c r="N2881" i="3"/>
  <c r="N2880" i="3"/>
  <c r="N2879" i="3"/>
  <c r="N2878" i="3"/>
  <c r="N2877" i="3"/>
  <c r="N2876" i="3"/>
  <c r="N2875" i="3"/>
  <c r="N2874" i="3"/>
  <c r="O2874" i="3" s="1"/>
  <c r="N2873" i="3"/>
  <c r="N2872" i="3"/>
  <c r="N2871" i="3"/>
  <c r="N2870" i="3"/>
  <c r="N2869" i="3"/>
  <c r="N2868" i="3"/>
  <c r="N2867" i="3"/>
  <c r="N2866" i="3"/>
  <c r="N2865" i="3"/>
  <c r="N2864" i="3"/>
  <c r="O2864" i="3" s="1"/>
  <c r="N2863" i="3"/>
  <c r="N2862" i="3"/>
  <c r="N2861" i="3"/>
  <c r="N2860" i="3"/>
  <c r="N2859" i="3"/>
  <c r="N2858" i="3"/>
  <c r="N2857" i="3"/>
  <c r="N2856" i="3"/>
  <c r="N2855" i="3"/>
  <c r="N2854" i="3"/>
  <c r="O2854" i="3" s="1"/>
  <c r="N2853" i="3"/>
  <c r="N2852" i="3"/>
  <c r="N2851" i="3"/>
  <c r="N2850" i="3"/>
  <c r="N2849" i="3"/>
  <c r="N2848" i="3"/>
  <c r="N2847" i="3"/>
  <c r="N2846" i="3"/>
  <c r="N2845" i="3"/>
  <c r="O2844" i="3"/>
  <c r="O2843" i="3"/>
  <c r="O2842" i="3"/>
  <c r="O2841" i="3"/>
  <c r="O2840" i="3"/>
  <c r="O2839" i="3"/>
  <c r="O2838" i="3"/>
  <c r="O2837" i="3"/>
  <c r="N2836" i="3"/>
  <c r="O2836" i="3" s="1"/>
  <c r="N2835" i="3"/>
  <c r="O2835" i="3" s="1"/>
  <c r="N2834" i="3"/>
  <c r="O2834" i="3" s="1"/>
  <c r="N2833" i="3"/>
  <c r="O2833" i="3" s="1"/>
  <c r="N2832" i="3"/>
  <c r="O2832" i="3" s="1"/>
  <c r="N2831" i="3"/>
  <c r="O2831" i="3" s="1"/>
  <c r="N2830" i="3"/>
  <c r="O2830" i="3" s="1"/>
  <c r="N2829" i="3"/>
  <c r="O2829" i="3" s="1"/>
  <c r="N2828" i="3"/>
  <c r="O2828" i="3" s="1"/>
  <c r="N2827" i="3"/>
  <c r="O2827" i="3" s="1"/>
  <c r="N2826" i="3"/>
  <c r="O2826" i="3" s="1"/>
  <c r="N2825" i="3"/>
  <c r="O2825" i="3" s="1"/>
  <c r="N2824" i="3"/>
  <c r="O2824" i="3" s="1"/>
  <c r="N2823" i="3"/>
  <c r="O2823" i="3" s="1"/>
  <c r="N2822" i="3"/>
  <c r="O2822" i="3" s="1"/>
  <c r="N2821" i="3"/>
  <c r="O2821" i="3" s="1"/>
  <c r="N2820" i="3"/>
  <c r="O2820" i="3" s="1"/>
  <c r="N2819" i="3"/>
  <c r="O2819" i="3" s="1"/>
  <c r="N2818" i="3"/>
  <c r="O2818" i="3" s="1"/>
  <c r="N2817" i="3"/>
  <c r="O2817" i="3" s="1"/>
  <c r="N2816" i="3"/>
  <c r="O2816" i="3" s="1"/>
  <c r="N2815" i="3"/>
  <c r="O2815" i="3" s="1"/>
  <c r="N2814" i="3"/>
  <c r="O2814" i="3" s="1"/>
  <c r="N2813" i="3"/>
  <c r="O2813" i="3" s="1"/>
  <c r="N2812" i="3"/>
  <c r="O2812" i="3" s="1"/>
  <c r="N2811" i="3"/>
  <c r="O2811" i="3" s="1"/>
  <c r="N2810" i="3"/>
  <c r="O2810" i="3" s="1"/>
  <c r="N2809" i="3"/>
  <c r="O2809" i="3" s="1"/>
  <c r="N2808" i="3"/>
  <c r="O2808" i="3" s="1"/>
  <c r="N2807" i="3"/>
  <c r="O2807" i="3" s="1"/>
  <c r="N2806" i="3"/>
  <c r="O2806" i="3" s="1"/>
  <c r="O2805" i="3"/>
  <c r="N2805" i="3"/>
  <c r="N2804" i="3"/>
  <c r="O2804" i="3" s="1"/>
  <c r="N2803" i="3"/>
  <c r="O2803" i="3" s="1"/>
  <c r="N2802" i="3"/>
  <c r="O2802" i="3" s="1"/>
  <c r="N2801" i="3"/>
  <c r="O2801" i="3" s="1"/>
  <c r="N2800" i="3"/>
  <c r="O2800" i="3" s="1"/>
  <c r="N2799" i="3"/>
  <c r="O2799" i="3" s="1"/>
  <c r="N2798" i="3"/>
  <c r="O2798" i="3" s="1"/>
  <c r="N2797" i="3"/>
  <c r="O2797" i="3" s="1"/>
  <c r="N2796" i="3"/>
  <c r="O2796" i="3" s="1"/>
  <c r="N2795" i="3"/>
  <c r="O2795" i="3" s="1"/>
  <c r="N2794" i="3"/>
  <c r="O2794" i="3" s="1"/>
  <c r="N2793" i="3"/>
  <c r="O2793" i="3" s="1"/>
  <c r="N2792" i="3"/>
  <c r="O2792" i="3" s="1"/>
  <c r="N2791" i="3"/>
  <c r="O2791" i="3" s="1"/>
  <c r="N2790" i="3"/>
  <c r="O2790" i="3" s="1"/>
  <c r="N2789" i="3"/>
  <c r="O2789" i="3" s="1"/>
  <c r="N2788" i="3"/>
  <c r="O2788" i="3" s="1"/>
  <c r="N2787" i="3"/>
  <c r="O2787" i="3" s="1"/>
  <c r="N2786" i="3"/>
  <c r="O2786" i="3" s="1"/>
  <c r="N2785" i="3"/>
  <c r="O2785" i="3" s="1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O2448" i="3" s="1"/>
  <c r="N2447" i="3"/>
  <c r="N2446" i="3"/>
  <c r="N2445" i="3"/>
  <c r="N2444" i="3"/>
  <c r="N2443" i="3"/>
  <c r="N2442" i="3"/>
  <c r="N2441" i="3"/>
  <c r="N2440" i="3"/>
  <c r="N2439" i="3"/>
  <c r="N2438" i="3"/>
  <c r="N2437" i="3"/>
  <c r="O2437" i="3" s="1"/>
  <c r="N2436" i="3"/>
  <c r="N2435" i="3"/>
  <c r="N2434" i="3"/>
  <c r="N2433" i="3"/>
  <c r="N2432" i="3"/>
  <c r="N2431" i="3"/>
  <c r="N2430" i="3"/>
  <c r="N2429" i="3"/>
  <c r="N2428" i="3"/>
  <c r="N2427" i="3"/>
  <c r="O2427" i="3" s="1"/>
  <c r="N2426" i="3"/>
  <c r="N2425" i="3"/>
  <c r="N2424" i="3"/>
  <c r="N2423" i="3"/>
  <c r="N2422" i="3"/>
  <c r="N2421" i="3"/>
  <c r="N2420" i="3"/>
  <c r="N2419" i="3"/>
  <c r="N2418" i="3"/>
  <c r="N2417" i="3"/>
  <c r="N2416" i="3"/>
  <c r="O2416" i="3" s="1"/>
  <c r="N2415" i="3"/>
  <c r="N2414" i="3"/>
  <c r="N2413" i="3"/>
  <c r="N2412" i="3"/>
  <c r="N2411" i="3"/>
  <c r="N2410" i="3"/>
  <c r="N2409" i="3"/>
  <c r="N2408" i="3"/>
  <c r="N2407" i="3"/>
  <c r="N2406" i="3"/>
  <c r="O2406" i="3" s="1"/>
  <c r="N2405" i="3"/>
  <c r="N2404" i="3"/>
  <c r="N2403" i="3"/>
  <c r="N2402" i="3"/>
  <c r="N2401" i="3"/>
  <c r="N2400" i="3"/>
  <c r="N2399" i="3"/>
  <c r="N2398" i="3"/>
  <c r="N2397" i="3"/>
  <c r="N2396" i="3"/>
  <c r="N2395" i="3"/>
  <c r="O2395" i="3" s="1"/>
  <c r="N2394" i="3"/>
  <c r="N2393" i="3"/>
  <c r="N2392" i="3"/>
  <c r="N2391" i="3"/>
  <c r="N2390" i="3"/>
  <c r="N2389" i="3"/>
  <c r="N2388" i="3"/>
  <c r="N2387" i="3"/>
  <c r="N2386" i="3"/>
  <c r="N2385" i="3"/>
  <c r="O2385" i="3" s="1"/>
  <c r="N2384" i="3"/>
  <c r="N2383" i="3"/>
  <c r="N2382" i="3"/>
  <c r="N2381" i="3"/>
  <c r="N2380" i="3"/>
  <c r="N2379" i="3"/>
  <c r="N2378" i="3"/>
  <c r="N2377" i="3"/>
  <c r="N2376" i="3"/>
  <c r="N2375" i="3"/>
  <c r="N2374" i="3"/>
  <c r="O2374" i="3" s="1"/>
  <c r="N2373" i="3"/>
  <c r="N2372" i="3"/>
  <c r="N2371" i="3"/>
  <c r="N2370" i="3"/>
  <c r="N2369" i="3"/>
  <c r="N2368" i="3"/>
  <c r="N2367" i="3"/>
  <c r="N2366" i="3"/>
  <c r="N2365" i="3"/>
  <c r="N2364" i="3"/>
  <c r="O2364" i="3" s="1"/>
  <c r="N2363" i="3"/>
  <c r="N2362" i="3"/>
  <c r="N2361" i="3"/>
  <c r="N2360" i="3"/>
  <c r="N2359" i="3"/>
  <c r="N2358" i="3"/>
  <c r="N2357" i="3"/>
  <c r="N2356" i="3"/>
  <c r="N2355" i="3"/>
  <c r="N2354" i="3"/>
  <c r="N2353" i="3"/>
  <c r="O2353" i="3" s="1"/>
  <c r="N2352" i="3"/>
  <c r="N2351" i="3"/>
  <c r="N2350" i="3"/>
  <c r="N2349" i="3"/>
  <c r="N2348" i="3"/>
  <c r="N2347" i="3"/>
  <c r="N2346" i="3"/>
  <c r="N2345" i="3"/>
  <c r="N2344" i="3"/>
  <c r="N2343" i="3"/>
  <c r="O2343" i="3" s="1"/>
  <c r="N2342" i="3"/>
  <c r="N2341" i="3"/>
  <c r="N2340" i="3"/>
  <c r="N2339" i="3"/>
  <c r="N2338" i="3"/>
  <c r="N2337" i="3"/>
  <c r="N2336" i="3"/>
  <c r="N2335" i="3"/>
  <c r="N2334" i="3"/>
  <c r="N2333" i="3"/>
  <c r="N2332" i="3"/>
  <c r="O2332" i="3" s="1"/>
  <c r="N2331" i="3"/>
  <c r="N2330" i="3"/>
  <c r="N2329" i="3"/>
  <c r="N2328" i="3"/>
  <c r="N2327" i="3"/>
  <c r="N2326" i="3"/>
  <c r="N2325" i="3"/>
  <c r="N2324" i="3"/>
  <c r="N2323" i="3"/>
  <c r="N2322" i="3"/>
  <c r="O2322" i="3" s="1"/>
  <c r="N2321" i="3"/>
  <c r="N2320" i="3"/>
  <c r="N2319" i="3"/>
  <c r="N2318" i="3"/>
  <c r="N2317" i="3"/>
  <c r="N2316" i="3"/>
  <c r="N2315" i="3"/>
  <c r="N2314" i="3"/>
  <c r="N2313" i="3"/>
  <c r="N2312" i="3"/>
  <c r="O2312" i="3" s="1"/>
  <c r="N2311" i="3"/>
  <c r="N2310" i="3"/>
  <c r="N2309" i="3"/>
  <c r="N2308" i="3"/>
  <c r="N2307" i="3"/>
  <c r="N2306" i="3"/>
  <c r="N2305" i="3"/>
  <c r="N2304" i="3"/>
  <c r="N2303" i="3"/>
  <c r="N2302" i="3"/>
  <c r="O2302" i="3" s="1"/>
  <c r="N2301" i="3"/>
  <c r="N2300" i="3"/>
  <c r="N2299" i="3"/>
  <c r="N2298" i="3"/>
  <c r="N2297" i="3"/>
  <c r="N2296" i="3"/>
  <c r="N2295" i="3"/>
  <c r="N2294" i="3"/>
  <c r="N2293" i="3"/>
  <c r="N2292" i="3"/>
  <c r="O2292" i="3" s="1"/>
  <c r="N2291" i="3"/>
  <c r="N2290" i="3"/>
  <c r="N2289" i="3"/>
  <c r="N2288" i="3"/>
  <c r="N2287" i="3"/>
  <c r="N2286" i="3"/>
  <c r="N2285" i="3"/>
  <c r="N2284" i="3"/>
  <c r="N2283" i="3"/>
  <c r="N2282" i="3"/>
  <c r="O2282" i="3" s="1"/>
  <c r="N2281" i="3"/>
  <c r="N2280" i="3"/>
  <c r="N2279" i="3"/>
  <c r="N2278" i="3"/>
  <c r="N2277" i="3"/>
  <c r="N2276" i="3"/>
  <c r="N2275" i="3"/>
  <c r="N2274" i="3"/>
  <c r="N2273" i="3"/>
  <c r="N2272" i="3"/>
  <c r="O2272" i="3" s="1"/>
  <c r="N2271" i="3"/>
  <c r="N2270" i="3"/>
  <c r="N2269" i="3"/>
  <c r="N2268" i="3"/>
  <c r="N2267" i="3"/>
  <c r="N2266" i="3"/>
  <c r="N2265" i="3"/>
  <c r="N2264" i="3"/>
  <c r="N2263" i="3"/>
  <c r="N2262" i="3"/>
  <c r="O2262" i="3" s="1"/>
  <c r="N2261" i="3"/>
  <c r="N2260" i="3"/>
  <c r="N2259" i="3"/>
  <c r="N2258" i="3"/>
  <c r="N2257" i="3"/>
  <c r="N2256" i="3"/>
  <c r="N2255" i="3"/>
  <c r="N2254" i="3"/>
  <c r="N2253" i="3"/>
  <c r="N2252" i="3"/>
  <c r="O2252" i="3" s="1"/>
  <c r="N2251" i="3"/>
  <c r="N2250" i="3"/>
  <c r="N2249" i="3"/>
  <c r="N2248" i="3"/>
  <c r="N2247" i="3"/>
  <c r="N2246" i="3"/>
  <c r="N2245" i="3"/>
  <c r="N2244" i="3"/>
  <c r="N2243" i="3"/>
  <c r="N2242" i="3"/>
  <c r="O2242" i="3" s="1"/>
  <c r="N2241" i="3"/>
  <c r="N2240" i="3"/>
  <c r="N2239" i="3"/>
  <c r="N2238" i="3"/>
  <c r="N2237" i="3"/>
  <c r="N2236" i="3"/>
  <c r="N2235" i="3"/>
  <c r="N2234" i="3"/>
  <c r="N2233" i="3"/>
  <c r="N2232" i="3"/>
  <c r="O2232" i="3" s="1"/>
  <c r="N2231" i="3"/>
  <c r="N2230" i="3"/>
  <c r="N2229" i="3"/>
  <c r="N2228" i="3"/>
  <c r="N2227" i="3"/>
  <c r="N2226" i="3"/>
  <c r="N2225" i="3"/>
  <c r="N2224" i="3"/>
  <c r="N2223" i="3"/>
  <c r="N2222" i="3"/>
  <c r="O2222" i="3" s="1"/>
  <c r="N2221" i="3"/>
  <c r="N2220" i="3"/>
  <c r="N2219" i="3"/>
  <c r="N2218" i="3"/>
  <c r="N2217" i="3"/>
  <c r="N2216" i="3"/>
  <c r="N2215" i="3"/>
  <c r="N2214" i="3"/>
  <c r="N2213" i="3"/>
  <c r="N2212" i="3"/>
  <c r="O2212" i="3" s="1"/>
  <c r="N2211" i="3"/>
  <c r="N2210" i="3"/>
  <c r="N2209" i="3"/>
  <c r="N2208" i="3"/>
  <c r="N2207" i="3"/>
  <c r="N2206" i="3"/>
  <c r="N2205" i="3"/>
  <c r="N2204" i="3"/>
  <c r="N2203" i="3"/>
  <c r="N2202" i="3"/>
  <c r="O2202" i="3" s="1"/>
  <c r="N2201" i="3"/>
  <c r="N2200" i="3"/>
  <c r="N2199" i="3"/>
  <c r="N2198" i="3"/>
  <c r="N2197" i="3"/>
  <c r="N2196" i="3"/>
  <c r="N2195" i="3"/>
  <c r="N2194" i="3"/>
  <c r="N2193" i="3"/>
  <c r="N2192" i="3"/>
  <c r="O2192" i="3" s="1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O2175" i="3" s="1"/>
  <c r="N2175" i="3"/>
  <c r="N2174" i="3"/>
  <c r="N2173" i="3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N2156" i="3"/>
  <c r="N2155" i="3"/>
  <c r="N2154" i="3"/>
  <c r="N2153" i="3"/>
  <c r="N2152" i="3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O2127" i="3" s="1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O2086" i="3" s="1"/>
  <c r="N2085" i="3"/>
  <c r="N2084" i="3"/>
  <c r="N2083" i="3"/>
  <c r="N2082" i="3"/>
  <c r="N2081" i="3"/>
  <c r="N2080" i="3"/>
  <c r="N2079" i="3"/>
  <c r="N2078" i="3"/>
  <c r="N2077" i="3"/>
  <c r="N2076" i="3"/>
  <c r="N2075" i="3"/>
  <c r="O2075" i="3" s="1"/>
  <c r="N2074" i="3"/>
  <c r="N2073" i="3"/>
  <c r="N2072" i="3"/>
  <c r="N2071" i="3"/>
  <c r="N2070" i="3"/>
  <c r="N2069" i="3"/>
  <c r="N2068" i="3"/>
  <c r="N2067" i="3"/>
  <c r="N2066" i="3"/>
  <c r="N2065" i="3"/>
  <c r="O2065" i="3" s="1"/>
  <c r="N2064" i="3"/>
  <c r="N2063" i="3"/>
  <c r="N2062" i="3"/>
  <c r="N2061" i="3"/>
  <c r="N2060" i="3"/>
  <c r="N2059" i="3"/>
  <c r="N2058" i="3"/>
  <c r="N2057" i="3"/>
  <c r="N2056" i="3"/>
  <c r="N2055" i="3"/>
  <c r="N2054" i="3"/>
  <c r="O2054" i="3" s="1"/>
  <c r="N2053" i="3"/>
  <c r="N2052" i="3"/>
  <c r="N2051" i="3"/>
  <c r="N2050" i="3"/>
  <c r="N2049" i="3"/>
  <c r="N2048" i="3"/>
  <c r="N2047" i="3"/>
  <c r="N2046" i="3"/>
  <c r="N2045" i="3"/>
  <c r="N2044" i="3"/>
  <c r="O2044" i="3" s="1"/>
  <c r="N2043" i="3"/>
  <c r="N2042" i="3"/>
  <c r="N2041" i="3"/>
  <c r="N2040" i="3"/>
  <c r="N2039" i="3"/>
  <c r="N2038" i="3"/>
  <c r="N2037" i="3"/>
  <c r="N2036" i="3"/>
  <c r="N2035" i="3"/>
  <c r="N2034" i="3"/>
  <c r="N2033" i="3"/>
  <c r="O2033" i="3" s="1"/>
  <c r="N2032" i="3"/>
  <c r="N2031" i="3"/>
  <c r="N2030" i="3"/>
  <c r="N2029" i="3"/>
  <c r="N2028" i="3"/>
  <c r="N2027" i="3"/>
  <c r="N2026" i="3"/>
  <c r="N2025" i="3"/>
  <c r="N2024" i="3"/>
  <c r="N2023" i="3"/>
  <c r="O2023" i="3" s="1"/>
  <c r="N2022" i="3"/>
  <c r="N2021" i="3"/>
  <c r="N2020" i="3"/>
  <c r="N2019" i="3"/>
  <c r="N2018" i="3"/>
  <c r="N2017" i="3"/>
  <c r="N2016" i="3"/>
  <c r="N2015" i="3"/>
  <c r="N2014" i="3"/>
  <c r="N2013" i="3"/>
  <c r="N2012" i="3"/>
  <c r="O2012" i="3" s="1"/>
  <c r="N2011" i="3"/>
  <c r="N2010" i="3"/>
  <c r="N2009" i="3"/>
  <c r="N2008" i="3"/>
  <c r="N2007" i="3"/>
  <c r="N2006" i="3"/>
  <c r="N2005" i="3"/>
  <c r="N2004" i="3"/>
  <c r="N2003" i="3"/>
  <c r="N2002" i="3"/>
  <c r="O2002" i="3" s="1"/>
  <c r="N2001" i="3"/>
  <c r="N2000" i="3"/>
  <c r="N1999" i="3"/>
  <c r="N1998" i="3"/>
  <c r="N1997" i="3"/>
  <c r="N1996" i="3"/>
  <c r="N1995" i="3"/>
  <c r="N1994" i="3"/>
  <c r="N1993" i="3"/>
  <c r="N1992" i="3"/>
  <c r="O1992" i="3" s="1"/>
  <c r="N1991" i="3"/>
  <c r="O1991" i="3" s="1"/>
  <c r="N1990" i="3"/>
  <c r="N1989" i="3"/>
  <c r="N1988" i="3"/>
  <c r="N1987" i="3"/>
  <c r="N1986" i="3"/>
  <c r="N1985" i="3"/>
  <c r="N1984" i="3"/>
  <c r="N1983" i="3"/>
  <c r="N1982" i="3"/>
  <c r="N1981" i="3"/>
  <c r="O1981" i="3" s="1"/>
  <c r="N1980" i="3"/>
  <c r="N1979" i="3"/>
  <c r="N1978" i="3"/>
  <c r="N1977" i="3"/>
  <c r="N1976" i="3"/>
  <c r="N1975" i="3"/>
  <c r="N1974" i="3"/>
  <c r="N1973" i="3"/>
  <c r="N1972" i="3"/>
  <c r="N1971" i="3"/>
  <c r="N1970" i="3"/>
  <c r="O1970" i="3" s="1"/>
  <c r="N1969" i="3"/>
  <c r="N1968" i="3"/>
  <c r="N1967" i="3"/>
  <c r="N1966" i="3"/>
  <c r="N1965" i="3"/>
  <c r="N1964" i="3"/>
  <c r="N1963" i="3"/>
  <c r="N1962" i="3"/>
  <c r="N1961" i="3"/>
  <c r="N1960" i="3"/>
  <c r="O1960" i="3" s="1"/>
  <c r="N1959" i="3"/>
  <c r="N1958" i="3"/>
  <c r="N1957" i="3"/>
  <c r="N1956" i="3"/>
  <c r="N1955" i="3"/>
  <c r="N1954" i="3"/>
  <c r="N1953" i="3"/>
  <c r="N1952" i="3"/>
  <c r="N1951" i="3"/>
  <c r="N1950" i="3"/>
  <c r="O1950" i="3" s="1"/>
  <c r="N1949" i="3"/>
  <c r="N1948" i="3"/>
  <c r="N1947" i="3"/>
  <c r="N1946" i="3"/>
  <c r="N1945" i="3"/>
  <c r="N1944" i="3"/>
  <c r="N1943" i="3"/>
  <c r="N1942" i="3"/>
  <c r="N1941" i="3"/>
  <c r="N1940" i="3"/>
  <c r="O1940" i="3" s="1"/>
  <c r="N1939" i="3"/>
  <c r="N1938" i="3"/>
  <c r="N1937" i="3"/>
  <c r="N1936" i="3"/>
  <c r="N1935" i="3"/>
  <c r="N1934" i="3"/>
  <c r="N1933" i="3"/>
  <c r="N1932" i="3"/>
  <c r="N1931" i="3"/>
  <c r="N1930" i="3"/>
  <c r="O1930" i="3" s="1"/>
  <c r="N1929" i="3"/>
  <c r="N1928" i="3"/>
  <c r="N1927" i="3"/>
  <c r="N1926" i="3"/>
  <c r="N1925" i="3"/>
  <c r="N1924" i="3"/>
  <c r="N1923" i="3"/>
  <c r="N1922" i="3"/>
  <c r="N1921" i="3"/>
  <c r="N1920" i="3"/>
  <c r="O1920" i="3" s="1"/>
  <c r="N1919" i="3"/>
  <c r="N1918" i="3"/>
  <c r="N1917" i="3"/>
  <c r="N1916" i="3"/>
  <c r="N1915" i="3"/>
  <c r="N1914" i="3"/>
  <c r="N1913" i="3"/>
  <c r="N1912" i="3"/>
  <c r="N1911" i="3"/>
  <c r="N1910" i="3"/>
  <c r="O1910" i="3" s="1"/>
  <c r="N1909" i="3"/>
  <c r="N1908" i="3"/>
  <c r="N1907" i="3"/>
  <c r="N1906" i="3"/>
  <c r="N1905" i="3"/>
  <c r="N1904" i="3"/>
  <c r="N1903" i="3"/>
  <c r="N1902" i="3"/>
  <c r="N1901" i="3"/>
  <c r="N1900" i="3"/>
  <c r="O1900" i="3" s="1"/>
  <c r="N1899" i="3"/>
  <c r="N1898" i="3"/>
  <c r="N1897" i="3"/>
  <c r="N1896" i="3"/>
  <c r="N1895" i="3"/>
  <c r="N1894" i="3"/>
  <c r="N1893" i="3"/>
  <c r="N1892" i="3"/>
  <c r="N1891" i="3"/>
  <c r="N1890" i="3"/>
  <c r="O1890" i="3" s="1"/>
  <c r="N1889" i="3"/>
  <c r="N1888" i="3"/>
  <c r="N1887" i="3"/>
  <c r="N1886" i="3"/>
  <c r="N1885" i="3"/>
  <c r="N1884" i="3"/>
  <c r="N1883" i="3"/>
  <c r="N1882" i="3"/>
  <c r="N1881" i="3"/>
  <c r="N1880" i="3"/>
  <c r="O1880" i="3" s="1"/>
  <c r="N1879" i="3"/>
  <c r="N1878" i="3"/>
  <c r="N1877" i="3"/>
  <c r="N1876" i="3"/>
  <c r="N1875" i="3"/>
  <c r="N1874" i="3"/>
  <c r="N1873" i="3"/>
  <c r="N1872" i="3"/>
  <c r="N1871" i="3"/>
  <c r="N1870" i="3"/>
  <c r="O1870" i="3" s="1"/>
  <c r="N1869" i="3"/>
  <c r="N1868" i="3"/>
  <c r="N1867" i="3"/>
  <c r="N1866" i="3"/>
  <c r="N1865" i="3"/>
  <c r="N1864" i="3"/>
  <c r="N1863" i="3"/>
  <c r="N1862" i="3"/>
  <c r="N1861" i="3"/>
  <c r="N1860" i="3"/>
  <c r="O1860" i="3" s="1"/>
  <c r="N1859" i="3"/>
  <c r="N1858" i="3"/>
  <c r="N1857" i="3"/>
  <c r="N1856" i="3"/>
  <c r="N1855" i="3"/>
  <c r="N1854" i="3"/>
  <c r="N1853" i="3"/>
  <c r="N1852" i="3"/>
  <c r="N1851" i="3"/>
  <c r="N1850" i="3"/>
  <c r="O1850" i="3" s="1"/>
  <c r="N1849" i="3"/>
  <c r="N1848" i="3"/>
  <c r="N1847" i="3"/>
  <c r="N1846" i="3"/>
  <c r="N1845" i="3"/>
  <c r="N1844" i="3"/>
  <c r="N1843" i="3"/>
  <c r="N1842" i="3"/>
  <c r="N1841" i="3"/>
  <c r="N1840" i="3"/>
  <c r="O1840" i="3" s="1"/>
  <c r="N1839" i="3"/>
  <c r="N1838" i="3"/>
  <c r="N1837" i="3"/>
  <c r="N1836" i="3"/>
  <c r="N1835" i="3"/>
  <c r="N1834" i="3"/>
  <c r="N1833" i="3"/>
  <c r="N1832" i="3"/>
  <c r="N1831" i="3"/>
  <c r="N1830" i="3"/>
  <c r="O1830" i="3" s="1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O1724" i="3" s="1"/>
  <c r="N1723" i="3"/>
  <c r="N1722" i="3"/>
  <c r="N1721" i="3"/>
  <c r="N1720" i="3"/>
  <c r="N1719" i="3"/>
  <c r="N1718" i="3"/>
  <c r="N1717" i="3"/>
  <c r="N1716" i="3"/>
  <c r="N1715" i="3"/>
  <c r="N1714" i="3"/>
  <c r="N1713" i="3"/>
  <c r="O1713" i="3" s="1"/>
  <c r="N1712" i="3"/>
  <c r="N1711" i="3"/>
  <c r="N1710" i="3"/>
  <c r="N1709" i="3"/>
  <c r="N1708" i="3"/>
  <c r="N1707" i="3"/>
  <c r="N1706" i="3"/>
  <c r="N1705" i="3"/>
  <c r="N1704" i="3"/>
  <c r="N1703" i="3"/>
  <c r="O1703" i="3" s="1"/>
  <c r="N1702" i="3"/>
  <c r="N1701" i="3"/>
  <c r="N1700" i="3"/>
  <c r="N1699" i="3"/>
  <c r="N1698" i="3"/>
  <c r="N1697" i="3"/>
  <c r="N1696" i="3"/>
  <c r="N1695" i="3"/>
  <c r="N1694" i="3"/>
  <c r="N1693" i="3"/>
  <c r="N1692" i="3"/>
  <c r="O1692" i="3" s="1"/>
  <c r="N1691" i="3"/>
  <c r="N1690" i="3"/>
  <c r="N1689" i="3"/>
  <c r="N1688" i="3"/>
  <c r="N1687" i="3"/>
  <c r="N1686" i="3"/>
  <c r="N1685" i="3"/>
  <c r="N1684" i="3"/>
  <c r="N1683" i="3"/>
  <c r="N1682" i="3"/>
  <c r="O1682" i="3" s="1"/>
  <c r="N1681" i="3"/>
  <c r="N1680" i="3"/>
  <c r="N1679" i="3"/>
  <c r="N1678" i="3"/>
  <c r="N1677" i="3"/>
  <c r="N1676" i="3"/>
  <c r="N1675" i="3"/>
  <c r="N1674" i="3"/>
  <c r="N1673" i="3"/>
  <c r="N1672" i="3"/>
  <c r="N1671" i="3"/>
  <c r="O1671" i="3" s="1"/>
  <c r="N1670" i="3"/>
  <c r="N1669" i="3"/>
  <c r="N1668" i="3"/>
  <c r="N1667" i="3"/>
  <c r="N1666" i="3"/>
  <c r="N1665" i="3"/>
  <c r="N1664" i="3"/>
  <c r="N1663" i="3"/>
  <c r="N1662" i="3"/>
  <c r="N1661" i="3"/>
  <c r="O1661" i="3" s="1"/>
  <c r="N1660" i="3"/>
  <c r="N1659" i="3"/>
  <c r="N1658" i="3"/>
  <c r="N1657" i="3"/>
  <c r="N1656" i="3"/>
  <c r="N1655" i="3"/>
  <c r="N1654" i="3"/>
  <c r="N1653" i="3"/>
  <c r="N1652" i="3"/>
  <c r="N1651" i="3"/>
  <c r="N1650" i="3"/>
  <c r="O1650" i="3" s="1"/>
  <c r="N1649" i="3"/>
  <c r="N1648" i="3"/>
  <c r="N1647" i="3"/>
  <c r="N1646" i="3"/>
  <c r="N1645" i="3"/>
  <c r="N1644" i="3"/>
  <c r="N1643" i="3"/>
  <c r="N1642" i="3"/>
  <c r="N1641" i="3"/>
  <c r="N1640" i="3"/>
  <c r="O1640" i="3" s="1"/>
  <c r="N1639" i="3"/>
  <c r="N1638" i="3"/>
  <c r="N1637" i="3"/>
  <c r="N1636" i="3"/>
  <c r="N1635" i="3"/>
  <c r="N1634" i="3"/>
  <c r="N1633" i="3"/>
  <c r="N1632" i="3"/>
  <c r="N1631" i="3"/>
  <c r="N1630" i="3"/>
  <c r="N1629" i="3"/>
  <c r="O1629" i="3" s="1"/>
  <c r="N1628" i="3"/>
  <c r="N1627" i="3"/>
  <c r="N1626" i="3"/>
  <c r="N1625" i="3"/>
  <c r="N1624" i="3"/>
  <c r="N1623" i="3"/>
  <c r="N1622" i="3"/>
  <c r="N1621" i="3"/>
  <c r="N1620" i="3"/>
  <c r="N1619" i="3"/>
  <c r="O1619" i="3" s="1"/>
  <c r="N1618" i="3"/>
  <c r="N1617" i="3"/>
  <c r="N1616" i="3"/>
  <c r="N1615" i="3"/>
  <c r="N1614" i="3"/>
  <c r="N1613" i="3"/>
  <c r="N1612" i="3"/>
  <c r="N1611" i="3"/>
  <c r="N1610" i="3"/>
  <c r="N1609" i="3"/>
  <c r="N1608" i="3"/>
  <c r="O1608" i="3" s="1"/>
  <c r="N1607" i="3"/>
  <c r="N1606" i="3"/>
  <c r="N1605" i="3"/>
  <c r="N1604" i="3"/>
  <c r="N1603" i="3"/>
  <c r="N1602" i="3"/>
  <c r="N1601" i="3"/>
  <c r="N1600" i="3"/>
  <c r="N1599" i="3"/>
  <c r="N1598" i="3"/>
  <c r="O1598" i="3" s="1"/>
  <c r="N1597" i="3"/>
  <c r="N1596" i="3"/>
  <c r="N1595" i="3"/>
  <c r="N1594" i="3"/>
  <c r="N1593" i="3"/>
  <c r="N1592" i="3"/>
  <c r="N1591" i="3"/>
  <c r="N1590" i="3"/>
  <c r="N1589" i="3"/>
  <c r="N1588" i="3"/>
  <c r="O1588" i="3" s="1"/>
  <c r="N1587" i="3"/>
  <c r="N1586" i="3"/>
  <c r="N1585" i="3"/>
  <c r="N1584" i="3"/>
  <c r="N1583" i="3"/>
  <c r="N1582" i="3"/>
  <c r="N1581" i="3"/>
  <c r="N1580" i="3"/>
  <c r="N1579" i="3"/>
  <c r="N1578" i="3"/>
  <c r="O1578" i="3" s="1"/>
  <c r="N1577" i="3"/>
  <c r="N1576" i="3"/>
  <c r="N1575" i="3"/>
  <c r="N1574" i="3"/>
  <c r="N1573" i="3"/>
  <c r="N1572" i="3"/>
  <c r="N1571" i="3"/>
  <c r="N1570" i="3"/>
  <c r="N1569" i="3"/>
  <c r="N1568" i="3"/>
  <c r="O1568" i="3" s="1"/>
  <c r="N1567" i="3"/>
  <c r="N1566" i="3"/>
  <c r="N1565" i="3"/>
  <c r="N1564" i="3"/>
  <c r="N1563" i="3"/>
  <c r="N1562" i="3"/>
  <c r="N1561" i="3"/>
  <c r="N1560" i="3"/>
  <c r="N1559" i="3"/>
  <c r="N1558" i="3"/>
  <c r="O1558" i="3" s="1"/>
  <c r="N1557" i="3"/>
  <c r="N1556" i="3"/>
  <c r="N1555" i="3"/>
  <c r="N1554" i="3"/>
  <c r="N1553" i="3"/>
  <c r="N1552" i="3"/>
  <c r="N1551" i="3"/>
  <c r="N1550" i="3"/>
  <c r="N1549" i="3"/>
  <c r="N1548" i="3"/>
  <c r="O1548" i="3" s="1"/>
  <c r="N1547" i="3"/>
  <c r="N1546" i="3"/>
  <c r="N1545" i="3"/>
  <c r="N1544" i="3"/>
  <c r="N1543" i="3"/>
  <c r="N1542" i="3"/>
  <c r="N1541" i="3"/>
  <c r="N1540" i="3"/>
  <c r="N1539" i="3"/>
  <c r="N1538" i="3"/>
  <c r="O1538" i="3" s="1"/>
  <c r="N1537" i="3"/>
  <c r="N1536" i="3"/>
  <c r="N1535" i="3"/>
  <c r="N1534" i="3"/>
  <c r="N1533" i="3"/>
  <c r="N1532" i="3"/>
  <c r="N1531" i="3"/>
  <c r="N1530" i="3"/>
  <c r="N1529" i="3"/>
  <c r="N1528" i="3"/>
  <c r="O1528" i="3" s="1"/>
  <c r="N1527" i="3"/>
  <c r="N1526" i="3"/>
  <c r="N1525" i="3"/>
  <c r="N1524" i="3"/>
  <c r="N1523" i="3"/>
  <c r="N1522" i="3"/>
  <c r="N1521" i="3"/>
  <c r="N1520" i="3"/>
  <c r="N1519" i="3"/>
  <c r="N1518" i="3"/>
  <c r="O1518" i="3" s="1"/>
  <c r="N1517" i="3"/>
  <c r="N1516" i="3"/>
  <c r="N1515" i="3"/>
  <c r="N1514" i="3"/>
  <c r="N1513" i="3"/>
  <c r="N1512" i="3"/>
  <c r="N1511" i="3"/>
  <c r="N1510" i="3"/>
  <c r="N1509" i="3"/>
  <c r="N1508" i="3"/>
  <c r="O1508" i="3" s="1"/>
  <c r="N1507" i="3"/>
  <c r="N1506" i="3"/>
  <c r="N1505" i="3"/>
  <c r="N1504" i="3"/>
  <c r="N1503" i="3"/>
  <c r="N1502" i="3"/>
  <c r="N1501" i="3"/>
  <c r="N1500" i="3"/>
  <c r="N1499" i="3"/>
  <c r="N1498" i="3"/>
  <c r="O1498" i="3" s="1"/>
  <c r="N1497" i="3"/>
  <c r="N1496" i="3"/>
  <c r="N1495" i="3"/>
  <c r="N1494" i="3"/>
  <c r="N1493" i="3"/>
  <c r="N1492" i="3"/>
  <c r="N1491" i="3"/>
  <c r="N1490" i="3"/>
  <c r="N1489" i="3"/>
  <c r="N1488" i="3"/>
  <c r="O1488" i="3" s="1"/>
  <c r="N1487" i="3"/>
  <c r="N1486" i="3"/>
  <c r="N1485" i="3"/>
  <c r="N1484" i="3"/>
  <c r="N1483" i="3"/>
  <c r="N1482" i="3"/>
  <c r="N1481" i="3"/>
  <c r="N1480" i="3"/>
  <c r="N1479" i="3"/>
  <c r="N1478" i="3"/>
  <c r="O1478" i="3" s="1"/>
  <c r="N1477" i="3"/>
  <c r="N1476" i="3"/>
  <c r="N1475" i="3"/>
  <c r="N1474" i="3"/>
  <c r="N1473" i="3"/>
  <c r="N1472" i="3"/>
  <c r="N1471" i="3"/>
  <c r="N1470" i="3"/>
  <c r="N1469" i="3"/>
  <c r="N1468" i="3"/>
  <c r="O1468" i="3" s="1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O1451" i="3" s="1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31" i="3"/>
  <c r="N1430" i="3"/>
  <c r="N1429" i="3"/>
  <c r="N1428" i="3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O1362" i="3" s="1"/>
  <c r="N1361" i="3"/>
  <c r="O1361" i="3" s="1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O1349" i="3" s="1"/>
  <c r="N1348" i="3"/>
  <c r="N1347" i="3"/>
  <c r="N1346" i="3"/>
  <c r="N1345" i="3"/>
  <c r="N1344" i="3"/>
  <c r="N1343" i="3"/>
  <c r="N1342" i="3"/>
  <c r="N1341" i="3"/>
  <c r="O1340" i="3" s="1"/>
  <c r="N1340" i="3"/>
  <c r="N1339" i="3"/>
  <c r="O1339" i="3" s="1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O1327" i="3" s="1"/>
  <c r="N1326" i="3"/>
  <c r="N1325" i="3"/>
  <c r="N1324" i="3"/>
  <c r="N1323" i="3"/>
  <c r="N1322" i="3"/>
  <c r="N1321" i="3"/>
  <c r="N1320" i="3"/>
  <c r="N1319" i="3"/>
  <c r="O1318" i="3" s="1"/>
  <c r="N1318" i="3"/>
  <c r="N1317" i="3"/>
  <c r="O1317" i="3" s="1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O1305" i="3" s="1"/>
  <c r="N1304" i="3"/>
  <c r="N1303" i="3"/>
  <c r="N1302" i="3"/>
  <c r="N1301" i="3"/>
  <c r="N1300" i="3"/>
  <c r="N1299" i="3"/>
  <c r="N1298" i="3"/>
  <c r="N1297" i="3"/>
  <c r="O1296" i="3" s="1"/>
  <c r="N1296" i="3"/>
  <c r="N1295" i="3"/>
  <c r="O1295" i="3" s="1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O1283" i="3" s="1"/>
  <c r="N1282" i="3"/>
  <c r="N1281" i="3"/>
  <c r="N1280" i="3"/>
  <c r="N1279" i="3"/>
  <c r="N1278" i="3"/>
  <c r="N1277" i="3"/>
  <c r="N1276" i="3"/>
  <c r="N1275" i="3"/>
  <c r="O1274" i="3" s="1"/>
  <c r="N1274" i="3"/>
  <c r="N1273" i="3"/>
  <c r="O1273" i="3" s="1"/>
  <c r="N1272" i="3"/>
  <c r="N1271" i="3"/>
  <c r="N1270" i="3"/>
  <c r="N1269" i="3"/>
  <c r="N1268" i="3"/>
  <c r="N1267" i="3"/>
  <c r="N1266" i="3"/>
  <c r="N1265" i="3"/>
  <c r="N1264" i="3"/>
  <c r="N1263" i="3"/>
  <c r="N1262" i="3"/>
  <c r="O1262" i="3" s="1"/>
  <c r="N1261" i="3"/>
  <c r="N1260" i="3"/>
  <c r="N1259" i="3"/>
  <c r="N1258" i="3"/>
  <c r="N1257" i="3"/>
  <c r="N1256" i="3"/>
  <c r="N1255" i="3"/>
  <c r="N1254" i="3"/>
  <c r="O1253" i="3" s="1"/>
  <c r="N1253" i="3"/>
  <c r="N1252" i="3"/>
  <c r="O1252" i="3" s="1"/>
  <c r="N1251" i="3"/>
  <c r="N1250" i="3"/>
  <c r="N1249" i="3"/>
  <c r="N1248" i="3"/>
  <c r="N1247" i="3"/>
  <c r="N1246" i="3"/>
  <c r="N1245" i="3"/>
  <c r="N1244" i="3"/>
  <c r="N1243" i="3"/>
  <c r="N1242" i="3"/>
  <c r="N1241" i="3"/>
  <c r="O1241" i="3" s="1"/>
  <c r="N1240" i="3"/>
  <c r="N1239" i="3"/>
  <c r="N1238" i="3"/>
  <c r="N1237" i="3"/>
  <c r="N1236" i="3"/>
  <c r="N1235" i="3"/>
  <c r="N1234" i="3"/>
  <c r="N1233" i="3"/>
  <c r="O1232" i="3" s="1"/>
  <c r="N1232" i="3"/>
  <c r="N1231" i="3"/>
  <c r="O1231" i="3" s="1"/>
  <c r="N1230" i="3"/>
  <c r="N1229" i="3"/>
  <c r="N1228" i="3"/>
  <c r="N1227" i="3"/>
  <c r="N1226" i="3"/>
  <c r="N1225" i="3"/>
  <c r="N1224" i="3"/>
  <c r="N1223" i="3"/>
  <c r="N1222" i="3"/>
  <c r="N1221" i="3"/>
  <c r="N1220" i="3"/>
  <c r="O1220" i="3" s="1"/>
  <c r="N1219" i="3"/>
  <c r="N1218" i="3"/>
  <c r="N1217" i="3"/>
  <c r="N1216" i="3"/>
  <c r="N1215" i="3"/>
  <c r="N1214" i="3"/>
  <c r="N1213" i="3"/>
  <c r="N1212" i="3"/>
  <c r="O1211" i="3" s="1"/>
  <c r="N1211" i="3"/>
  <c r="N1210" i="3"/>
  <c r="O1210" i="3" s="1"/>
  <c r="N1209" i="3"/>
  <c r="N1208" i="3"/>
  <c r="N1207" i="3"/>
  <c r="N1206" i="3"/>
  <c r="N1205" i="3"/>
  <c r="N1204" i="3"/>
  <c r="N1203" i="3"/>
  <c r="N1202" i="3"/>
  <c r="N1201" i="3"/>
  <c r="N1200" i="3"/>
  <c r="N1199" i="3"/>
  <c r="O1199" i="3" s="1"/>
  <c r="N1198" i="3"/>
  <c r="N1197" i="3"/>
  <c r="N1196" i="3"/>
  <c r="N1195" i="3"/>
  <c r="N1194" i="3"/>
  <c r="N1193" i="3"/>
  <c r="N1192" i="3"/>
  <c r="N1191" i="3"/>
  <c r="O1190" i="3" s="1"/>
  <c r="N1190" i="3"/>
  <c r="N1189" i="3"/>
  <c r="O1189" i="3" s="1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O1177" i="3" s="1"/>
  <c r="N1176" i="3"/>
  <c r="N1175" i="3"/>
  <c r="N1174" i="3"/>
  <c r="N1173" i="3"/>
  <c r="N1172" i="3"/>
  <c r="O1171" i="3" s="1"/>
  <c r="N1171" i="3"/>
  <c r="N1170" i="3"/>
  <c r="O1170" i="3" s="1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O1158" i="3" s="1"/>
  <c r="N1157" i="3"/>
  <c r="N1156" i="3"/>
  <c r="N1155" i="3"/>
  <c r="N1154" i="3"/>
  <c r="N1153" i="3"/>
  <c r="O1152" i="3" s="1"/>
  <c r="N1152" i="3"/>
  <c r="N1151" i="3"/>
  <c r="O1151" i="3" s="1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O1139" i="3" s="1"/>
  <c r="N1138" i="3"/>
  <c r="N1137" i="3"/>
  <c r="N1136" i="3"/>
  <c r="N1135" i="3"/>
  <c r="N1134" i="3"/>
  <c r="O1133" i="3" s="1"/>
  <c r="N1133" i="3"/>
  <c r="N1132" i="3"/>
  <c r="O1132" i="3" s="1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O1120" i="3" s="1"/>
  <c r="N1119" i="3"/>
  <c r="N1118" i="3"/>
  <c r="N1117" i="3"/>
  <c r="N1116" i="3"/>
  <c r="N1115" i="3"/>
  <c r="O1114" i="3" s="1"/>
  <c r="N1114" i="3"/>
  <c r="N1113" i="3"/>
  <c r="O1113" i="3" s="1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O1101" i="3" s="1"/>
  <c r="N1100" i="3"/>
  <c r="N1099" i="3"/>
  <c r="N1098" i="3"/>
  <c r="N1097" i="3"/>
  <c r="N1096" i="3"/>
  <c r="O1095" i="3" s="1"/>
  <c r="N1095" i="3"/>
  <c r="N1094" i="3"/>
  <c r="O1094" i="3" s="1"/>
  <c r="N1093" i="3"/>
  <c r="N1092" i="3"/>
  <c r="N1091" i="3"/>
  <c r="N1090" i="3"/>
  <c r="N1089" i="3"/>
  <c r="N1088" i="3"/>
  <c r="N1087" i="3"/>
  <c r="N1086" i="3"/>
  <c r="N1085" i="3"/>
  <c r="N1084" i="3"/>
  <c r="N1083" i="3"/>
  <c r="O1083" i="3" s="1"/>
  <c r="N1082" i="3"/>
  <c r="O1082" i="3" s="1"/>
  <c r="N1081" i="3"/>
  <c r="N1080" i="3"/>
  <c r="N1079" i="3"/>
  <c r="N1078" i="3"/>
  <c r="N1077" i="3"/>
  <c r="O1076" i="3" s="1"/>
  <c r="N1076" i="3"/>
  <c r="N1075" i="3"/>
  <c r="O1075" i="3" s="1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O1063" i="3" s="1"/>
  <c r="N1062" i="3"/>
  <c r="N1061" i="3"/>
  <c r="N1060" i="3"/>
  <c r="N1059" i="3"/>
  <c r="N1058" i="3"/>
  <c r="O1057" i="3" s="1"/>
  <c r="N1057" i="3"/>
  <c r="N1056" i="3"/>
  <c r="O1056" i="3" s="1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O1044" i="3" s="1"/>
  <c r="N1043" i="3"/>
  <c r="N1042" i="3"/>
  <c r="N1041" i="3"/>
  <c r="N1040" i="3"/>
  <c r="N1039" i="3"/>
  <c r="N1038" i="3"/>
  <c r="N1037" i="3"/>
  <c r="N1036" i="3"/>
  <c r="O1035" i="3" s="1"/>
  <c r="N1035" i="3"/>
  <c r="N1034" i="3"/>
  <c r="O1034" i="3" s="1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O1022" i="3" s="1"/>
  <c r="N1021" i="3"/>
  <c r="N1020" i="3"/>
  <c r="N1019" i="3"/>
  <c r="N1018" i="3"/>
  <c r="N1017" i="3"/>
  <c r="N1016" i="3"/>
  <c r="N1015" i="3"/>
  <c r="N1014" i="3"/>
  <c r="O1013" i="3" s="1"/>
  <c r="N1013" i="3"/>
  <c r="N1012" i="3"/>
  <c r="O1012" i="3" s="1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O1000" i="3" s="1"/>
  <c r="N999" i="3"/>
  <c r="N998" i="3"/>
  <c r="N997" i="3"/>
  <c r="N996" i="3"/>
  <c r="N995" i="3"/>
  <c r="N994" i="3"/>
  <c r="N993" i="3"/>
  <c r="N992" i="3"/>
  <c r="O991" i="3" s="1"/>
  <c r="N991" i="3"/>
  <c r="N990" i="3"/>
  <c r="O990" i="3" s="1"/>
  <c r="N989" i="3"/>
  <c r="N988" i="3"/>
  <c r="N987" i="3"/>
  <c r="N986" i="3"/>
  <c r="N985" i="3"/>
  <c r="N984" i="3"/>
  <c r="N983" i="3"/>
  <c r="N982" i="3"/>
  <c r="N981" i="3"/>
  <c r="N980" i="3"/>
  <c r="N979" i="3"/>
  <c r="N978" i="3"/>
  <c r="O978" i="3" s="1"/>
  <c r="N977" i="3"/>
  <c r="N976" i="3"/>
  <c r="N975" i="3"/>
  <c r="N974" i="3"/>
  <c r="N973" i="3"/>
  <c r="N972" i="3"/>
  <c r="N971" i="3"/>
  <c r="N970" i="3"/>
  <c r="O969" i="3" s="1"/>
  <c r="N969" i="3"/>
  <c r="N968" i="3"/>
  <c r="O968" i="3" s="1"/>
  <c r="N967" i="3"/>
  <c r="N966" i="3"/>
  <c r="N965" i="3"/>
  <c r="N964" i="3"/>
  <c r="N963" i="3"/>
  <c r="N962" i="3"/>
  <c r="N961" i="3"/>
  <c r="N960" i="3"/>
  <c r="N959" i="3"/>
  <c r="N958" i="3"/>
  <c r="N957" i="3"/>
  <c r="O957" i="3" s="1"/>
  <c r="N956" i="3"/>
  <c r="N955" i="3"/>
  <c r="N954" i="3"/>
  <c r="N953" i="3"/>
  <c r="N952" i="3"/>
  <c r="N951" i="3"/>
  <c r="N950" i="3"/>
  <c r="N949" i="3"/>
  <c r="O948" i="3" s="1"/>
  <c r="N948" i="3"/>
  <c r="N947" i="3"/>
  <c r="O947" i="3" s="1"/>
  <c r="N946" i="3"/>
  <c r="N945" i="3"/>
  <c r="N944" i="3"/>
  <c r="N943" i="3"/>
  <c r="N942" i="3"/>
  <c r="N941" i="3"/>
  <c r="N940" i="3"/>
  <c r="N939" i="3"/>
  <c r="N938" i="3"/>
  <c r="N937" i="3"/>
  <c r="N936" i="3"/>
  <c r="O936" i="3" s="1"/>
  <c r="N935" i="3"/>
  <c r="N934" i="3"/>
  <c r="N933" i="3"/>
  <c r="N932" i="3"/>
  <c r="N931" i="3"/>
  <c r="N930" i="3"/>
  <c r="N929" i="3"/>
  <c r="N928" i="3"/>
  <c r="O927" i="3" s="1"/>
  <c r="N927" i="3"/>
  <c r="N926" i="3"/>
  <c r="O926" i="3" s="1"/>
  <c r="N925" i="3"/>
  <c r="N924" i="3"/>
  <c r="N923" i="3"/>
  <c r="N922" i="3"/>
  <c r="N921" i="3"/>
  <c r="N920" i="3"/>
  <c r="N919" i="3"/>
  <c r="N918" i="3"/>
  <c r="N917" i="3"/>
  <c r="N916" i="3"/>
  <c r="N915" i="3"/>
  <c r="O915" i="3" s="1"/>
  <c r="N914" i="3"/>
  <c r="N913" i="3"/>
  <c r="N912" i="3"/>
  <c r="N911" i="3"/>
  <c r="N910" i="3"/>
  <c r="N909" i="3"/>
  <c r="N908" i="3"/>
  <c r="N907" i="3"/>
  <c r="O906" i="3" s="1"/>
  <c r="N906" i="3"/>
  <c r="N905" i="3"/>
  <c r="O905" i="3" s="1"/>
  <c r="N904" i="3"/>
  <c r="N903" i="3"/>
  <c r="N902" i="3"/>
  <c r="N901" i="3"/>
  <c r="N900" i="3"/>
  <c r="N899" i="3"/>
  <c r="N898" i="3"/>
  <c r="N897" i="3"/>
  <c r="N896" i="3"/>
  <c r="N895" i="3"/>
  <c r="N894" i="3"/>
  <c r="O894" i="3" s="1"/>
  <c r="N893" i="3"/>
  <c r="N892" i="3"/>
  <c r="N891" i="3"/>
  <c r="N890" i="3"/>
  <c r="N889" i="3"/>
  <c r="N888" i="3"/>
  <c r="N887" i="3"/>
  <c r="N886" i="3"/>
  <c r="O885" i="3" s="1"/>
  <c r="N885" i="3"/>
  <c r="N884" i="3"/>
  <c r="O884" i="3" s="1"/>
  <c r="N883" i="3"/>
  <c r="N882" i="3"/>
  <c r="N881" i="3"/>
  <c r="N880" i="3"/>
  <c r="N879" i="3"/>
  <c r="N878" i="3"/>
  <c r="N877" i="3"/>
  <c r="N876" i="3"/>
  <c r="N875" i="3"/>
  <c r="N874" i="3"/>
  <c r="N873" i="3"/>
  <c r="N872" i="3"/>
  <c r="O872" i="3" s="1"/>
  <c r="N871" i="3"/>
  <c r="N870" i="3"/>
  <c r="N869" i="3"/>
  <c r="N868" i="3"/>
  <c r="N867" i="3"/>
  <c r="O866" i="3" s="1"/>
  <c r="N866" i="3"/>
  <c r="N865" i="3"/>
  <c r="O865" i="3" s="1"/>
  <c r="N864" i="3"/>
  <c r="N863" i="3"/>
  <c r="N862" i="3"/>
  <c r="N861" i="3"/>
  <c r="N860" i="3"/>
  <c r="N859" i="3"/>
  <c r="N858" i="3"/>
  <c r="N857" i="3"/>
  <c r="N856" i="3"/>
  <c r="N855" i="3"/>
  <c r="N854" i="3"/>
  <c r="N853" i="3"/>
  <c r="O853" i="3" s="1"/>
  <c r="N852" i="3"/>
  <c r="N851" i="3"/>
  <c r="N850" i="3"/>
  <c r="N849" i="3"/>
  <c r="N848" i="3"/>
  <c r="O847" i="3" s="1"/>
  <c r="N847" i="3"/>
  <c r="N846" i="3"/>
  <c r="O846" i="3" s="1"/>
  <c r="N845" i="3"/>
  <c r="N844" i="3"/>
  <c r="N843" i="3"/>
  <c r="N842" i="3"/>
  <c r="N841" i="3"/>
  <c r="N840" i="3"/>
  <c r="N839" i="3"/>
  <c r="N838" i="3"/>
  <c r="N837" i="3"/>
  <c r="N836" i="3"/>
  <c r="N835" i="3"/>
  <c r="N834" i="3"/>
  <c r="O834" i="3" s="1"/>
  <c r="N833" i="3"/>
  <c r="N832" i="3"/>
  <c r="N831" i="3"/>
  <c r="N830" i="3"/>
  <c r="N829" i="3"/>
  <c r="O828" i="3" s="1"/>
  <c r="N828" i="3"/>
  <c r="N827" i="3"/>
  <c r="O827" i="3" s="1"/>
  <c r="N826" i="3"/>
  <c r="N825" i="3"/>
  <c r="N824" i="3"/>
  <c r="N823" i="3"/>
  <c r="N822" i="3"/>
  <c r="N821" i="3"/>
  <c r="N820" i="3"/>
  <c r="N819" i="3"/>
  <c r="N818" i="3"/>
  <c r="N817" i="3"/>
  <c r="N816" i="3"/>
  <c r="N815" i="3"/>
  <c r="O815" i="3" s="1"/>
  <c r="N814" i="3"/>
  <c r="N813" i="3"/>
  <c r="N812" i="3"/>
  <c r="N811" i="3"/>
  <c r="N810" i="3"/>
  <c r="O809" i="3" s="1"/>
  <c r="N809" i="3"/>
  <c r="N808" i="3"/>
  <c r="O808" i="3" s="1"/>
  <c r="N807" i="3"/>
  <c r="N806" i="3"/>
  <c r="N805" i="3"/>
  <c r="N804" i="3"/>
  <c r="N803" i="3"/>
  <c r="N802" i="3"/>
  <c r="N801" i="3"/>
  <c r="N800" i="3"/>
  <c r="N799" i="3"/>
  <c r="N798" i="3"/>
  <c r="N797" i="3"/>
  <c r="N796" i="3"/>
  <c r="O796" i="3" s="1"/>
  <c r="N795" i="3"/>
  <c r="N794" i="3"/>
  <c r="N793" i="3"/>
  <c r="N792" i="3"/>
  <c r="N791" i="3"/>
  <c r="O790" i="3" s="1"/>
  <c r="N790" i="3"/>
  <c r="N789" i="3"/>
  <c r="O789" i="3" s="1"/>
  <c r="N788" i="3"/>
  <c r="N787" i="3"/>
  <c r="N786" i="3"/>
  <c r="N785" i="3"/>
  <c r="N784" i="3"/>
  <c r="N783" i="3"/>
  <c r="N782" i="3"/>
  <c r="N781" i="3"/>
  <c r="N780" i="3"/>
  <c r="N779" i="3"/>
  <c r="N778" i="3"/>
  <c r="N777" i="3"/>
  <c r="O777" i="3" s="1"/>
  <c r="N776" i="3"/>
  <c r="N775" i="3"/>
  <c r="N774" i="3"/>
  <c r="N773" i="3"/>
  <c r="N772" i="3"/>
  <c r="O771" i="3" s="1"/>
  <c r="N771" i="3"/>
  <c r="N770" i="3"/>
  <c r="O770" i="3" s="1"/>
  <c r="N769" i="3"/>
  <c r="N768" i="3"/>
  <c r="N767" i="3"/>
  <c r="N766" i="3"/>
  <c r="N765" i="3"/>
  <c r="N764" i="3"/>
  <c r="N763" i="3"/>
  <c r="N762" i="3"/>
  <c r="N761" i="3"/>
  <c r="N760" i="3"/>
  <c r="N759" i="3"/>
  <c r="N758" i="3"/>
  <c r="O758" i="3" s="1"/>
  <c r="N757" i="3"/>
  <c r="N756" i="3"/>
  <c r="N755" i="3"/>
  <c r="N754" i="3"/>
  <c r="N753" i="3"/>
  <c r="N752" i="3"/>
  <c r="N751" i="3"/>
  <c r="N750" i="3"/>
  <c r="O749" i="3" s="1"/>
  <c r="N749" i="3"/>
  <c r="N748" i="3"/>
  <c r="O748" i="3" s="1"/>
  <c r="N747" i="3"/>
  <c r="N746" i="3"/>
  <c r="N745" i="3"/>
  <c r="N744" i="3"/>
  <c r="N743" i="3"/>
  <c r="N742" i="3"/>
  <c r="N741" i="3"/>
  <c r="N740" i="3"/>
  <c r="N739" i="3"/>
  <c r="N738" i="3"/>
  <c r="N737" i="3"/>
  <c r="N736" i="3"/>
  <c r="O736" i="3" s="1"/>
  <c r="N735" i="3"/>
  <c r="N734" i="3"/>
  <c r="N733" i="3"/>
  <c r="N732" i="3"/>
  <c r="N731" i="3"/>
  <c r="N730" i="3"/>
  <c r="N729" i="3"/>
  <c r="N728" i="3"/>
  <c r="O727" i="3" s="1"/>
  <c r="N727" i="3"/>
  <c r="N726" i="3"/>
  <c r="O726" i="3" s="1"/>
  <c r="N725" i="3"/>
  <c r="N724" i="3"/>
  <c r="N723" i="3"/>
  <c r="N722" i="3"/>
  <c r="N721" i="3"/>
  <c r="N720" i="3"/>
  <c r="N719" i="3"/>
  <c r="N718" i="3"/>
  <c r="N717" i="3"/>
  <c r="N716" i="3"/>
  <c r="N715" i="3"/>
  <c r="N714" i="3"/>
  <c r="O714" i="3" s="1"/>
  <c r="N713" i="3"/>
  <c r="N712" i="3"/>
  <c r="N711" i="3"/>
  <c r="N710" i="3"/>
  <c r="N709" i="3"/>
  <c r="N708" i="3"/>
  <c r="N707" i="3"/>
  <c r="N706" i="3"/>
  <c r="O705" i="3" s="1"/>
  <c r="N705" i="3"/>
  <c r="N704" i="3"/>
  <c r="O704" i="3" s="1"/>
  <c r="N703" i="3"/>
  <c r="N702" i="3"/>
  <c r="N701" i="3"/>
  <c r="N700" i="3"/>
  <c r="N699" i="3"/>
  <c r="N698" i="3"/>
  <c r="N697" i="3"/>
  <c r="N696" i="3"/>
  <c r="N695" i="3"/>
  <c r="N694" i="3"/>
  <c r="N693" i="3"/>
  <c r="N692" i="3"/>
  <c r="O692" i="3" s="1"/>
  <c r="N691" i="3"/>
  <c r="N690" i="3"/>
  <c r="N689" i="3"/>
  <c r="N688" i="3"/>
  <c r="N687" i="3"/>
  <c r="N686" i="3"/>
  <c r="N685" i="3"/>
  <c r="N684" i="3"/>
  <c r="O683" i="3" s="1"/>
  <c r="N683" i="3"/>
  <c r="N682" i="3"/>
  <c r="O682" i="3" s="1"/>
  <c r="N681" i="3"/>
  <c r="N680" i="3"/>
  <c r="N679" i="3"/>
  <c r="N678" i="3"/>
  <c r="N677" i="3"/>
  <c r="N676" i="3"/>
  <c r="N675" i="3"/>
  <c r="N674" i="3"/>
  <c r="N673" i="3"/>
  <c r="N672" i="3"/>
  <c r="N671" i="3"/>
  <c r="O671" i="3" s="1"/>
  <c r="N670" i="3"/>
  <c r="N669" i="3"/>
  <c r="N668" i="3"/>
  <c r="N667" i="3"/>
  <c r="N666" i="3"/>
  <c r="N665" i="3"/>
  <c r="N664" i="3"/>
  <c r="N663" i="3"/>
  <c r="O662" i="3" s="1"/>
  <c r="N662" i="3"/>
  <c r="N661" i="3"/>
  <c r="O661" i="3" s="1"/>
  <c r="N660" i="3"/>
  <c r="N659" i="3"/>
  <c r="N658" i="3"/>
  <c r="N657" i="3"/>
  <c r="N656" i="3"/>
  <c r="N655" i="3"/>
  <c r="N654" i="3"/>
  <c r="N653" i="3"/>
  <c r="N652" i="3"/>
  <c r="N651" i="3"/>
  <c r="N650" i="3"/>
  <c r="O650" i="3" s="1"/>
  <c r="N649" i="3"/>
  <c r="N648" i="3"/>
  <c r="N647" i="3"/>
  <c r="N646" i="3"/>
  <c r="N645" i="3"/>
  <c r="N644" i="3"/>
  <c r="N643" i="3"/>
  <c r="N642" i="3"/>
  <c r="O641" i="3"/>
  <c r="N641" i="3"/>
  <c r="N640" i="3"/>
  <c r="O640" i="3" s="1"/>
  <c r="N639" i="3"/>
  <c r="N638" i="3"/>
  <c r="N637" i="3"/>
  <c r="N636" i="3"/>
  <c r="N635" i="3"/>
  <c r="N634" i="3"/>
  <c r="N633" i="3"/>
  <c r="N632" i="3"/>
  <c r="N631" i="3"/>
  <c r="N630" i="3"/>
  <c r="N629" i="3"/>
  <c r="O629" i="3" s="1"/>
  <c r="N628" i="3"/>
  <c r="N627" i="3"/>
  <c r="N626" i="3"/>
  <c r="N625" i="3"/>
  <c r="N624" i="3"/>
  <c r="N623" i="3"/>
  <c r="N622" i="3"/>
  <c r="N621" i="3"/>
  <c r="O620" i="3" s="1"/>
  <c r="N620" i="3"/>
  <c r="N619" i="3"/>
  <c r="O619" i="3" s="1"/>
  <c r="N618" i="3"/>
  <c r="N617" i="3"/>
  <c r="N616" i="3"/>
  <c r="N615" i="3"/>
  <c r="N614" i="3"/>
  <c r="N613" i="3"/>
  <c r="N612" i="3"/>
  <c r="N611" i="3"/>
  <c r="N610" i="3"/>
  <c r="N609" i="3"/>
  <c r="N608" i="3"/>
  <c r="O608" i="3" s="1"/>
  <c r="N607" i="3"/>
  <c r="N606" i="3"/>
  <c r="N605" i="3"/>
  <c r="N604" i="3"/>
  <c r="N603" i="3"/>
  <c r="N602" i="3"/>
  <c r="N601" i="3"/>
  <c r="N600" i="3"/>
  <c r="O599" i="3" s="1"/>
  <c r="N599" i="3"/>
  <c r="N598" i="3"/>
  <c r="O598" i="3" s="1"/>
  <c r="N597" i="3"/>
  <c r="N596" i="3"/>
  <c r="N595" i="3"/>
  <c r="N594" i="3"/>
  <c r="N593" i="3"/>
  <c r="N592" i="3"/>
  <c r="N591" i="3"/>
  <c r="N590" i="3"/>
  <c r="N589" i="3"/>
  <c r="N588" i="3"/>
  <c r="N587" i="3"/>
  <c r="N586" i="3"/>
  <c r="O586" i="3" s="1"/>
  <c r="N585" i="3"/>
  <c r="N584" i="3"/>
  <c r="N583" i="3"/>
  <c r="N582" i="3"/>
  <c r="N581" i="3"/>
  <c r="O580" i="3" s="1"/>
  <c r="N580" i="3"/>
  <c r="N579" i="3"/>
  <c r="O579" i="3" s="1"/>
  <c r="N578" i="3"/>
  <c r="N577" i="3"/>
  <c r="N576" i="3"/>
  <c r="N575" i="3"/>
  <c r="N574" i="3"/>
  <c r="N573" i="3"/>
  <c r="N572" i="3"/>
  <c r="N571" i="3"/>
  <c r="N570" i="3"/>
  <c r="N569" i="3"/>
  <c r="N568" i="3"/>
  <c r="O568" i="3" s="1"/>
  <c r="N567" i="3"/>
  <c r="O567" i="3" s="1"/>
  <c r="N566" i="3"/>
  <c r="N565" i="3"/>
  <c r="N564" i="3"/>
  <c r="N563" i="3"/>
  <c r="N562" i="3"/>
  <c r="O561" i="3" s="1"/>
  <c r="N561" i="3"/>
  <c r="N560" i="3"/>
  <c r="O560" i="3" s="1"/>
  <c r="N559" i="3"/>
  <c r="N558" i="3"/>
  <c r="N557" i="3"/>
  <c r="N556" i="3"/>
  <c r="N555" i="3"/>
  <c r="N554" i="3"/>
  <c r="N553" i="3"/>
  <c r="N552" i="3"/>
  <c r="N551" i="3"/>
  <c r="N550" i="3"/>
  <c r="N549" i="3"/>
  <c r="N548" i="3"/>
  <c r="O548" i="3" s="1"/>
  <c r="N547" i="3"/>
  <c r="N546" i="3"/>
  <c r="N545" i="3"/>
  <c r="N544" i="3"/>
  <c r="N543" i="3"/>
  <c r="O542" i="3" s="1"/>
  <c r="N542" i="3"/>
  <c r="N541" i="3"/>
  <c r="O541" i="3" s="1"/>
  <c r="N540" i="3"/>
  <c r="N539" i="3"/>
  <c r="N538" i="3"/>
  <c r="N537" i="3"/>
  <c r="N536" i="3"/>
  <c r="N535" i="3"/>
  <c r="N534" i="3"/>
  <c r="N533" i="3"/>
  <c r="N532" i="3"/>
  <c r="N531" i="3"/>
  <c r="N530" i="3"/>
  <c r="O530" i="3" s="1"/>
  <c r="N529" i="3"/>
  <c r="O529" i="3" s="1"/>
  <c r="N528" i="3"/>
  <c r="N527" i="3"/>
  <c r="N526" i="3"/>
  <c r="N525" i="3"/>
  <c r="N524" i="3"/>
  <c r="O523" i="3" s="1"/>
  <c r="N523" i="3"/>
  <c r="N522" i="3"/>
  <c r="O522" i="3" s="1"/>
  <c r="N521" i="3"/>
  <c r="N520" i="3"/>
  <c r="N519" i="3"/>
  <c r="N518" i="3"/>
  <c r="N517" i="3"/>
  <c r="N516" i="3"/>
  <c r="N515" i="3"/>
  <c r="N514" i="3"/>
  <c r="N513" i="3"/>
  <c r="N512" i="3"/>
  <c r="N511" i="3"/>
  <c r="N510" i="3"/>
  <c r="O510" i="3" s="1"/>
  <c r="N509" i="3"/>
  <c r="N508" i="3"/>
  <c r="N507" i="3"/>
  <c r="N506" i="3"/>
  <c r="N505" i="3"/>
  <c r="O504" i="3" s="1"/>
  <c r="N504" i="3"/>
  <c r="N503" i="3"/>
  <c r="O503" i="3" s="1"/>
  <c r="N502" i="3"/>
  <c r="N501" i="3"/>
  <c r="N500" i="3"/>
  <c r="N499" i="3"/>
  <c r="N498" i="3"/>
  <c r="N497" i="3"/>
  <c r="N496" i="3"/>
  <c r="N495" i="3"/>
  <c r="N494" i="3"/>
  <c r="N493" i="3"/>
  <c r="N492" i="3"/>
  <c r="N491" i="3"/>
  <c r="O491" i="3" s="1"/>
  <c r="N490" i="3"/>
  <c r="N489" i="3"/>
  <c r="N488" i="3"/>
  <c r="N487" i="3"/>
  <c r="N486" i="3"/>
  <c r="O485" i="3" s="1"/>
  <c r="N485" i="3"/>
  <c r="N484" i="3"/>
  <c r="O484" i="3" s="1"/>
  <c r="N483" i="3"/>
  <c r="N482" i="3"/>
  <c r="N481" i="3"/>
  <c r="N480" i="3"/>
  <c r="N479" i="3"/>
  <c r="N478" i="3"/>
  <c r="N477" i="3"/>
  <c r="N476" i="3"/>
  <c r="N475" i="3"/>
  <c r="N474" i="3"/>
  <c r="N473" i="3"/>
  <c r="N472" i="3"/>
  <c r="O472" i="3" s="1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O2538" i="3" l="1"/>
  <c r="O1379" i="3"/>
  <c r="O630" i="3"/>
  <c r="J57" i="12"/>
  <c r="J58" i="12" s="1"/>
  <c r="J59" i="12" s="1"/>
  <c r="N59" i="12" s="1"/>
  <c r="D5" i="4" s="1"/>
  <c r="G69" i="11"/>
  <c r="M69" i="11" s="1"/>
  <c r="L69" i="11"/>
  <c r="H69" i="11"/>
  <c r="N69" i="11" s="1"/>
  <c r="G145" i="11"/>
  <c r="M145" i="11" s="1"/>
  <c r="L145" i="11"/>
  <c r="H145" i="11"/>
  <c r="N145" i="11" s="1"/>
  <c r="L12" i="11"/>
  <c r="G12" i="11"/>
  <c r="L306" i="11"/>
  <c r="H117" i="11"/>
  <c r="N117" i="11" s="1"/>
  <c r="L117" i="11"/>
  <c r="G117" i="11"/>
  <c r="M117" i="11" s="1"/>
  <c r="G15" i="11"/>
  <c r="M15" i="11" s="1"/>
  <c r="H15" i="11"/>
  <c r="N15" i="11" s="1"/>
  <c r="L15" i="11"/>
  <c r="H21" i="11"/>
  <c r="N21" i="11" s="1"/>
  <c r="G21" i="11"/>
  <c r="M21" i="11" s="1"/>
  <c r="L21" i="11"/>
  <c r="H107" i="11"/>
  <c r="N107" i="11" s="1"/>
  <c r="G107" i="11"/>
  <c r="M107" i="11" s="1"/>
  <c r="L107" i="11"/>
  <c r="L110" i="11"/>
  <c r="G110" i="11"/>
  <c r="M110" i="11" s="1"/>
  <c r="H110" i="11"/>
  <c r="N110" i="11" s="1"/>
  <c r="G63" i="11"/>
  <c r="M63" i="11" s="1"/>
  <c r="H63" i="11"/>
  <c r="N63" i="11" s="1"/>
  <c r="L63" i="11"/>
  <c r="L22" i="11"/>
  <c r="H22" i="11"/>
  <c r="N22" i="11" s="1"/>
  <c r="G22" i="11"/>
  <c r="M22" i="11" s="1"/>
  <c r="G137" i="11"/>
  <c r="M137" i="11" s="1"/>
  <c r="L137" i="11"/>
  <c r="H137" i="11"/>
  <c r="N137" i="11" s="1"/>
  <c r="G108" i="11"/>
  <c r="M108" i="11" s="1"/>
  <c r="H108" i="11"/>
  <c r="N108" i="11" s="1"/>
  <c r="L108" i="11"/>
  <c r="H28" i="11"/>
  <c r="N28" i="11" s="1"/>
  <c r="G28" i="11"/>
  <c r="M28" i="11" s="1"/>
  <c r="L28" i="11"/>
  <c r="H32" i="11"/>
  <c r="N32" i="11" s="1"/>
  <c r="L32" i="11"/>
  <c r="G32" i="11"/>
  <c r="M32" i="11" s="1"/>
  <c r="H125" i="11"/>
  <c r="N125" i="11" s="1"/>
  <c r="G125" i="11"/>
  <c r="M125" i="11" s="1"/>
  <c r="L125" i="11"/>
  <c r="L24" i="11"/>
  <c r="G24" i="11"/>
  <c r="M24" i="11" s="1"/>
  <c r="H24" i="11"/>
  <c r="N24" i="11" s="1"/>
  <c r="L11" i="11"/>
  <c r="G11" i="11"/>
  <c r="H27" i="11"/>
  <c r="N27" i="11" s="1"/>
  <c r="G27" i="11"/>
  <c r="M27" i="11" s="1"/>
  <c r="L27" i="11"/>
  <c r="G10" i="11"/>
  <c r="L10" i="11"/>
  <c r="L122" i="11"/>
  <c r="H122" i="11"/>
  <c r="N122" i="11" s="1"/>
  <c r="G122" i="11"/>
  <c r="M122" i="11" s="1"/>
  <c r="H41" i="11"/>
  <c r="N41" i="11" s="1"/>
  <c r="L41" i="11"/>
  <c r="G41" i="11"/>
  <c r="M41" i="11" s="1"/>
  <c r="G134" i="11"/>
  <c r="M134" i="11" s="1"/>
  <c r="L134" i="11"/>
  <c r="H134" i="11"/>
  <c r="N134" i="11" s="1"/>
  <c r="L53" i="11"/>
  <c r="G53" i="11"/>
  <c r="M53" i="11" s="1"/>
  <c r="H53" i="11"/>
  <c r="N53" i="11" s="1"/>
  <c r="H14" i="11"/>
  <c r="N14" i="11" s="1"/>
  <c r="L14" i="11"/>
  <c r="G14" i="11"/>
  <c r="M14" i="11" s="1"/>
  <c r="G143" i="11"/>
  <c r="M143" i="11" s="1"/>
  <c r="H143" i="11"/>
  <c r="N143" i="11" s="1"/>
  <c r="L143" i="11"/>
  <c r="G34" i="11"/>
  <c r="M34" i="11" s="1"/>
  <c r="L34" i="11"/>
  <c r="H34" i="11"/>
  <c r="N34" i="11" s="1"/>
  <c r="H20" i="11"/>
  <c r="N20" i="11" s="1"/>
  <c r="G20" i="11"/>
  <c r="M20" i="11" s="1"/>
  <c r="L20" i="11"/>
  <c r="H119" i="11"/>
  <c r="N119" i="11" s="1"/>
  <c r="G119" i="11"/>
  <c r="M119" i="11" s="1"/>
  <c r="L119" i="11"/>
  <c r="G46" i="11"/>
  <c r="M46" i="11" s="1"/>
  <c r="L46" i="11"/>
  <c r="G58" i="11"/>
  <c r="M58" i="11" s="1"/>
  <c r="L58" i="11"/>
  <c r="H58" i="11"/>
  <c r="N58" i="11" s="1"/>
  <c r="G128" i="11"/>
  <c r="M128" i="11" s="1"/>
  <c r="L128" i="11"/>
  <c r="H128" i="11"/>
  <c r="N128" i="11" s="1"/>
  <c r="H38" i="11"/>
  <c r="N38" i="11" s="1"/>
  <c r="L38" i="11"/>
  <c r="G38" i="11"/>
  <c r="M38" i="11" s="1"/>
  <c r="H30" i="11"/>
  <c r="N30" i="11" s="1"/>
  <c r="G30" i="11"/>
  <c r="M30" i="11" s="1"/>
  <c r="L30" i="11"/>
  <c r="G130" i="11"/>
  <c r="M130" i="11" s="1"/>
  <c r="L130" i="11"/>
  <c r="H130" i="11"/>
  <c r="N130" i="11" s="1"/>
  <c r="G120" i="11"/>
  <c r="M120" i="11" s="1"/>
  <c r="H120" i="11"/>
  <c r="N120" i="11" s="1"/>
  <c r="L120" i="11"/>
  <c r="G8" i="11"/>
  <c r="M8" i="11" s="1"/>
  <c r="L8" i="11"/>
  <c r="G64" i="11"/>
  <c r="M64" i="11" s="1"/>
  <c r="L64" i="11"/>
  <c r="H64" i="11"/>
  <c r="N64" i="11" s="1"/>
  <c r="L71" i="11"/>
  <c r="G71" i="11"/>
  <c r="M71" i="11" s="1"/>
  <c r="H71" i="11"/>
  <c r="N71" i="11" s="1"/>
  <c r="H33" i="11"/>
  <c r="N33" i="11" s="1"/>
  <c r="G33" i="11"/>
  <c r="M33" i="11" s="1"/>
  <c r="L33" i="11"/>
  <c r="L149" i="11"/>
  <c r="H149" i="11"/>
  <c r="N149" i="11" s="1"/>
  <c r="G149" i="11"/>
  <c r="M149" i="11" s="1"/>
  <c r="G43" i="11"/>
  <c r="M43" i="11" s="1"/>
  <c r="L43" i="11"/>
  <c r="H43" i="11"/>
  <c r="N43" i="11" s="1"/>
  <c r="H144" i="11"/>
  <c r="N144" i="11" s="1"/>
  <c r="G144" i="11"/>
  <c r="M144" i="11" s="1"/>
  <c r="L144" i="11"/>
  <c r="G19" i="11"/>
  <c r="M19" i="11" s="1"/>
  <c r="L19" i="11"/>
  <c r="H19" i="11"/>
  <c r="N19" i="11" s="1"/>
  <c r="F86" i="11"/>
  <c r="L86" i="11" s="1"/>
  <c r="F87" i="11"/>
  <c r="L87" i="11" s="1"/>
  <c r="F82" i="11"/>
  <c r="L82" i="11" s="1"/>
  <c r="F81" i="11"/>
  <c r="L81" i="11" s="1"/>
  <c r="F84" i="11"/>
  <c r="L84" i="11" s="1"/>
  <c r="L80" i="11"/>
  <c r="F85" i="11"/>
  <c r="L85" i="11" s="1"/>
  <c r="F83" i="11"/>
  <c r="L83" i="11" s="1"/>
  <c r="H39" i="11"/>
  <c r="N39" i="11" s="1"/>
  <c r="G39" i="11"/>
  <c r="M39" i="11" s="1"/>
  <c r="L39" i="11"/>
  <c r="L140" i="11"/>
  <c r="H140" i="11"/>
  <c r="N140" i="11" s="1"/>
  <c r="G140" i="11"/>
  <c r="M140" i="11" s="1"/>
  <c r="G111" i="11"/>
  <c r="M111" i="11" s="1"/>
  <c r="L111" i="11"/>
  <c r="H111" i="11"/>
  <c r="N111" i="11" s="1"/>
  <c r="G146" i="11"/>
  <c r="M146" i="11" s="1"/>
  <c r="H146" i="11"/>
  <c r="N146" i="11" s="1"/>
  <c r="L146" i="11"/>
  <c r="L109" i="11"/>
  <c r="G109" i="11"/>
  <c r="M109" i="11" s="1"/>
  <c r="H109" i="11"/>
  <c r="N109" i="11" s="1"/>
  <c r="G100" i="11"/>
  <c r="M100" i="11" s="1"/>
  <c r="L100" i="11"/>
  <c r="L121" i="11"/>
  <c r="G121" i="11"/>
  <c r="M121" i="11" s="1"/>
  <c r="H121" i="11"/>
  <c r="N121" i="11" s="1"/>
  <c r="H113" i="11"/>
  <c r="N113" i="11" s="1"/>
  <c r="G113" i="11"/>
  <c r="M113" i="11" s="1"/>
  <c r="L113" i="11"/>
  <c r="L42" i="11"/>
  <c r="H42" i="11"/>
  <c r="N42" i="11" s="1"/>
  <c r="G42" i="11"/>
  <c r="M42" i="11" s="1"/>
  <c r="H56" i="11"/>
  <c r="N56" i="11" s="1"/>
  <c r="G56" i="11"/>
  <c r="M56" i="11" s="1"/>
  <c r="L56" i="11"/>
  <c r="L180" i="11"/>
  <c r="L52" i="11"/>
  <c r="G52" i="11"/>
  <c r="M52" i="11" s="1"/>
  <c r="H52" i="11"/>
  <c r="N52" i="11" s="1"/>
  <c r="G40" i="11"/>
  <c r="M40" i="11" s="1"/>
  <c r="L40" i="11"/>
  <c r="H40" i="11"/>
  <c r="N40" i="11" s="1"/>
  <c r="L118" i="11"/>
  <c r="H118" i="11"/>
  <c r="N118" i="11" s="1"/>
  <c r="G118" i="11"/>
  <c r="M118" i="11" s="1"/>
  <c r="G138" i="11"/>
  <c r="M138" i="11" s="1"/>
  <c r="H138" i="11"/>
  <c r="N138" i="11" s="1"/>
  <c r="L138" i="11"/>
  <c r="G18" i="11"/>
  <c r="M18" i="11" s="1"/>
  <c r="L18" i="11"/>
  <c r="H18" i="11"/>
  <c r="N18" i="11" s="1"/>
  <c r="H51" i="11"/>
  <c r="N51" i="11" s="1"/>
  <c r="G51" i="11"/>
  <c r="M51" i="11" s="1"/>
  <c r="L51" i="11"/>
  <c r="G132" i="11"/>
  <c r="M132" i="11" s="1"/>
  <c r="L132" i="11"/>
  <c r="H132" i="11"/>
  <c r="N132" i="11" s="1"/>
  <c r="G67" i="11"/>
  <c r="M67" i="11" s="1"/>
  <c r="L67" i="11"/>
  <c r="H67" i="11"/>
  <c r="N67" i="11" s="1"/>
  <c r="G59" i="11"/>
  <c r="M59" i="11" s="1"/>
  <c r="H59" i="11"/>
  <c r="N59" i="11" s="1"/>
  <c r="L59" i="11"/>
  <c r="G17" i="11"/>
  <c r="M17" i="11" s="1"/>
  <c r="L17" i="11"/>
  <c r="H17" i="11"/>
  <c r="N17" i="11" s="1"/>
  <c r="G26" i="11"/>
  <c r="M26" i="11" s="1"/>
  <c r="H26" i="11"/>
  <c r="N26" i="11" s="1"/>
  <c r="L26" i="11"/>
  <c r="L35" i="11"/>
  <c r="H35" i="11"/>
  <c r="N35" i="11" s="1"/>
  <c r="G35" i="11"/>
  <c r="M35" i="11" s="1"/>
  <c r="G61" i="11"/>
  <c r="M61" i="11" s="1"/>
  <c r="L61" i="11"/>
  <c r="H61" i="11"/>
  <c r="N61" i="11" s="1"/>
  <c r="G131" i="11"/>
  <c r="M131" i="11" s="1"/>
  <c r="L131" i="11"/>
  <c r="H131" i="11"/>
  <c r="N131" i="11" s="1"/>
  <c r="H142" i="11"/>
  <c r="N142" i="11" s="1"/>
  <c r="L142" i="11"/>
  <c r="G142" i="11"/>
  <c r="M142" i="11" s="1"/>
  <c r="G148" i="11"/>
  <c r="M148" i="11" s="1"/>
  <c r="H148" i="11"/>
  <c r="N148" i="11" s="1"/>
  <c r="L148" i="11"/>
  <c r="H65" i="11"/>
  <c r="N65" i="11" s="1"/>
  <c r="L65" i="11"/>
  <c r="G65" i="11"/>
  <c r="M65" i="11" s="1"/>
  <c r="H126" i="11"/>
  <c r="N126" i="11" s="1"/>
  <c r="G126" i="11"/>
  <c r="M126" i="11" s="1"/>
  <c r="L126" i="11"/>
  <c r="G135" i="11"/>
  <c r="M135" i="11" s="1"/>
  <c r="L135" i="11"/>
  <c r="H135" i="11"/>
  <c r="N135" i="11" s="1"/>
  <c r="L123" i="11"/>
  <c r="H123" i="11"/>
  <c r="N123" i="11" s="1"/>
  <c r="G123" i="11"/>
  <c r="M123" i="11" s="1"/>
  <c r="H129" i="11"/>
  <c r="N129" i="11" s="1"/>
  <c r="L129" i="11"/>
  <c r="G129" i="11"/>
  <c r="M129" i="11" s="1"/>
  <c r="G124" i="11"/>
  <c r="M124" i="11" s="1"/>
  <c r="L124" i="11"/>
  <c r="H124" i="11"/>
  <c r="N124" i="11" s="1"/>
  <c r="H55" i="11"/>
  <c r="N55" i="11" s="1"/>
  <c r="L55" i="11"/>
  <c r="G55" i="11"/>
  <c r="M55" i="11" s="1"/>
  <c r="L60" i="11"/>
  <c r="H60" i="11"/>
  <c r="N60" i="11" s="1"/>
  <c r="G60" i="11"/>
  <c r="M60" i="11" s="1"/>
  <c r="F90" i="11"/>
  <c r="L90" i="11" s="1"/>
  <c r="F89" i="11"/>
  <c r="L89" i="11" s="1"/>
  <c r="F92" i="11"/>
  <c r="L92" i="11" s="1"/>
  <c r="F95" i="11"/>
  <c r="L95" i="11" s="1"/>
  <c r="L88" i="11"/>
  <c r="F93" i="11"/>
  <c r="L93" i="11" s="1"/>
  <c r="F94" i="11"/>
  <c r="L94" i="11" s="1"/>
  <c r="F91" i="11"/>
  <c r="L91" i="11" s="1"/>
  <c r="L36" i="11"/>
  <c r="G36" i="11"/>
  <c r="M36" i="11" s="1"/>
  <c r="H36" i="11"/>
  <c r="N36" i="11" s="1"/>
  <c r="G48" i="11"/>
  <c r="M48" i="11" s="1"/>
  <c r="L48" i="11"/>
  <c r="H127" i="11"/>
  <c r="N127" i="11" s="1"/>
  <c r="G127" i="11"/>
  <c r="M127" i="11" s="1"/>
  <c r="L127" i="11"/>
  <c r="G68" i="11"/>
  <c r="M68" i="11" s="1"/>
  <c r="L68" i="11"/>
  <c r="H68" i="11"/>
  <c r="N68" i="11" s="1"/>
  <c r="G72" i="11"/>
  <c r="M72" i="11" s="1"/>
  <c r="L72" i="11"/>
  <c r="H72" i="11"/>
  <c r="N72" i="11" s="1"/>
  <c r="L31" i="11"/>
  <c r="H31" i="11"/>
  <c r="N31" i="11" s="1"/>
  <c r="G31" i="11"/>
  <c r="M31" i="11" s="1"/>
  <c r="G141" i="11"/>
  <c r="M141" i="11" s="1"/>
  <c r="L141" i="11"/>
  <c r="H141" i="11"/>
  <c r="N141" i="11" s="1"/>
  <c r="L23" i="11"/>
  <c r="G23" i="11"/>
  <c r="M23" i="11" s="1"/>
  <c r="H23" i="11"/>
  <c r="N23" i="11" s="1"/>
  <c r="L104" i="11"/>
  <c r="H104" i="11"/>
  <c r="N104" i="11" s="1"/>
  <c r="G104" i="11"/>
  <c r="M104" i="11" s="1"/>
  <c r="G106" i="11"/>
  <c r="M106" i="11" s="1"/>
  <c r="H106" i="11"/>
  <c r="N106" i="11" s="1"/>
  <c r="L106" i="11"/>
  <c r="O1739" i="3"/>
  <c r="O473" i="3"/>
  <c r="O1159" i="3"/>
  <c r="O1757" i="3"/>
  <c r="O2157" i="3"/>
  <c r="O2173" i="3"/>
  <c r="O1369" i="3"/>
  <c r="O1433" i="3"/>
  <c r="O1529" i="3"/>
  <c r="O2354" i="3"/>
  <c r="O3204" i="3"/>
  <c r="O466" i="3"/>
  <c r="O1509" i="3"/>
  <c r="O1651" i="3"/>
  <c r="O1731" i="3"/>
  <c r="O1755" i="3"/>
  <c r="O1763" i="3"/>
  <c r="O2396" i="3"/>
  <c r="O2595" i="3"/>
  <c r="O2024" i="3"/>
  <c r="O2114" i="3"/>
  <c r="O2295" i="3"/>
  <c r="O1549" i="3"/>
  <c r="O2098" i="3"/>
  <c r="O1773" i="3"/>
  <c r="O1781" i="3"/>
  <c r="O1805" i="3"/>
  <c r="O2375" i="3"/>
  <c r="O653" i="3"/>
  <c r="O765" i="3"/>
  <c r="O1784" i="3"/>
  <c r="O3231" i="3"/>
  <c r="O981" i="3"/>
  <c r="O1037" i="3"/>
  <c r="O1140" i="3"/>
  <c r="O1609" i="3"/>
  <c r="O1951" i="3"/>
  <c r="O2055" i="3"/>
  <c r="O3032" i="3"/>
  <c r="O751" i="3"/>
  <c r="O1677" i="3"/>
  <c r="O2103" i="3"/>
  <c r="O345" i="3"/>
  <c r="O664" i="3"/>
  <c r="O759" i="3"/>
  <c r="O835" i="3"/>
  <c r="O958" i="3"/>
  <c r="O979" i="3"/>
  <c r="O1023" i="3"/>
  <c r="O1173" i="3"/>
  <c r="O1427" i="3"/>
  <c r="O1589" i="3"/>
  <c r="O2193" i="3"/>
  <c r="O2213" i="3"/>
  <c r="O2344" i="3"/>
  <c r="O2551" i="3"/>
  <c r="O1422" i="3"/>
  <c r="O2419" i="3"/>
  <c r="O1363" i="3"/>
  <c r="O1393" i="3"/>
  <c r="O1672" i="3"/>
  <c r="O1833" i="3"/>
  <c r="O1841" i="3"/>
  <c r="O1982" i="3"/>
  <c r="O1474" i="3"/>
  <c r="O1401" i="3"/>
  <c r="O1733" i="3"/>
  <c r="O1893" i="3"/>
  <c r="O2278" i="3"/>
  <c r="O1330" i="3"/>
  <c r="O2109" i="3"/>
  <c r="O895" i="3"/>
  <c r="O1417" i="3"/>
  <c r="O1441" i="3"/>
  <c r="O1760" i="3"/>
  <c r="O2013" i="3"/>
  <c r="O2335" i="3"/>
  <c r="O943" i="3"/>
  <c r="O1102" i="3"/>
  <c r="O773" i="3"/>
  <c r="O868" i="3"/>
  <c r="O1221" i="3"/>
  <c r="O1284" i="3"/>
  <c r="O1387" i="3"/>
  <c r="O1744" i="3"/>
  <c r="O1787" i="3"/>
  <c r="O1811" i="3"/>
  <c r="O1953" i="3"/>
  <c r="O2151" i="3"/>
  <c r="O2386" i="3"/>
  <c r="O2667" i="3"/>
  <c r="O2912" i="3"/>
  <c r="O1269" i="3"/>
  <c r="O1771" i="3"/>
  <c r="O1871" i="3"/>
  <c r="O2218" i="3"/>
  <c r="O2273" i="3"/>
  <c r="O2377" i="3"/>
  <c r="O3236" i="3"/>
  <c r="O1419" i="3"/>
  <c r="O1641" i="3"/>
  <c r="O2159" i="3"/>
  <c r="O2167" i="3"/>
  <c r="O2233" i="3"/>
  <c r="O2417" i="3"/>
  <c r="O144" i="3"/>
  <c r="O475" i="3"/>
  <c r="O743" i="3"/>
  <c r="O1200" i="3"/>
  <c r="O792" i="3"/>
  <c r="O937" i="3"/>
  <c r="O1147" i="3"/>
  <c r="O1286" i="3"/>
  <c r="O1411" i="3"/>
  <c r="O1519" i="3"/>
  <c r="O1571" i="3"/>
  <c r="O1662" i="3"/>
  <c r="O1800" i="3"/>
  <c r="O1853" i="3"/>
  <c r="O1936" i="3"/>
  <c r="O1973" i="3"/>
  <c r="O2101" i="3"/>
  <c r="O2138" i="3"/>
  <c r="O2624" i="3"/>
  <c r="O537" i="3"/>
  <c r="O707" i="3"/>
  <c r="O112" i="3"/>
  <c r="O119" i="3"/>
  <c r="O511" i="3"/>
  <c r="O518" i="3"/>
  <c r="O551" i="3"/>
  <c r="O695" i="3"/>
  <c r="O737" i="3"/>
  <c r="O1430" i="3"/>
  <c r="O1569" i="3"/>
  <c r="O1620" i="3"/>
  <c r="O1716" i="3"/>
  <c r="O2523" i="3"/>
  <c r="O2962" i="3"/>
  <c r="O3178" i="3"/>
  <c r="O3194" i="3"/>
  <c r="O761" i="3"/>
  <c r="O1591" i="3"/>
  <c r="O525" i="3"/>
  <c r="O611" i="3"/>
  <c r="O739" i="3"/>
  <c r="O39" i="3"/>
  <c r="O330" i="3"/>
  <c r="O575" i="3"/>
  <c r="O897" i="3"/>
  <c r="O985" i="3"/>
  <c r="O1001" i="3"/>
  <c r="O1090" i="3"/>
  <c r="O1377" i="3"/>
  <c r="O1403" i="3"/>
  <c r="O1454" i="3"/>
  <c r="O1614" i="3"/>
  <c r="O1653" i="3"/>
  <c r="O1768" i="3"/>
  <c r="O1797" i="3"/>
  <c r="O1931" i="3"/>
  <c r="O2081" i="3"/>
  <c r="O2130" i="3"/>
  <c r="O2198" i="3"/>
  <c r="O2293" i="3"/>
  <c r="O2333" i="3"/>
  <c r="O2356" i="3"/>
  <c r="O2583" i="3"/>
  <c r="O2589" i="3"/>
  <c r="O2652" i="3"/>
  <c r="O2990" i="3"/>
  <c r="O3012" i="3"/>
  <c r="O3214" i="3"/>
  <c r="O2" i="3"/>
  <c r="O68" i="3"/>
  <c r="O101" i="3"/>
  <c r="O152" i="3"/>
  <c r="O294" i="3"/>
  <c r="O636" i="3"/>
  <c r="O1579" i="3"/>
  <c r="O1728" i="3"/>
  <c r="O363" i="3"/>
  <c r="O91" i="3"/>
  <c r="O276" i="3"/>
  <c r="O405" i="3"/>
  <c r="O721" i="3"/>
  <c r="O1896" i="3"/>
  <c r="O2263" i="3"/>
  <c r="O167" i="3"/>
  <c r="O563" i="3"/>
  <c r="O830" i="3"/>
  <c r="O589" i="3"/>
  <c r="O823" i="3"/>
  <c r="O1374" i="3"/>
  <c r="O1499" i="3"/>
  <c r="O2616" i="3"/>
  <c r="O285" i="3"/>
  <c r="O317" i="3"/>
  <c r="O382" i="3"/>
  <c r="O643" i="3"/>
  <c r="O729" i="3"/>
  <c r="O993" i="3"/>
  <c r="O1223" i="3"/>
  <c r="O1308" i="3"/>
  <c r="O1398" i="3"/>
  <c r="O12" i="3"/>
  <c r="O23" i="3"/>
  <c r="O425" i="3"/>
  <c r="O434" i="3"/>
  <c r="O494" i="3"/>
  <c r="O549" i="3"/>
  <c r="O609" i="3"/>
  <c r="O797" i="3"/>
  <c r="O837" i="3"/>
  <c r="O849" i="3"/>
  <c r="O887" i="3"/>
  <c r="O1154" i="3"/>
  <c r="O1449" i="3"/>
  <c r="O1491" i="3"/>
  <c r="O1594" i="3"/>
  <c r="O1795" i="3"/>
  <c r="O2323" i="3"/>
  <c r="O2638" i="3"/>
  <c r="O49" i="3"/>
  <c r="O96" i="3"/>
  <c r="O304" i="3"/>
  <c r="O372" i="3"/>
  <c r="O468" i="3"/>
  <c r="O582" i="3"/>
  <c r="O1047" i="3"/>
  <c r="O1064" i="3"/>
  <c r="O1479" i="3"/>
  <c r="O1531" i="3"/>
  <c r="O1554" i="3"/>
  <c r="O1921" i="3"/>
  <c r="O2508" i="3"/>
  <c r="O82" i="3"/>
  <c r="O396" i="3"/>
  <c r="O587" i="3"/>
  <c r="O1213" i="3"/>
  <c r="O1242" i="3"/>
  <c r="O1298" i="3"/>
  <c r="O1306" i="3"/>
  <c r="O1551" i="3"/>
  <c r="O1632" i="3"/>
  <c r="O1656" i="3"/>
  <c r="O1821" i="3"/>
  <c r="O1994" i="3"/>
  <c r="O2039" i="3"/>
  <c r="O2474" i="3"/>
  <c r="O58" i="3"/>
  <c r="O126" i="3"/>
  <c r="O326" i="3"/>
  <c r="O513" i="3"/>
  <c r="O544" i="3"/>
  <c r="O632" i="3"/>
  <c r="O778" i="3"/>
  <c r="O799" i="3"/>
  <c r="O1066" i="3"/>
  <c r="O1390" i="3"/>
  <c r="O1469" i="3"/>
  <c r="O2066" i="3"/>
  <c r="O492" i="3"/>
  <c r="O532" i="3"/>
  <c r="O601" i="3"/>
  <c r="O674" i="3"/>
  <c r="O804" i="3"/>
  <c r="O816" i="3"/>
  <c r="O854" i="3"/>
  <c r="O1234" i="3"/>
  <c r="O1414" i="3"/>
  <c r="O1457" i="3"/>
  <c r="O1803" i="3"/>
  <c r="O1808" i="3"/>
  <c r="O1911" i="3"/>
  <c r="O1933" i="3"/>
  <c r="O2133" i="3"/>
  <c r="O2203" i="3"/>
  <c r="O2243" i="3"/>
  <c r="O2577" i="3"/>
  <c r="O2693" i="3"/>
  <c r="O651" i="3"/>
  <c r="O715" i="3"/>
  <c r="O916" i="3"/>
  <c r="O1051" i="3"/>
  <c r="O1121" i="3"/>
  <c r="O1255" i="3"/>
  <c r="O1320" i="3"/>
  <c r="O1334" i="3"/>
  <c r="O1342" i="3"/>
  <c r="O1350" i="3"/>
  <c r="O1385" i="3"/>
  <c r="O1425" i="3"/>
  <c r="O1443" i="3"/>
  <c r="O1693" i="3"/>
  <c r="O1752" i="3"/>
  <c r="O1779" i="3"/>
  <c r="O1789" i="3"/>
  <c r="O2078" i="3"/>
  <c r="O2087" i="3"/>
  <c r="O2125" i="3"/>
  <c r="O2141" i="3"/>
  <c r="O2143" i="3"/>
  <c r="O2149" i="3"/>
  <c r="O2365" i="3"/>
  <c r="O2495" i="3"/>
  <c r="O2699" i="3"/>
  <c r="O2711" i="3"/>
  <c r="O3154" i="3"/>
  <c r="O861" i="3"/>
  <c r="O1007" i="3"/>
  <c r="O1071" i="3"/>
  <c r="O1116" i="3"/>
  <c r="O1142" i="3"/>
  <c r="O1166" i="3"/>
  <c r="O1406" i="3"/>
  <c r="O1438" i="3"/>
  <c r="O1471" i="3"/>
  <c r="O1494" i="3"/>
  <c r="O1534" i="3"/>
  <c r="O1611" i="3"/>
  <c r="O1630" i="3"/>
  <c r="O1704" i="3"/>
  <c r="O1714" i="3"/>
  <c r="O1719" i="3"/>
  <c r="O1741" i="3"/>
  <c r="O1765" i="3"/>
  <c r="O2487" i="3"/>
  <c r="O2499" i="3"/>
  <c r="O908" i="3"/>
  <c r="O964" i="3"/>
  <c r="O1025" i="3"/>
  <c r="O1045" i="3"/>
  <c r="O1109" i="3"/>
  <c r="O1227" i="3"/>
  <c r="O1312" i="3"/>
  <c r="O1352" i="3"/>
  <c r="O1356" i="3"/>
  <c r="O1395" i="3"/>
  <c r="O1409" i="3"/>
  <c r="O1489" i="3"/>
  <c r="O1599" i="3"/>
  <c r="O1683" i="3"/>
  <c r="O1725" i="3"/>
  <c r="O1749" i="3"/>
  <c r="O1776" i="3"/>
  <c r="O1881" i="3"/>
  <c r="O2315" i="3"/>
  <c r="O2679" i="3"/>
  <c r="O3275" i="3"/>
  <c r="O1736" i="3"/>
  <c r="O1819" i="3"/>
  <c r="O1891" i="3"/>
  <c r="O1961" i="3"/>
  <c r="O1971" i="3"/>
  <c r="O1976" i="3"/>
  <c r="O2111" i="3"/>
  <c r="O2119" i="3"/>
  <c r="O2122" i="3"/>
  <c r="O2195" i="3"/>
  <c r="O2235" i="3"/>
  <c r="O2438" i="3"/>
  <c r="O2483" i="3"/>
  <c r="O2580" i="3"/>
  <c r="O2586" i="3"/>
  <c r="O2592" i="3"/>
  <c r="O2686" i="3"/>
  <c r="O2731" i="3"/>
  <c r="O2768" i="3"/>
  <c r="O2875" i="3"/>
  <c r="O3140" i="3"/>
  <c r="O3315" i="3"/>
  <c r="O1851" i="3"/>
  <c r="O1901" i="3"/>
  <c r="O1913" i="3"/>
  <c r="O2093" i="3"/>
  <c r="O2146" i="3"/>
  <c r="O2165" i="3"/>
  <c r="O2170" i="3"/>
  <c r="O2215" i="3"/>
  <c r="O2223" i="3"/>
  <c r="O2253" i="3"/>
  <c r="O2283" i="3"/>
  <c r="O2313" i="3"/>
  <c r="O2318" i="3"/>
  <c r="O2513" i="3"/>
  <c r="O2604" i="3"/>
  <c r="O2613" i="3"/>
  <c r="O2903" i="3"/>
  <c r="O3265" i="3"/>
  <c r="O3288" i="3"/>
  <c r="O2045" i="3"/>
  <c r="O2106" i="3"/>
  <c r="O2407" i="3"/>
  <c r="O2562" i="3"/>
  <c r="O2568" i="3"/>
  <c r="O2620" i="3"/>
  <c r="O2658" i="3"/>
  <c r="O2766" i="3"/>
  <c r="O2771" i="3"/>
  <c r="O3016" i="3"/>
  <c r="O2238" i="3"/>
  <c r="O2255" i="3"/>
  <c r="O2275" i="3"/>
  <c r="O2518" i="3"/>
  <c r="O2546" i="3"/>
  <c r="O2556" i="3"/>
  <c r="O2571" i="3"/>
  <c r="O3126" i="3"/>
  <c r="O2664" i="3"/>
  <c r="O2725" i="3"/>
  <c r="O2952" i="3"/>
  <c r="O3081" i="3"/>
  <c r="O3098" i="3"/>
  <c r="O3147" i="3"/>
  <c r="O3161" i="3"/>
  <c r="O3167" i="3"/>
  <c r="O3240" i="3"/>
  <c r="O2574" i="3"/>
  <c r="O2632" i="3"/>
  <c r="O2922" i="3"/>
  <c r="O3084" i="3"/>
  <c r="O3133" i="3"/>
  <c r="O3054" i="3"/>
  <c r="O3163" i="3"/>
  <c r="O3171" i="3"/>
  <c r="O3191" i="3"/>
  <c r="O2747" i="3"/>
  <c r="O2761" i="3"/>
  <c r="O3296" i="3"/>
  <c r="O157" i="3"/>
  <c r="O444" i="3"/>
  <c r="O137" i="3"/>
  <c r="O615" i="3"/>
  <c r="O875" i="3"/>
  <c r="O235" i="3"/>
  <c r="O1078" i="3"/>
  <c r="O178" i="3"/>
  <c r="O457" i="3"/>
  <c r="O1263" i="3"/>
  <c r="O244" i="3"/>
  <c r="O929" i="3"/>
  <c r="O353" i="3"/>
  <c r="O678" i="3"/>
  <c r="O811" i="3"/>
  <c r="O672" i="3"/>
  <c r="O693" i="3"/>
  <c r="O971" i="3"/>
  <c r="O1003" i="3"/>
  <c r="O1128" i="3"/>
  <c r="O1135" i="3"/>
  <c r="O1202" i="3"/>
  <c r="O1290" i="3"/>
  <c r="O1511" i="3"/>
  <c r="O193" i="3"/>
  <c r="O203" i="3"/>
  <c r="O950" i="3"/>
  <c r="O1015" i="3"/>
  <c r="O1097" i="3"/>
  <c r="O1276" i="3"/>
  <c r="O2178" i="3"/>
  <c r="O334" i="3"/>
  <c r="O349" i="3"/>
  <c r="O412" i="3"/>
  <c r="O480" i="3"/>
  <c r="O499" i="3"/>
  <c r="O594" i="3"/>
  <c r="O622" i="3"/>
  <c r="O901" i="3"/>
  <c r="O922" i="3"/>
  <c r="O2459" i="3"/>
  <c r="O253" i="3"/>
  <c r="O263" i="3"/>
  <c r="O487" i="3"/>
  <c r="O657" i="3"/>
  <c r="O699" i="3"/>
  <c r="O785" i="3"/>
  <c r="O1192" i="3"/>
  <c r="O1265" i="3"/>
  <c r="O1366" i="3"/>
  <c r="O1382" i="3"/>
  <c r="O1446" i="3"/>
  <c r="O1459" i="3"/>
  <c r="O2464" i="3"/>
  <c r="O2598" i="3"/>
  <c r="O222" i="3"/>
  <c r="O360" i="3"/>
  <c r="O506" i="3"/>
  <c r="O570" i="3"/>
  <c r="O717" i="3"/>
  <c r="O818" i="3"/>
  <c r="O1104" i="3"/>
  <c r="O1371" i="3"/>
  <c r="O1514" i="3"/>
  <c r="O1873" i="3"/>
  <c r="O2454" i="3"/>
  <c r="O212" i="3"/>
  <c r="O342" i="3"/>
  <c r="O556" i="3"/>
  <c r="O685" i="3"/>
  <c r="O842" i="3"/>
  <c r="O880" i="3"/>
  <c r="O1161" i="3"/>
  <c r="O1180" i="3"/>
  <c r="O1244" i="3"/>
  <c r="O1635" i="3"/>
  <c r="O1698" i="3"/>
  <c r="O2015" i="3"/>
  <c r="O2034" i="3"/>
  <c r="O2303" i="3"/>
  <c r="O2705" i="3"/>
  <c r="O939" i="3"/>
  <c r="O1574" i="3"/>
  <c r="O2298" i="3"/>
  <c r="O2401" i="3"/>
  <c r="O2154" i="3"/>
  <c r="O2469" i="3"/>
  <c r="O873" i="3"/>
  <c r="O1059" i="3"/>
  <c r="O1085" i="3"/>
  <c r="O1185" i="3"/>
  <c r="O1328" i="3"/>
  <c r="O1539" i="3"/>
  <c r="O1559" i="3"/>
  <c r="O1792" i="3"/>
  <c r="O1861" i="3"/>
  <c r="O1916" i="3"/>
  <c r="O2003" i="3"/>
  <c r="O2090" i="3"/>
  <c r="O2380" i="3"/>
  <c r="O2628" i="3"/>
  <c r="O2753" i="3"/>
  <c r="O2060" i="3"/>
  <c r="O2533" i="3"/>
  <c r="O2845" i="3"/>
  <c r="O780" i="3"/>
  <c r="O856" i="3"/>
  <c r="O918" i="3"/>
  <c r="O960" i="3"/>
  <c r="O1029" i="3"/>
  <c r="O1123" i="3"/>
  <c r="O1178" i="3"/>
  <c r="O1206" i="3"/>
  <c r="O1248" i="3"/>
  <c r="O1435" i="3"/>
  <c r="O1695" i="3"/>
  <c r="O1813" i="3"/>
  <c r="O1831" i="3"/>
  <c r="O1997" i="3"/>
  <c r="O2057" i="3"/>
  <c r="O2076" i="3"/>
  <c r="O2135" i="3"/>
  <c r="O2162" i="3"/>
  <c r="O2183" i="3"/>
  <c r="O2422" i="3"/>
  <c r="O2449" i="3"/>
  <c r="O2479" i="3"/>
  <c r="O2503" i="3"/>
  <c r="O1674" i="3"/>
  <c r="O1816" i="3"/>
  <c r="O1856" i="3"/>
  <c r="O1941" i="3"/>
  <c r="O2018" i="3"/>
  <c r="O2428" i="3"/>
  <c r="O2440" i="3"/>
  <c r="O2491" i="3"/>
  <c r="O2607" i="3"/>
  <c r="O2644" i="3"/>
  <c r="O2673" i="3"/>
  <c r="O2258" i="3"/>
  <c r="O2338" i="3"/>
  <c r="O2528" i="3"/>
  <c r="O2718" i="3"/>
  <c r="O2742" i="3"/>
  <c r="O2778" i="3"/>
  <c r="O2885" i="3"/>
  <c r="O2932" i="3"/>
  <c r="O1747" i="3"/>
  <c r="O1836" i="3"/>
  <c r="O2036" i="3"/>
  <c r="O2117" i="3"/>
  <c r="O2181" i="3"/>
  <c r="O2610" i="3"/>
  <c r="O2648" i="3"/>
  <c r="O3036" i="3"/>
  <c r="O3058" i="3"/>
  <c r="O3181" i="3"/>
  <c r="O1876" i="3"/>
  <c r="O1956" i="3"/>
  <c r="O2095" i="3"/>
  <c r="O2359" i="3"/>
  <c r="O2398" i="3"/>
  <c r="O2443" i="3"/>
  <c r="O2542" i="3"/>
  <c r="O3221" i="3"/>
  <c r="O2601" i="3"/>
  <c r="O2736" i="3"/>
  <c r="O3105" i="3"/>
  <c r="O3301" i="3"/>
  <c r="O2865" i="3"/>
  <c r="O2994" i="3"/>
  <c r="O3119" i="3"/>
  <c r="O2855" i="3"/>
  <c r="O2894" i="3"/>
  <c r="O2942" i="3"/>
  <c r="O2972" i="3"/>
  <c r="O3112" i="3"/>
  <c r="O3076" i="3"/>
  <c r="O3310" i="3"/>
  <c r="O3305" i="3"/>
  <c r="O3291" i="3"/>
  <c r="O3091" i="3"/>
  <c r="O3245" i="3"/>
  <c r="O3175" i="3"/>
  <c r="J60" i="12" l="1"/>
  <c r="J61" i="12" s="1"/>
  <c r="N114" i="11"/>
  <c r="L101" i="11"/>
  <c r="L44" i="11"/>
  <c r="H12" i="11"/>
  <c r="N12" i="11" s="1"/>
  <c r="M12" i="11"/>
  <c r="L114" i="11"/>
  <c r="N101" i="11"/>
  <c r="M101" i="11"/>
  <c r="L151" i="11"/>
  <c r="M11" i="11"/>
  <c r="H11" i="11"/>
  <c r="N11" i="11" s="1"/>
  <c r="N151" i="11"/>
  <c r="M10" i="11"/>
  <c r="M44" i="11" s="1"/>
  <c r="H10" i="11"/>
  <c r="N10" i="11" s="1"/>
  <c r="M114" i="11"/>
  <c r="M151" i="11"/>
  <c r="N44" i="11" l="1"/>
  <c r="K307" i="11" s="1"/>
  <c r="K308" i="11" s="1"/>
  <c r="K309" i="11" s="1"/>
  <c r="O309" i="11" l="1"/>
  <c r="C5" i="4" s="1"/>
  <c r="E5" i="4" s="1"/>
  <c r="K310" i="11"/>
  <c r="K311" i="11" s="1"/>
</calcChain>
</file>

<file path=xl/comments1.xml><?xml version="1.0" encoding="utf-8"?>
<comments xmlns="http://schemas.openxmlformats.org/spreadsheetml/2006/main">
  <authors>
    <author>prestamo</author>
  </authors>
  <commentList>
    <comment ref="H2226" authorId="0">
      <text>
        <r>
          <rPr>
            <b/>
            <sz val="8"/>
            <color indexed="81"/>
            <rFont val="Tahoma"/>
            <family val="2"/>
          </rPr>
          <t>prestamo:</t>
        </r>
        <r>
          <rPr>
            <sz val="8"/>
            <color indexed="81"/>
            <rFont val="Tahoma"/>
            <family val="2"/>
          </rPr>
          <t xml:space="preserve">
ES CRUCETA UNIVERSAL O SOLO EN VOLADO
</t>
        </r>
      </text>
    </comment>
  </commentList>
</comments>
</file>

<file path=xl/sharedStrings.xml><?xml version="1.0" encoding="utf-8"?>
<sst xmlns="http://schemas.openxmlformats.org/spreadsheetml/2006/main" count="17500" uniqueCount="1998">
  <si>
    <t>EMPRESA ELÉCTRICA QUITO S.A.</t>
  </si>
  <si>
    <t>DIRECCIÓN DE DISTRIBUCIÓN ZONA CENTRO</t>
  </si>
  <si>
    <t>Desglose (Fase)</t>
  </si>
  <si>
    <t>Código Unidad de Propiedad</t>
  </si>
  <si>
    <t>Cantidad</t>
  </si>
  <si>
    <t>ESD-3ER</t>
  </si>
  <si>
    <t>ESD-4EP</t>
  </si>
  <si>
    <t>ESE-1ED</t>
  </si>
  <si>
    <t>ESE-1EP</t>
  </si>
  <si>
    <t>ESE-1ER</t>
  </si>
  <si>
    <t>ESV-1CR</t>
  </si>
  <si>
    <t>ESV-3CA1.50</t>
  </si>
  <si>
    <t>ESV-3CD1.50</t>
  </si>
  <si>
    <t>ESV-3CP1.50</t>
  </si>
  <si>
    <t>ESV-3CR1.50</t>
  </si>
  <si>
    <t>ESV-3VA2.40</t>
  </si>
  <si>
    <t>ESV-3VD2.40</t>
  </si>
  <si>
    <t>ESV-3VP2.40</t>
  </si>
  <si>
    <t>OTROS G6-23</t>
  </si>
  <si>
    <t>OTROS-MVC1-3-B</t>
  </si>
  <si>
    <t>PO0-0HC12_2000</t>
  </si>
  <si>
    <t>PO0-0HC12_500</t>
  </si>
  <si>
    <t>PS0-0TC2_2</t>
  </si>
  <si>
    <t>SPV-1F12K</t>
  </si>
  <si>
    <t>SPV-1S100_150R</t>
  </si>
  <si>
    <t>SPV-3O300_150R</t>
  </si>
  <si>
    <t>TAV-0FS</t>
  </si>
  <si>
    <t>TAV-0TD</t>
  </si>
  <si>
    <t>TAV-0TS</t>
  </si>
  <si>
    <t>SPV-3IF400_150</t>
  </si>
  <si>
    <t>CP</t>
  </si>
  <si>
    <t>CO0-0Y1x500</t>
  </si>
  <si>
    <t>CO0-0M1x4/0</t>
  </si>
  <si>
    <t>CO0-0A1x266</t>
  </si>
  <si>
    <t>CO0-0A1x2/0</t>
  </si>
  <si>
    <t>OTROS</t>
  </si>
  <si>
    <t>TD</t>
  </si>
  <si>
    <t>CO0-0Y1x2/0</t>
  </si>
  <si>
    <t>AP</t>
  </si>
  <si>
    <t>TABLA DE PRECIOS UNITARIOS DE MANO DE OBRA  PARA REDES AÉREAS DE DISTRIBUCIÓN - VIGENCIA 2014</t>
  </si>
  <si>
    <t>PRECIO UNITARIO DE MANO DE OBRA PARA  ESTRUCTURA TIPO .............. USD</t>
  </si>
  <si>
    <t xml:space="preserve">CANTIDAD </t>
  </si>
  <si>
    <t>SUBTOTAL PRECIOS UNITARIOS ( USD )</t>
  </si>
  <si>
    <t>ITEM</t>
  </si>
  <si>
    <t>ACTIVIDAD</t>
  </si>
  <si>
    <t>UNIDAD</t>
  </si>
  <si>
    <t>CANTID.</t>
  </si>
  <si>
    <t>%</t>
  </si>
  <si>
    <t>NUEVA</t>
  </si>
  <si>
    <t>REMOD.</t>
  </si>
  <si>
    <t>RETIRO</t>
  </si>
  <si>
    <t>A.- REDES AÉREAS DE DISTRIBUCIÓN</t>
  </si>
  <si>
    <t>REPLANTEO</t>
  </si>
  <si>
    <t>Poste</t>
  </si>
  <si>
    <t>TRANSPORTE DE POSTES</t>
  </si>
  <si>
    <t>Hormigón</t>
  </si>
  <si>
    <t>Fibra de vidrio</t>
  </si>
  <si>
    <t>EXCAVACIÓN PARA POSTES O ANCLAS</t>
  </si>
  <si>
    <t>c / u</t>
  </si>
  <si>
    <t>ERECCIÓN DE POSTES</t>
  </si>
  <si>
    <t>ENSAMBLAJE DE ESTRUCTURAS</t>
  </si>
  <si>
    <t>MT 3F ( 23 - 13.2 KV )</t>
  </si>
  <si>
    <t>MT 2F ( 23 - 13.2 KV )</t>
  </si>
  <si>
    <t>MT 1F ( 23 - 13.2 KV )</t>
  </si>
  <si>
    <t>MT 3F ( 6.3  KV )</t>
  </si>
  <si>
    <t>MT 2F ( 6.3 KV )</t>
  </si>
  <si>
    <t>BT 3F ( cruceta o bastidor de 5 vías )</t>
  </si>
  <si>
    <t>BT 2F ( cruceta o bastidor de 4 vías )</t>
  </si>
  <si>
    <t>BT ( Neutro bastidor de una vía )</t>
  </si>
  <si>
    <t>ENSAMBLAJE DE TENSORES</t>
  </si>
  <si>
    <t>Anclas</t>
  </si>
  <si>
    <t>Tensores</t>
  </si>
  <si>
    <t>PUESTA A TIERRA</t>
  </si>
  <si>
    <t>MT 3F ( 3 fases )</t>
  </si>
  <si>
    <t>MT 2F ( 2 fases )</t>
  </si>
  <si>
    <t>MT 1F ( 1 fase   )</t>
  </si>
  <si>
    <t>BT 3F ( 3 fases + neutro )</t>
  </si>
  <si>
    <t>BT 2F ( 2 fases  + neutro )</t>
  </si>
  <si>
    <t>AP O NEUTRO ( 1 conductor )</t>
  </si>
  <si>
    <t>AP  ( 2 conductores )</t>
  </si>
  <si>
    <t>MONTAJE DE EQUIPOS</t>
  </si>
  <si>
    <t>Transformador 3F ( hasta 150 KVA )</t>
  </si>
  <si>
    <t>Transformador 1F ( hasta 75 KVA )</t>
  </si>
  <si>
    <t>Luminarias</t>
  </si>
  <si>
    <t>Seccionadores</t>
  </si>
  <si>
    <t>Pararrayos</t>
  </si>
  <si>
    <t>Equipo de control AP</t>
  </si>
  <si>
    <t>SUBTOTAL  A</t>
  </si>
  <si>
    <t>B.- ALIMENTADORES PRIMARIOS</t>
  </si>
  <si>
    <t>Km</t>
  </si>
  <si>
    <t>DESBROCE</t>
  </si>
  <si>
    <t>BT 1F ( neutro )</t>
  </si>
  <si>
    <t>No.   4  a   2   AWG ( sobre los 80 metros )</t>
  </si>
  <si>
    <t>No. 1/0 a 2/0 AWG ( sobre los 80 metros )</t>
  </si>
  <si>
    <t>No. 3/0 a 4/0 AWG ( sobre los 80 metros )</t>
  </si>
  <si>
    <t>EQUIPOS ( Cualquier tensión )</t>
  </si>
  <si>
    <t>C.- ACTIVIDADES VARIAS</t>
  </si>
  <si>
    <t>LEVANTAMIENTO DE REDES EXISTENTES</t>
  </si>
  <si>
    <t>DIAGNOSTICO Y RECONFIGURACIÓN RED</t>
  </si>
  <si>
    <t>TRANSPORTE INTERNO DE POSTES</t>
  </si>
  <si>
    <t>De hormigón</t>
  </si>
  <si>
    <t>De fibra de vidrio</t>
  </si>
  <si>
    <t>MOVILIZACIÓN DE POSTES A SITIOS INACCESIBLES</t>
  </si>
  <si>
    <t>m</t>
  </si>
  <si>
    <t>4.1.1</t>
  </si>
  <si>
    <t>4.1.2</t>
  </si>
  <si>
    <t>4.1.3</t>
  </si>
  <si>
    <t>4.1.4</t>
  </si>
  <si>
    <t>4.1.5</t>
  </si>
  <si>
    <t>4.1.6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</si>
  <si>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</si>
  <si>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</si>
  <si>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</si>
  <si>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</si>
  <si>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</si>
  <si>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</si>
  <si>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</si>
  <si>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</si>
  <si>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ERECCIÓN DE POSTES A MANO</t>
  </si>
  <si>
    <t>De hormigón ( incluye acarreo hasta 50 m )</t>
  </si>
  <si>
    <t>De fibra de vidrio ( incluye acarreo hasta 50 m )</t>
  </si>
  <si>
    <t>APLOME DE POSTES</t>
  </si>
  <si>
    <t>REUBICACIÓN DE ACOMETIDAS</t>
  </si>
  <si>
    <t>SUBTOTAL   B - C</t>
  </si>
  <si>
    <t>D.- REDES AÉREAS DE DISTRIBUCIÓN CON CABLES PREENSAMBLADOS</t>
  </si>
  <si>
    <t>Soportes de red ( ménsulas )</t>
  </si>
  <si>
    <t>Cajas de distribución</t>
  </si>
  <si>
    <t>SUBTOTAL   D</t>
  </si>
  <si>
    <t>E.- REDES SUBTERRÁNEAS DE DISTRIBUCIÓN</t>
  </si>
  <si>
    <t>TRANSPORTE Y TENDIDO DE CABLES SUBTERRÁNEOS</t>
  </si>
  <si>
    <t>m / circuito</t>
  </si>
  <si>
    <t>m / cond.</t>
  </si>
  <si>
    <t>1.10</t>
  </si>
  <si>
    <t>1.11</t>
  </si>
  <si>
    <t>1.12</t>
  </si>
  <si>
    <t>1.13</t>
  </si>
  <si>
    <t>1.14</t>
  </si>
  <si>
    <t>1.15</t>
  </si>
  <si>
    <t>1.16</t>
  </si>
  <si>
    <t>PUNTAS TERMINALES</t>
  </si>
  <si>
    <t>Elaboración de punta</t>
  </si>
  <si>
    <t>Instalación en poste</t>
  </si>
  <si>
    <t>INSTALACIÓN DE HERRAJES EN CÁMARAS</t>
  </si>
  <si>
    <t>Herrajes de MT</t>
  </si>
  <si>
    <t>Herrajes de BT</t>
  </si>
  <si>
    <t>MONTAJES DE EQUIPOS</t>
  </si>
  <si>
    <t>Transformador hasta 125  KVA</t>
  </si>
  <si>
    <t>Transformador de 150  a  300  KVA</t>
  </si>
  <si>
    <t>Acercamiento de transformador hasta 125  KVA</t>
  </si>
  <si>
    <t>Acercamiento de transformador de 150  a  300  KVA</t>
  </si>
  <si>
    <t>Seccionadores de MT</t>
  </si>
  <si>
    <t>Bases NH hasta 400 A</t>
  </si>
  <si>
    <t>Bases NH de 630 A    1000 A</t>
  </si>
  <si>
    <t>Malla de tierra  ( con varilla y suelda )</t>
  </si>
  <si>
    <t>Conexión a tierra</t>
  </si>
  <si>
    <t>SUBTOTAL  E</t>
  </si>
  <si>
    <t>F.- ACTUALIZACIÓN DE DATOS EN BASES GEOGRÁFICAS</t>
  </si>
  <si>
    <t xml:space="preserve">Actualización de Redes Construidasen Base Geográfica (GIS) </t>
  </si>
  <si>
    <t>6.1</t>
  </si>
  <si>
    <t>Revisión de secuencia de fases y calibres de conductores</t>
  </si>
  <si>
    <t>km</t>
  </si>
  <si>
    <t>6.2</t>
  </si>
  <si>
    <t>Control de equipos y Transformadores Aéreos</t>
  </si>
  <si>
    <t>c/u</t>
  </si>
  <si>
    <t>6.3</t>
  </si>
  <si>
    <t>Control de equipos y Transformadores Subterráneos</t>
  </si>
  <si>
    <t>6.4</t>
  </si>
  <si>
    <t>Asignacion de fases e identificación de equipos en poste (pintado)</t>
  </si>
  <si>
    <t>6.5</t>
  </si>
  <si>
    <t>Identificación de equipos con placa instalada</t>
  </si>
  <si>
    <t>6.6</t>
  </si>
  <si>
    <t>Solución de Transformadores con novedad en numeración</t>
  </si>
  <si>
    <t>6.7</t>
  </si>
  <si>
    <t>Revisión de 1 km de conectividad de redes de Baja Tensión Aéreas Urbanas</t>
  </si>
  <si>
    <t>6.8</t>
  </si>
  <si>
    <t>6.9</t>
  </si>
  <si>
    <t>Revisión de conectividad de una Acometida en zona urbana</t>
  </si>
  <si>
    <t>6.10</t>
  </si>
  <si>
    <t>Revisión de conectividad de un Medidor en zona urbana</t>
  </si>
  <si>
    <t>6.11</t>
  </si>
  <si>
    <t>Levantamiento de un detalle de Base Geográfica nueva en zona urbana</t>
  </si>
  <si>
    <t>6.12</t>
  </si>
  <si>
    <t>6.13</t>
  </si>
  <si>
    <t>6.14</t>
  </si>
  <si>
    <t>6.15</t>
  </si>
  <si>
    <t>Revisión de conectividad de una Acometida Subterránea Urbana</t>
  </si>
  <si>
    <t>6.16</t>
  </si>
  <si>
    <t>Ingreso o actualización en el GIS de un tramo de Media Tensión Aéreo</t>
  </si>
  <si>
    <t>c/t</t>
  </si>
  <si>
    <t>6.17</t>
  </si>
  <si>
    <t>Ingreso o actualización en el GIS de un tramo de Media Tensión Subterráneo</t>
  </si>
  <si>
    <t>6.18</t>
  </si>
  <si>
    <t>Ingreso o actualización en el GIS de un tramo de Baja Tensión Aéreo</t>
  </si>
  <si>
    <t>6.19</t>
  </si>
  <si>
    <t>Ingreso o actualización en el GIS de un tramo de Baja Tensión Subterráneo</t>
  </si>
  <si>
    <t>6.20</t>
  </si>
  <si>
    <t>Ingreso o actualizacion en el GIS de un tramo de Alumbrado Público Aéreo</t>
  </si>
  <si>
    <t>6.21</t>
  </si>
  <si>
    <t>Ingreso o actualizacion en el GIS de un tramo de Alumbrado Público Subterráneo</t>
  </si>
  <si>
    <t>6.22</t>
  </si>
  <si>
    <t>Solución de información de un Transformador en la Base de Datos</t>
  </si>
  <si>
    <t>6.23</t>
  </si>
  <si>
    <t>6.24</t>
  </si>
  <si>
    <t>Ingreso o actualización en el GIS de una Cámara de Transformación</t>
  </si>
  <si>
    <t>6.25</t>
  </si>
  <si>
    <t>Ingreso o actualización en el GIS de un equipo de protección o de operación</t>
  </si>
  <si>
    <t>6.26</t>
  </si>
  <si>
    <t>Ingreso de un Detalle de BG al GIS</t>
  </si>
  <si>
    <t>6.27</t>
  </si>
  <si>
    <t>Ingreso o actualización de un Medidor</t>
  </si>
  <si>
    <t>SUBTOTAL  F</t>
  </si>
  <si>
    <t>7.1</t>
  </si>
  <si>
    <t>Ductos de hormigón</t>
  </si>
  <si>
    <t>7.1.1</t>
  </si>
  <si>
    <t>Excavación de zanjas para ductos de Hormigón</t>
  </si>
  <si>
    <t>7.1.1.1</t>
  </si>
  <si>
    <t>Excavación para ducto de 4 vías - tierra</t>
  </si>
  <si>
    <t>ml</t>
  </si>
  <si>
    <t>7.1.1.2</t>
  </si>
  <si>
    <t>Excavación para ducto de 4 vías - adoq/piedra</t>
  </si>
  <si>
    <t>h</t>
  </si>
  <si>
    <t>Excavación para ducto de 4 vías - pavim/asfalto</t>
  </si>
  <si>
    <t>7.1.1.4</t>
  </si>
  <si>
    <t>Excavación para ducto de 8 vías - tierra</t>
  </si>
  <si>
    <t>7.1.1.5</t>
  </si>
  <si>
    <t>Excavación para ducto de 8 vías - adoq/piedra</t>
  </si>
  <si>
    <t>7.1.1.6</t>
  </si>
  <si>
    <t>Excavación para ducto de 8 vías - pavim/asfalto</t>
  </si>
  <si>
    <t>7.1.2</t>
  </si>
  <si>
    <t>Transporte de ductos de Hormigón</t>
  </si>
  <si>
    <t>7.1.2.1</t>
  </si>
  <si>
    <t>Transporte de ductos de 4 vías - tierra/adoq/piedra/pavim/asfalto</t>
  </si>
  <si>
    <t>u</t>
  </si>
  <si>
    <t>7.1.2.2</t>
  </si>
  <si>
    <t>Transporte de ductos de 8 vías - tierra/adoq/piedra/pavim/asfalto</t>
  </si>
  <si>
    <t>7.1.3</t>
  </si>
  <si>
    <t>Colocación y nivelación de ductos de Hormigón</t>
  </si>
  <si>
    <t>7.1.3.1</t>
  </si>
  <si>
    <t>Colocación y nivelación de ductos de 4 vías - tierra/adoq/piedra/pavim/asfalto</t>
  </si>
  <si>
    <t>7.1.3.2</t>
  </si>
  <si>
    <t>Colocación y nivelación de ductos de 8 vías - tierra/adoq/piedra/pavim/asfalto</t>
  </si>
  <si>
    <t>7.1.4</t>
  </si>
  <si>
    <t>Masillado de uniones de ductos de Hormigón</t>
  </si>
  <si>
    <t>7.1.4.1</t>
  </si>
  <si>
    <t>Masillado de uniones de ductos de 4 vías - tierra/adoq/piedra/pavim/asfalto</t>
  </si>
  <si>
    <t>7.1.4.2</t>
  </si>
  <si>
    <t>Masillado de uniones de ductos de 8 vías - tierra/adoq/piedra/pavim/asfalto</t>
  </si>
  <si>
    <t>7.1.5</t>
  </si>
  <si>
    <t>Colocación de tapones de madera para ductos de Hormigón</t>
  </si>
  <si>
    <t>7.1.5.1</t>
  </si>
  <si>
    <t>Colocación de tapones para ductos de 4 vías - tierra/adoq/piedra/pavim/asfalto</t>
  </si>
  <si>
    <t>7.1.5.2</t>
  </si>
  <si>
    <t>Colocación de tapones para ductos 8 vías - tierra/adoq/piedra/pavim/asfalto</t>
  </si>
  <si>
    <t>7.1.6</t>
  </si>
  <si>
    <t>Relleno y compactado suelo sitio</t>
  </si>
  <si>
    <t>7.1.6.1</t>
  </si>
  <si>
    <t>Relleno y compactado suelo sitio ductos de 4 vías  - tie/ad/pied/pav/asf.</t>
  </si>
  <si>
    <t>7.1.6.2</t>
  </si>
  <si>
    <t>Relleno y compactado suelo sitio ductos de 8 vías  - tie/ad/pied/pav/asf.</t>
  </si>
  <si>
    <t>7.1.7</t>
  </si>
  <si>
    <t>Desalojo de materiales</t>
  </si>
  <si>
    <t>7.1.8</t>
  </si>
  <si>
    <t xml:space="preserve">Colocada adoquín piedra </t>
  </si>
  <si>
    <t>7.1.9</t>
  </si>
  <si>
    <t>Rotura de pavimiento o asfalto</t>
  </si>
  <si>
    <t>7.1.9.1</t>
  </si>
  <si>
    <t>Rotura de pavimiento o asfalto para 4 vías pavim/asalf</t>
  </si>
  <si>
    <t>7.1.9.2</t>
  </si>
  <si>
    <t>Rotura de pavimiento o asfalto para 8 vías pavim/asalf</t>
  </si>
  <si>
    <t>7.1.10</t>
  </si>
  <si>
    <t>Sub-base de lastre</t>
  </si>
  <si>
    <t>7.1.10.1</t>
  </si>
  <si>
    <t>Sub-base de lastre para 4 vías pavim/asalf</t>
  </si>
  <si>
    <t>7.1.10.2</t>
  </si>
  <si>
    <t>Sub-base de lastre para 8 vías pavim/asalf</t>
  </si>
  <si>
    <t>7.1.11</t>
  </si>
  <si>
    <t>7.1.11.1</t>
  </si>
  <si>
    <t>7.1.11.2</t>
  </si>
  <si>
    <t>7.2</t>
  </si>
  <si>
    <t>Ductos de PVC reforzado o Hierro</t>
  </si>
  <si>
    <t>7.2.1</t>
  </si>
  <si>
    <t>7.2.1.1</t>
  </si>
  <si>
    <t>Excavación para ducto de 1 vía - tierra</t>
  </si>
  <si>
    <t>7.2.1.2</t>
  </si>
  <si>
    <t>Excavación para ducto de 1 vía - adoq/piedra</t>
  </si>
  <si>
    <t>7.2.1.3</t>
  </si>
  <si>
    <t>Excavación para ducto de 1 vía - pavim/asfalto</t>
  </si>
  <si>
    <t>7.2.1.4</t>
  </si>
  <si>
    <t>Excavación para ducto de 2 vías - tierra</t>
  </si>
  <si>
    <t>7.2.1.5</t>
  </si>
  <si>
    <t>Excavación para ducto de 2 vías - adoq/piedra</t>
  </si>
  <si>
    <t>7.2.1.6</t>
  </si>
  <si>
    <t>Excavación para ducto de 2 vías - pavim/asfalto</t>
  </si>
  <si>
    <t>7.2.1.7</t>
  </si>
  <si>
    <t>Excavación para ducto de 6 vías - tierra</t>
  </si>
  <si>
    <t>7.2.1.8</t>
  </si>
  <si>
    <t>Excavación para ducto de  6 vías - adoq/piedra</t>
  </si>
  <si>
    <t>7.2.1.9</t>
  </si>
  <si>
    <t>Excavación para ducto de  6 vías - pavim/asfalto</t>
  </si>
  <si>
    <t>7.2.1.10</t>
  </si>
  <si>
    <t>Excavación para ducto de 9 vías - tierra</t>
  </si>
  <si>
    <t>7.2.1.11</t>
  </si>
  <si>
    <t>Excavación para ducto de 9 vías - adoq/piedra</t>
  </si>
  <si>
    <t>7.2.1.12</t>
  </si>
  <si>
    <t>Excavación para ducto de 9 vías - pavim/asfalto</t>
  </si>
  <si>
    <t>7.2.2</t>
  </si>
  <si>
    <t>Transporte de tubos de PVC o Hierro</t>
  </si>
  <si>
    <t>7.2.2.1</t>
  </si>
  <si>
    <t>Transporte de tubos de PVC o Hierro de 1 vía - tierra/adoq/piedra/pavim/asfalto</t>
  </si>
  <si>
    <t>7.2.2.2</t>
  </si>
  <si>
    <t>Transporte de tubos de PVC o Hierro de 2 vías - tierra/adoq/piedra/pavim/asfalto</t>
  </si>
  <si>
    <t>7.2.2.3</t>
  </si>
  <si>
    <t>Transporte de tubos de PVC o Hierro de 6 vías - tierra/adoq/piedra/pavim/asfalto</t>
  </si>
  <si>
    <t>7.2.2.4</t>
  </si>
  <si>
    <t>Transporte de tubos de PVC o Hierro de 9 vías - tierra/adoq/piedra/pavim/asfalto</t>
  </si>
  <si>
    <t>7.2.3</t>
  </si>
  <si>
    <t xml:space="preserve">Colocación y nivelación </t>
  </si>
  <si>
    <t>7.2.3.1</t>
  </si>
  <si>
    <t>7.2.3.2</t>
  </si>
  <si>
    <t>7.2.3.3</t>
  </si>
  <si>
    <t>Colocación y nivelación  ductos de 6 vías - tierra/adoq/piedra/pavim/asfalto</t>
  </si>
  <si>
    <t>7.2.3.4</t>
  </si>
  <si>
    <t>Colocación y nivelación  ductos de 9 vías - tierra/adoq/piedra/pavim/asfalto</t>
  </si>
  <si>
    <t>7.2.4</t>
  </si>
  <si>
    <t>Pegado de uniones PVC</t>
  </si>
  <si>
    <t>7.2.4.1</t>
  </si>
  <si>
    <t>Pegado de uniones PVC ducto de 1 vía - tierra/adoq/piedra/pavim/asfalto</t>
  </si>
  <si>
    <t>7.2.4.2</t>
  </si>
  <si>
    <t>Pegado de uniones PVC ductos de 2 vías - tierra/adoq/piedra/pavim/asfalto</t>
  </si>
  <si>
    <t>7.2.4.3</t>
  </si>
  <si>
    <t>Pegado de uniones PVC ductos de 6 vías - tierra/adoq/piedra/pavim/asfalto</t>
  </si>
  <si>
    <t>7.2.4.4</t>
  </si>
  <si>
    <t>Pegado de uniones PVC ductos de 9 vías - tierra/adoq/piedra/pavim/asfalto</t>
  </si>
  <si>
    <t>7.2.5</t>
  </si>
  <si>
    <t>Colocación de tapones de madera para tubo</t>
  </si>
  <si>
    <t>7.2.5.1</t>
  </si>
  <si>
    <t>Colocación de tapones para tubo 1 vía - tierra/adoq/piedra/pavim/asfalto</t>
  </si>
  <si>
    <t>7.2.5.2</t>
  </si>
  <si>
    <t>Colocación de tapones para tubo 2 vías - tierra/adoq/piedra/pavim/asfalto</t>
  </si>
  <si>
    <t>7.2.5.3</t>
  </si>
  <si>
    <t>Colocación de tapones para tubo 6 vías - tierra/adoq/piedra/pavim/asfalto</t>
  </si>
  <si>
    <t>7.2.5.4</t>
  </si>
  <si>
    <t>Colocación de tapones para tubo 9 vías - tierra/adoq/piedra/pavim/asfalto</t>
  </si>
  <si>
    <t>7.2.6</t>
  </si>
  <si>
    <t>7.2.6.1</t>
  </si>
  <si>
    <t>Relleno y compactado suelo sitio ducto de 1 vía - tie/ad/pied/pav/asf.</t>
  </si>
  <si>
    <t>7.2.6.2</t>
  </si>
  <si>
    <t>Relleno y compactado suelo sitio ductos de 2 vías - tie/ad/pied/pav/asf.</t>
  </si>
  <si>
    <t>7.2.6.3</t>
  </si>
  <si>
    <t>Relleno y compactado suelo sitio ductos de 6 vías - tie/ad/pied/pav/asf.</t>
  </si>
  <si>
    <t>7.2.6.4</t>
  </si>
  <si>
    <t>Relleno y compactado suelo sitio ductos de 9 vías - tie/ad/pied/pav/asf.</t>
  </si>
  <si>
    <t>7.2.7</t>
  </si>
  <si>
    <t>7.2.8</t>
  </si>
  <si>
    <t>7.2.9</t>
  </si>
  <si>
    <t>7.2.9.1</t>
  </si>
  <si>
    <t>Rotura de pavimiento o asfalto para 1 vía pavim/asalf</t>
  </si>
  <si>
    <t>7.2.9.2</t>
  </si>
  <si>
    <t>Rotura de pavimiento o asfalto para 2 vías pavim/asalf</t>
  </si>
  <si>
    <t>7.2.9.3</t>
  </si>
  <si>
    <t>Rotura de pavimiento o asfalto para 6 vías pavim/asalf</t>
  </si>
  <si>
    <t>7.2.9.4</t>
  </si>
  <si>
    <t>Rotura de pavimiento o asfalto para 9 vías pavim/asalf</t>
  </si>
  <si>
    <t>7.2.10</t>
  </si>
  <si>
    <t>7.2.10.1</t>
  </si>
  <si>
    <t>Sub-base de lastre para 1 vía pavim/asalf</t>
  </si>
  <si>
    <t>7.2.10.2</t>
  </si>
  <si>
    <t>Sub-base de lastre para 2 vías pavim/asalf</t>
  </si>
  <si>
    <t>7.2.10.3</t>
  </si>
  <si>
    <t>Sub-base de lastre para 6 vías pavim/asalf</t>
  </si>
  <si>
    <t>7.2.10.4</t>
  </si>
  <si>
    <t>Sub-base de lastre para 9 vías pavim/asalf</t>
  </si>
  <si>
    <t>7.2.11</t>
  </si>
  <si>
    <t>7.2.11.1</t>
  </si>
  <si>
    <t>7.2.11.2</t>
  </si>
  <si>
    <t>7.2.11.3</t>
  </si>
  <si>
    <t>7.2.11.4</t>
  </si>
  <si>
    <t>7.3</t>
  </si>
  <si>
    <t>7.3.1</t>
  </si>
  <si>
    <t>7.3.2</t>
  </si>
  <si>
    <t>7.3.3</t>
  </si>
  <si>
    <t>7.4</t>
  </si>
  <si>
    <t>Repavimentación de acera 9 cm</t>
  </si>
  <si>
    <t>7.4.1</t>
  </si>
  <si>
    <t>Repavimentación de acera 9 cm adoq/piedra</t>
  </si>
  <si>
    <t>7.4.2</t>
  </si>
  <si>
    <t>Repavimentación de acera 9 cm pavim/asfalto</t>
  </si>
  <si>
    <t>7.5</t>
  </si>
  <si>
    <t>Colocación de pernos en base de hormigón pavim/asfalto</t>
  </si>
  <si>
    <t>7.6</t>
  </si>
  <si>
    <t>Colocación de pernos en base de ladrillos y otros pavim/asfalto</t>
  </si>
  <si>
    <t>7.7</t>
  </si>
  <si>
    <t>Cajas de revisión de ladrillo</t>
  </si>
  <si>
    <t>7.7.1</t>
  </si>
  <si>
    <t>7.7.2</t>
  </si>
  <si>
    <t>7.7.3</t>
  </si>
  <si>
    <t>7.7.4</t>
  </si>
  <si>
    <t>7.7.5</t>
  </si>
  <si>
    <t>7.8</t>
  </si>
  <si>
    <t>Tapas de hormigón armado</t>
  </si>
  <si>
    <t>7.8.1</t>
  </si>
  <si>
    <t>7.8.2</t>
  </si>
  <si>
    <t>7.8.3</t>
  </si>
  <si>
    <t>7.8.4</t>
  </si>
  <si>
    <t>7.8.5</t>
  </si>
  <si>
    <t>7.9</t>
  </si>
  <si>
    <t>Cilindro Hormigón armado para reflector piso</t>
  </si>
  <si>
    <t>7.10</t>
  </si>
  <si>
    <t>Bordes Hormigón simple para caja de revisión</t>
  </si>
  <si>
    <t>7.11</t>
  </si>
  <si>
    <t>7.12</t>
  </si>
  <si>
    <t>7.13</t>
  </si>
  <si>
    <t>7.14</t>
  </si>
  <si>
    <t>Retiro y reinst mojones hormigón S 30x30x40 cm</t>
  </si>
  <si>
    <t>7.15</t>
  </si>
  <si>
    <t>7.16</t>
  </si>
  <si>
    <t>7.16.1</t>
  </si>
  <si>
    <t>7.16.2</t>
  </si>
  <si>
    <t>7.17</t>
  </si>
  <si>
    <t>7.17.1</t>
  </si>
  <si>
    <t>7.17.2</t>
  </si>
  <si>
    <t>SUBTOTAL  G</t>
  </si>
  <si>
    <t>SUBTOTAL A - B - C - D - E - F -G………………………………………………………………………………………..</t>
  </si>
  <si>
    <t>FACTOR DE DISTANCIA</t>
  </si>
  <si>
    <t>INCREMENTO POR FACTOR DE DISTANCIA</t>
  </si>
  <si>
    <t>TOTAL MANO DE OBRA SIN IVA USD.......................................................................................................................................</t>
  </si>
  <si>
    <t>TOTAL MANO DE OBRA USD .....................................................................................................................................................</t>
  </si>
  <si>
    <t>EEQ</t>
  </si>
  <si>
    <t>DISREQ</t>
  </si>
  <si>
    <t>Código
EEQ</t>
  </si>
  <si>
    <t>Descripción
EEQ</t>
  </si>
  <si>
    <t>MEER</t>
  </si>
  <si>
    <t>ARCONEL</t>
  </si>
  <si>
    <t>Código
MEER</t>
  </si>
  <si>
    <t>Descripción
MEER</t>
  </si>
  <si>
    <t>Partida
EEQ</t>
  </si>
  <si>
    <t>Desglose
(Fase)</t>
  </si>
  <si>
    <t>U</t>
  </si>
  <si>
    <t>Cant</t>
  </si>
  <si>
    <t>P.U.</t>
  </si>
  <si>
    <t>Precio
Unitario
Cantidad
Material</t>
  </si>
  <si>
    <t>Total
Estructura</t>
  </si>
  <si>
    <t>LVA1</t>
  </si>
  <si>
    <t>LVA1-H</t>
  </si>
  <si>
    <t>CRUCETA ACERO GALV. PERFIL "L" DE 70 X 70 X 6 MM Y 2.40 M LONG, UNIVERSAL</t>
  </si>
  <si>
    <t>ESV-3CP2.40</t>
  </si>
  <si>
    <t>ESV-3CP</t>
  </si>
  <si>
    <t>Cruceta de acero galvanizado, universal, perfil “L” 70 x 70 x 6 mm (2 3/4 x 2 3/4 x 1/4") y 2 400 mm</t>
  </si>
  <si>
    <t>J</t>
  </si>
  <si>
    <t>PIE AMIGO DE PERFIL "L" ACERO GALV. 38 X 38 X 6 MM Y 700 MM. LONG</t>
  </si>
  <si>
    <t>Pie amigo de acero galvanizado, perfil "L" 38 x 38 x 6 mm (1 1/2 x 1 1/2 x 1/4") y 700 mm</t>
  </si>
  <si>
    <t>PERNO ESPIGA (PIN) CORTO ACERO GALV. DE 19 X 35 X 300 MM, 15 KV</t>
  </si>
  <si>
    <t>Perno pin de acero galvanizado, rosca plástica de 25, 4 mm (1"), 19 x 305 mm (3/4 x 12")</t>
  </si>
  <si>
    <t>PERNO ESPIGA (PIN) TOPE POSTE SIMPLE, ACERO GALV. 19 MM DIAM, 450 MM LONG. ACCESORIOS DE SUJECCION</t>
  </si>
  <si>
    <t>Perno pin punta de poste simple de acero galvanizado, con accesorios de sujeción, 19 x 450 mm (3/4 x 17 5/8")</t>
  </si>
  <si>
    <t>ABRAZADERA DE PLETINA ACERO GALV. 3 PERNOS, 38 X 6 MM, 160-190 MM, FIJACION PIE AMIGO SIMPLE</t>
  </si>
  <si>
    <t>Abrazadera de 3 pernos, pletina acero galvanizado 38 x 4 mm (1 1/2 x 5/32") y 160 mm</t>
  </si>
  <si>
    <t>PERNO MAQUINA ACERO GALV. 16 MM DIAM,  51 MM LONG. CON TUERCA, ARAND. PLANA Y PRESION</t>
  </si>
  <si>
    <t>Perno máquina de acero galvanizado, tuerca, arandela plana y presión, 16 x 50 mm (5/8 x 2")</t>
  </si>
  <si>
    <t>PERNO "U" ACERO GALV. 16 MM DIAM. 150 MM ANCHO DENTRO DE LA U, 2 TUERCAS Y 4 ARANDELAS PLANAS Y PRESION</t>
  </si>
  <si>
    <t>Perno "U" de acero galvanizado, 2 tuercas, arandelas: 2 planas y 2 presión de 16 x 150 mm (5/8 x 6”),  ancho dentro de la U</t>
  </si>
  <si>
    <t>AISLADOR DE PORCELANA TIPO ESPIGA (PIN), RADIOINTERFERENCIA CLASE ANSI 56-1  25 KV</t>
  </si>
  <si>
    <t>Aislador espiga (pin), porcelana, con radio interferencia, 25 kV, ANSI 56-1</t>
  </si>
  <si>
    <t>D</t>
  </si>
  <si>
    <t>CONDUCTOR DESNUDO SOLIDO ALUMINIO PARA ATADURAS No. 4 AWG</t>
  </si>
  <si>
    <t>Alambre de Al, desnudo sólido, para atadura, 4 AWG</t>
  </si>
  <si>
    <t>G</t>
  </si>
  <si>
    <t>CINTA DE ARMAR, ALEACION DE ALUMINIO 1.27 MM ESPESOR X 7.62 MM ANCHO</t>
  </si>
  <si>
    <t>Cinta de armar de aleación de Al, 1, 27 x 7, 62 mm (3/64 x 5/16")</t>
  </si>
  <si>
    <t>ESV-3CA2.40</t>
  </si>
  <si>
    <t>ESV-3CA</t>
  </si>
  <si>
    <t>PLETINA DE UNION Y SOPORTE DE ACERO GALV. 75 X 6 MM Y 420 MM LONG.</t>
  </si>
  <si>
    <t>Pletina de acero galvanizado para unión y soporte, 75 x 6 mm (3 x 1/4") y 420 mm</t>
  </si>
  <si>
    <t>PERNO ESPIGA (PIN) TOPE POSTE DOBLE DE ACERO GALV. 19 MM DIAM, 450 MM LONG, ACCESORIOS DE SUJECCION</t>
  </si>
  <si>
    <t>Perno pin punta de poste doble de acero galvanizado, con accesorios de sujeción, 19 x 450 mm (3/4 x 17 5/8")</t>
  </si>
  <si>
    <t>ABRAZADERA DE PLETINA ACERO GALV. 4 PERNOS, 38 X 6 MM, 160-190 MM, FIJACIÓN PIE AMIGO DOBLE</t>
  </si>
  <si>
    <t>Abrazadera de 4 pernos, pletina acero galvanizado 38 x 4 mm (1 1/2 x 5/32") y 160 mm</t>
  </si>
  <si>
    <t>PERNO ESPARRAGO ACERO GALV. 16 X 306 MM ( 5/8" X 12" )</t>
  </si>
  <si>
    <t>Perno rosca corrida de acero galvanizado, 4 tuercas, arandelas: 4 planas y 4 presión, 16 x 306mm (5/8 x 12")</t>
  </si>
  <si>
    <t>LVA3</t>
  </si>
  <si>
    <t>LVA3-H</t>
  </si>
  <si>
    <t>ESV-3CD2.40</t>
  </si>
  <si>
    <t>ESV-3CD</t>
  </si>
  <si>
    <t>ABRAZADERA DE PLETINA ACERO GALV. 2 PERNOS, 50 X 6 MM, 160 MM, EXTENSION DOBLE, COLLARIN RECTO DOBLE</t>
  </si>
  <si>
    <t>Abrazadera de 2 pernos, extensiòn doble, pletina acero galvanizado 50 x 6 mm (2 x 1/4") y 140 mm</t>
  </si>
  <si>
    <t>AISLADOR DE CAUCHO SILICONADO TIPO SUSPENSION CLASE ANSI DS-28, 22 KV</t>
  </si>
  <si>
    <t>Aislador de suspensión, polimérico, 25 kV, ANSI DS-28</t>
  </si>
  <si>
    <t>GRAPA TERMINAL APERNADA TIPO PISTOLA, ALEACION AL. NO. 6 - 4/0 AWG</t>
  </si>
  <si>
    <t>Grapa de aleación de Al, terminal apernado, tipo pistola, dos pernos, rango 6 a 3/0 AWG</t>
  </si>
  <si>
    <t>HORQUILLA ANCLAJE ACERO GALV. 16 MM DIAM, 75 MM LONG. 7.000 KG, CON PASADOR</t>
  </si>
  <si>
    <t>Horquilla de acero galvanizado para  anclaje, 16 x 75 mm (5/8 x 3"), 7 000, con pasador</t>
  </si>
  <si>
    <t>CONECTOR RANURAS PARALELAS, ALEACION CU, NO. 1/0 - 4/0 AWG, 6 - 4/0 AWG, PERNOS LATERALES  Y SEPARADOR</t>
  </si>
  <si>
    <t>Conector de aleación de Al, de compresión tipo "H", principal 1/0 - 2/0 AWG, derivado 1/0 - 2/0 AWG</t>
  </si>
  <si>
    <t>LVA4</t>
  </si>
  <si>
    <t>LVA4-H</t>
  </si>
  <si>
    <t>ESV-3CR2.40</t>
  </si>
  <si>
    <t>ESV-3CR</t>
  </si>
  <si>
    <t>ABRAZADERA DE PLETINA ACERO GALV. 2 PERNOS, 50 X 6 MM, 160 MM, EXTENSION SIMPLE, COLLARIN RECTO SIMPLE</t>
  </si>
  <si>
    <t>Abrazadera de 2 pernos, extensiòn simple, pletina acero galvanizado 50 x 6 mm (2 x 1/4") y 140 mm</t>
  </si>
  <si>
    <t>LVJ1</t>
  </si>
  <si>
    <t>LVA1*-H</t>
  </si>
  <si>
    <t>ESV-2CP2.40</t>
  </si>
  <si>
    <t>ESV-2CP</t>
  </si>
  <si>
    <t>ESV-2CA2.40</t>
  </si>
  <si>
    <t xml:space="preserve">LVJ3 </t>
  </si>
  <si>
    <t>LVA3*-H</t>
  </si>
  <si>
    <t>ESV-2CD2.40</t>
  </si>
  <si>
    <t>ESV-2CD</t>
  </si>
  <si>
    <t>LVJ4</t>
  </si>
  <si>
    <t>LVA4*-H</t>
  </si>
  <si>
    <t>ESV-2CR2.40</t>
  </si>
  <si>
    <t>ESV-2CR</t>
  </si>
  <si>
    <t>LVC6</t>
  </si>
  <si>
    <t>LVC6-H</t>
  </si>
  <si>
    <t>ESV-3BA</t>
  </si>
  <si>
    <t>GRAPA TERMINAL APERNADA DE AL. ANGULAR No. 6 - 2/0 AWG</t>
  </si>
  <si>
    <t>LVC7</t>
  </si>
  <si>
    <t>LVC7-H</t>
  </si>
  <si>
    <t>ESV-3BD</t>
  </si>
  <si>
    <t>LVE3</t>
  </si>
  <si>
    <t>LVE3-H</t>
  </si>
  <si>
    <t>ESV-3HD2.40</t>
  </si>
  <si>
    <t>ESV-3HD</t>
  </si>
  <si>
    <t>LVE4</t>
  </si>
  <si>
    <t>LVE4-H</t>
  </si>
  <si>
    <t>ESV-3HR2.40</t>
  </si>
  <si>
    <t>ESV-3HR</t>
  </si>
  <si>
    <t>LVF1</t>
  </si>
  <si>
    <t>LVF1-H</t>
  </si>
  <si>
    <t>CRUCETA FE. GALV. ANGULO "L" DE 70 X 70 X 6 MM Y 4.00 M. LONG.</t>
  </si>
  <si>
    <t>ESV-3HP4.00</t>
  </si>
  <si>
    <t>ESV-3HP</t>
  </si>
  <si>
    <t>Cruceta de acero galvanizado, universal, perfil “L” 70 x 70 x 6 mm (2 3/4 x 2 3/4 x 1/4") y 4 000 mm</t>
  </si>
  <si>
    <t>PERNO OJO DE ACERO GALV. 5/8" X 10", 4 TUERCAS Y 4 ARANDELAS PLANA Y PRESION</t>
  </si>
  <si>
    <t>Perno ojo de acero galvanizado, 4 tuercas, arandelas: 4 planas y 4 presión, 16 x 254 mm (5/8 x 10")</t>
  </si>
  <si>
    <t>RETENEDOR TERMINAL PREFORMADO PARA RETENER CABLE ASC Y/O ACSR NO. 2/0 AWG, 7 HILOS</t>
  </si>
  <si>
    <t>Retención terminal preformada, para cable de Al, calibre 2/0 AWG</t>
  </si>
  <si>
    <t>LVF3</t>
  </si>
  <si>
    <t>LVF3-H</t>
  </si>
  <si>
    <t>ESV-3HD4.00</t>
  </si>
  <si>
    <t>LVF4</t>
  </si>
  <si>
    <t>LVF4-H</t>
  </si>
  <si>
    <t>ESV-3HR4.00</t>
  </si>
  <si>
    <t>LVG3</t>
  </si>
  <si>
    <t>ESV-3TD</t>
  </si>
  <si>
    <t>AMORTIGUADOR ESPIRAL VIBRACION PREFORMADO AL, ACSR NO. 2/0 AWG, SIMPLE PESO</t>
  </si>
  <si>
    <t>Amortiguador  espiral de vibración preformado, cable de Al, ACSR, calibre 2/0 AWG</t>
  </si>
  <si>
    <t>LVG4</t>
  </si>
  <si>
    <t>ESV-3TR</t>
  </si>
  <si>
    <t>RVA1</t>
  </si>
  <si>
    <t>RVA1-H</t>
  </si>
  <si>
    <t>CRUCETA ACERO GALV. PERFIL "L" DE 70 X 70 X 6 MM Y 1.50 M LONG, UNIVERSAL</t>
  </si>
  <si>
    <t>Cruceta de acero galvanizado, universal, perfil “L” 70 x 70 x 6 mm (2 3/4 x 2 3/4 x 1/4") y 1 500 mm</t>
  </si>
  <si>
    <t>RVA2</t>
  </si>
  <si>
    <t>RVA2-H</t>
  </si>
  <si>
    <t>RVA3</t>
  </si>
  <si>
    <t>RVA3-H</t>
  </si>
  <si>
    <t>GRAPA TERMINAL APERNADA TIPO PISTOLA, ALEACION AL. NO. 3/0 AWG - 266.8 MCM</t>
  </si>
  <si>
    <t>CONECTOR RANURAS PARALELAS, ALEACION CU, NO. 4/0 AWG - 300 MCM, PERNOS LATERALES Y SEPARADOR</t>
  </si>
  <si>
    <t>RVA4</t>
  </si>
  <si>
    <t>RVA4-H</t>
  </si>
  <si>
    <t>RVB1</t>
  </si>
  <si>
    <t>RVB1-H</t>
  </si>
  <si>
    <t>ESV-3VP</t>
  </si>
  <si>
    <t>PIE AMIGO ACERO GALV. PERFIL "L" 38 X 38 X 6 MM Y 1800 MM LONG</t>
  </si>
  <si>
    <t>Pie amigo de acero galvanizado, perfil "L" 38 x 38 x 6 mm (1 1/2 x 1 1/2 x 1/4") y 1 800 mm</t>
  </si>
  <si>
    <t>RVB2</t>
  </si>
  <si>
    <t>RVB2-H</t>
  </si>
  <si>
    <t>ESV-3VA</t>
  </si>
  <si>
    <t>RVB3</t>
  </si>
  <si>
    <t>RVB3-H</t>
  </si>
  <si>
    <t>ESV-3VD</t>
  </si>
  <si>
    <t>RVB4</t>
  </si>
  <si>
    <t>RVB4-H</t>
  </si>
  <si>
    <t>ESV-3VR2.40</t>
  </si>
  <si>
    <t>ESV-3VR</t>
  </si>
  <si>
    <t>RVK1</t>
  </si>
  <si>
    <t>RVB1*H</t>
  </si>
  <si>
    <t>ESV-2VP2.40</t>
  </si>
  <si>
    <t>ESV-2VP</t>
  </si>
  <si>
    <t>RVK2</t>
  </si>
  <si>
    <t>RVB2*H</t>
  </si>
  <si>
    <t>ESV-2VA2.40</t>
  </si>
  <si>
    <t>ESV-2VA</t>
  </si>
  <si>
    <t>RVK3</t>
  </si>
  <si>
    <t>RVB3*H</t>
  </si>
  <si>
    <t>ESV-2VD2.40</t>
  </si>
  <si>
    <t>ESV-2VD</t>
  </si>
  <si>
    <t>RVK4</t>
  </si>
  <si>
    <t>RVB4*H</t>
  </si>
  <si>
    <t>ESV-2VR2.40</t>
  </si>
  <si>
    <t>ESV-2VR</t>
  </si>
  <si>
    <t>RVW1</t>
  </si>
  <si>
    <t>RVUB1-H</t>
  </si>
  <si>
    <t>CRUCETA ACERO GALV. PERFIL "L" DE 70 X 70 X 6 MM Y 2.00 M LONG, UNIVERSAL (CENTRADA Y VOLADO)</t>
  </si>
  <si>
    <t>ESV-1VP2.00</t>
  </si>
  <si>
    <t>ESV-1VP</t>
  </si>
  <si>
    <t>Cruceta de acero galvanizado, universal, perfil “L” 70 x 70 x 6 mm (2 3/4 x 2 3/4 x 1/4") y 2 000 mm</t>
  </si>
  <si>
    <t>RVW2</t>
  </si>
  <si>
    <t>RVUB2-H</t>
  </si>
  <si>
    <t>ESV-1VA2.00</t>
  </si>
  <si>
    <t>ESV-1VA</t>
  </si>
  <si>
    <t>RVW3</t>
  </si>
  <si>
    <t>RVUB3-H</t>
  </si>
  <si>
    <t>ESV-1VD2.00</t>
  </si>
  <si>
    <t>ESV-1VD</t>
  </si>
  <si>
    <t>RVW4</t>
  </si>
  <si>
    <t>RVUB4-H</t>
  </si>
  <si>
    <t>ESV-1VR2.00</t>
  </si>
  <si>
    <t>ESV-1VR</t>
  </si>
  <si>
    <t>RVU1</t>
  </si>
  <si>
    <t>RVU1-H</t>
  </si>
  <si>
    <t>ESV-1CP</t>
  </si>
  <si>
    <t>RVU2</t>
  </si>
  <si>
    <t>RVU2-H</t>
  </si>
  <si>
    <t>ESV-1CA</t>
  </si>
  <si>
    <t>RVU3</t>
  </si>
  <si>
    <t>RVU3-H</t>
  </si>
  <si>
    <t>ESV-1CD</t>
  </si>
  <si>
    <t>RVU4</t>
  </si>
  <si>
    <t>RVU4-H</t>
  </si>
  <si>
    <t>RGU1</t>
  </si>
  <si>
    <t>ESE-1CP</t>
  </si>
  <si>
    <t>RS</t>
  </si>
  <si>
    <t>RGU2</t>
  </si>
  <si>
    <t>ESE-1CA</t>
  </si>
  <si>
    <t>RGU3</t>
  </si>
  <si>
    <t>ESE-1CD</t>
  </si>
  <si>
    <t>RGU4</t>
  </si>
  <si>
    <t>ESE-1CR</t>
  </si>
  <si>
    <t>RVS1</t>
  </si>
  <si>
    <t>ESV-3SP2.40</t>
  </si>
  <si>
    <t>ESV-3SP</t>
  </si>
  <si>
    <t>RVS2</t>
  </si>
  <si>
    <t>ESV-3SA2.40</t>
  </si>
  <si>
    <t>ESV-3SA</t>
  </si>
  <si>
    <t>RVS3</t>
  </si>
  <si>
    <t>ESV-3SD2.40</t>
  </si>
  <si>
    <t>ESV-3SD</t>
  </si>
  <si>
    <t>RVS4</t>
  </si>
  <si>
    <t>ESV-3SR2.40</t>
  </si>
  <si>
    <t>ESV-3SR</t>
  </si>
  <si>
    <t>RVUL</t>
  </si>
  <si>
    <t>ESV-1CR+ESV-1CR+ESV-1VP</t>
  </si>
  <si>
    <t>LVF3*-H</t>
  </si>
  <si>
    <t>RVA1*-H</t>
  </si>
  <si>
    <t>ESV-2CP1.50</t>
  </si>
  <si>
    <t>RVA2*-H</t>
  </si>
  <si>
    <t>ESV-2CA1.50</t>
  </si>
  <si>
    <t>ESV-2CA</t>
  </si>
  <si>
    <t>RVA3*-H</t>
  </si>
  <si>
    <t>ESV-2CD1.50</t>
  </si>
  <si>
    <t>RVA4*-H</t>
  </si>
  <si>
    <t>ESV-2CR1.50</t>
  </si>
  <si>
    <t>MVT4-100</t>
  </si>
  <si>
    <t>ESTRIBO DERIVACION, ALEACION CU SN, PRINCIPAL 6 - 2/0 AWG AAC, ACSR, DERIVACION: 2 AWG.</t>
  </si>
  <si>
    <t>SPV-3GB</t>
  </si>
  <si>
    <t>SPO-3GB</t>
  </si>
  <si>
    <t>Estribo de aleación de Cu - Sn, para derivación, cable 2/0 AWG</t>
  </si>
  <si>
    <t>GRAPA DERIVACION LINEA EN CALIENTE ALEACION AL. NO. 6 - 400 MCM Y 6 - 4/0 AWG</t>
  </si>
  <si>
    <t>Grapa de aleación de Al, para derivación de línea en caliente, principal 6 AWG - 400 MCM, derivado 6 - 4/0</t>
  </si>
  <si>
    <t>SECCIONADOR FUSIBLE UNIPOLAR ABIERTO 27 KV, 12 KA, BIL: 150 KV, 100 A</t>
  </si>
  <si>
    <t>SPV-3S100_150Q</t>
  </si>
  <si>
    <t>SPV-3S100</t>
  </si>
  <si>
    <t>Seccionador portafusible, unipolar,  abierto, 27 kV, BIL 150 kV, 12 kV, 100 A</t>
  </si>
  <si>
    <t>B</t>
  </si>
  <si>
    <t>CRUCETA CENTRADA Y VOLADO PERFIL "L" DE 70 X 70 X 6 MM Y 2.40 M LONG</t>
  </si>
  <si>
    <t>CONDUCTOR DESNUDO SOLIDO COBRE DURO (RIGIDO) No. 4 AWG</t>
  </si>
  <si>
    <t>Conductor  de Cu, desnudo,  sólido, suave, 4 AWG</t>
  </si>
  <si>
    <t>E</t>
  </si>
  <si>
    <t>TIRAFUSIBLE DE MEDIO VOLTAJE CABEZA REMOVIBLE 6 A, TIPO K</t>
  </si>
  <si>
    <t>SPV-3F6K</t>
  </si>
  <si>
    <t>Tirafusible, cabeza removible, tipo K, 6 A.</t>
  </si>
  <si>
    <t>PARARRAYOS CLASE DISTRIBUCION TIPO POLIMERICO DE OXIDO DE ZN, 18 KV, CON MODULO DE DESCONEXION</t>
  </si>
  <si>
    <t>SPV-3P18_150E</t>
  </si>
  <si>
    <t>SPV-3P18</t>
  </si>
  <si>
    <t>Pararrayos clase distribución polimérico, óxido metálico,  18 kV, con desconectador</t>
  </si>
  <si>
    <t>TRANSF. TRIFAS. CONVENC. 100 KVA, 22860 - 220/127 V, DYN5, 3B (MV), 4B (BV), +1/-3X2.5%</t>
  </si>
  <si>
    <t>TRV-3C100</t>
  </si>
  <si>
    <t>Transformador trifásico, convencional, Dyn5, 22 860 - 220 / 127 V, 100 kVA</t>
  </si>
  <si>
    <t>A</t>
  </si>
  <si>
    <t>PERNO ESPARRAGO ACERO GALV. 4 TUERCAS Y 4 ARAND. PLANAS Y PRESION, 16 X 406 MM (5/8" X 16")</t>
  </si>
  <si>
    <t>Perno rosca corrida de acero galvanizado, 4 tuercas, arandelas: 4 planas y 4 presión, 16 x 406 mm (5/8 x 16")</t>
  </si>
  <si>
    <t>CABLE ACERO GALVANIZADO GRADO SIEMENS MARTIN 3/8" DIAM. 7 HILOS, 3153 KG</t>
  </si>
  <si>
    <t>Cable de acero galvanizado, grado Siemens  Martin, 7 hilos, 9,52 mm (3/8"), 3155 kgf</t>
  </si>
  <si>
    <t>F</t>
  </si>
  <si>
    <t>ABRAZADERA DE PLETINA ACERO GALV. 30 X 6 MM ESCALONES REVISION (8 UNIDADES)</t>
  </si>
  <si>
    <t>Abrazadera de 2 pernos, extensiòn escalòn, pletina acero galvanizado 30 x 6 mm (1 3/16 x 1/4"), 8 unidades</t>
  </si>
  <si>
    <t>jgo</t>
  </si>
  <si>
    <t>CONDUCTOR COBRE AISLADO PVC 2000 V. TTU NO. 2/0 AWG, 19 HILOS</t>
  </si>
  <si>
    <t>SPD-3UAO</t>
  </si>
  <si>
    <t>Cable de Cu, cableado,  2 kV, TTU, 2/0 AWG, 19 hilos</t>
  </si>
  <si>
    <t>CAJA LAMINA ACERO GALV. 1/20", SOPORTE Y PROTECCION 2-3 BASES PORTAFUSIBLES, INSTALACION POSTE</t>
  </si>
  <si>
    <t>Caja de lámina de acero galvanizado, soporte y protección de bases portafusibles BV, cruceta</t>
  </si>
  <si>
    <t>BASE PORTAFUSIBLE UNIPOLAR, TIPO NH TAMANO 2, 400 A, 500 V, TIPO AJUSTE: PERNO PASANTE.</t>
  </si>
  <si>
    <t>Base portafusible tipo NH, 500 V, 400 A, DIN 2</t>
  </si>
  <si>
    <t>CARTUCHO FUSIBLE PARA BAJO VOLTAJE, TIPO NH TAMANO 2, 224 A</t>
  </si>
  <si>
    <t>SPD-3F224_2</t>
  </si>
  <si>
    <t>Cartucho  fusible tipo NH, DIN 2, 500 V, 224 A</t>
  </si>
  <si>
    <t>MVT4-112.5</t>
  </si>
  <si>
    <t>TRANSF. TRIFAS. CONVENC. 112.5 KVA, 22860 - 220/127 V, DYN5, 3B (MV), 4B (BV), +1/-3X2.5%</t>
  </si>
  <si>
    <t>TRV-3C112.5</t>
  </si>
  <si>
    <t>Transformador trifásico, convencional, Dyn5, 22 860 - 220 / 127 V, 112, 5 kVA</t>
  </si>
  <si>
    <t>MVT4-125</t>
  </si>
  <si>
    <t>TRANSF. TRIFAS. CONVENC. 125 KVA, 22860  - 220/127 V, DYN5, 3B (MV), 4B (BV), +1/-3X2.5%</t>
  </si>
  <si>
    <t>TRV-3C125</t>
  </si>
  <si>
    <t>Transformador trifásico, convencional, Dyn5, 22 860 - 220 / 127 V, 125 kVA</t>
  </si>
  <si>
    <t>CARTUCHO FUSIBLE PARA BAJO VOLTAJE, TIPO NH TAMANO 2, 250 A</t>
  </si>
  <si>
    <t>SPD-3F250_2</t>
  </si>
  <si>
    <t>Cartucho  fusible tipo NH, DIN 2, 500 V, 250 A</t>
  </si>
  <si>
    <t>MVT4-150</t>
  </si>
  <si>
    <t>TIRAFUSIBLE DE MEDIO VOLTAJE CABEZA REMOVIBLE 8 A, TIPO K</t>
  </si>
  <si>
    <t>SPV-3F8K</t>
  </si>
  <si>
    <t>Tirafusible, cabeza removible, tipo K, 8 A.</t>
  </si>
  <si>
    <t>TRANSF. TRIFAS. CONVENC. 150 KVA, 22860 - 220/127 V, DYN5, +1/-3X2.5%</t>
  </si>
  <si>
    <t>TRV-3C150</t>
  </si>
  <si>
    <t>Transformador trifásico, convencional, Dyn5, 22 860 - 220 / 127 V, 150 kVA</t>
  </si>
  <si>
    <t>CARTUCHO FUSIBLE PARA BAJO VOLTAJE, TIPO NH TAMANO 2, 400 A</t>
  </si>
  <si>
    <t>SPD-3F400_2</t>
  </si>
  <si>
    <t>Cartucho  fusible tipo NH, DIN 2, 500 V, 400 A</t>
  </si>
  <si>
    <t>MVT4P-100</t>
  </si>
  <si>
    <t>SECCIONADOR FUSIBLE UNIPOLAR CERRADO TIPO HN, TAMANO 2, 500 V - 400 A.</t>
  </si>
  <si>
    <t>SPD-3LDO</t>
  </si>
  <si>
    <t>Seccionador portafusible, unipolar,  cerrado,  NH, DIN 2, 600 V, 400 A.</t>
  </si>
  <si>
    <t>Soporte de acero galvanizado en "L", pletina, 30 mm ancho x 8 mm de esp. x 217 mm de long. mayor x 80 mm de long.menor</t>
  </si>
  <si>
    <t>Soporte de acero galvanizado, pletina de 30 x 8 mm (1 3/16 x 5/16"), forma "L" de 217 x 80 mm</t>
  </si>
  <si>
    <t>L</t>
  </si>
  <si>
    <t>CONECTOR RANURA PARALELA DOBLE DENTADO, HERMETICO, CABLES AL/CU AISLADOS 4 - 3/0 AWG Y 4 - 3/0, TUERCA FUSIBLE</t>
  </si>
  <si>
    <t>Conector estanco, cuádruple dentado, principal 35 a 150 mm2 (2 AWG - 300 MCM), derivado 35 a 150</t>
  </si>
  <si>
    <t>MVT4P-112.5</t>
  </si>
  <si>
    <t>MVT4P-125</t>
  </si>
  <si>
    <t>MVT5-15</t>
  </si>
  <si>
    <t>SPV-3S100_150E</t>
  </si>
  <si>
    <t>TIRAFUSIBLE DE MEDIO VOLTAJE CABEZA REMOVIBLE 1 A, TIPO H</t>
  </si>
  <si>
    <t>SPV-3F1H</t>
  </si>
  <si>
    <t>Tirafusible, cabeza removible, tipo H, 1 A.</t>
  </si>
  <si>
    <t>TRANSF. TRIFAS. CONVENC. 15 KVA, 22860 - 220/127 V, DYN5, 3B(MV), 4B(VB), +1/-3 X 2.5%</t>
  </si>
  <si>
    <t>TRV-3C15</t>
  </si>
  <si>
    <t>Transformador trifásico, convencional, Dyn5, 22 860 - 220 / 127 V, 15 kVA</t>
  </si>
  <si>
    <t>SOPORTE DE ACERO GALVANIZADO, TIPO REPISA PARA MONTAJE DE TRANSFORMADOR TRIFASICO</t>
  </si>
  <si>
    <t>Soporte de acero galvanizado para montaje de transformador trifásico, repisa</t>
  </si>
  <si>
    <t>SPD-3UAC</t>
  </si>
  <si>
    <t>BASE PORTAFUSIBLE UNIPOLAR, TIPO NH TAMANO 1, 250 A, 500 V, TIPO AJUSTE: PERNO PASANTE.</t>
  </si>
  <si>
    <t>Base portafusible tipo NH, 500 V, 250 A, DIN 1</t>
  </si>
  <si>
    <t>CARTUCHO FUSIBLE PARA BAJO VOLTAJE, TIPO NH TAMANO 1, 35 A</t>
  </si>
  <si>
    <t>SPD-3F35_1</t>
  </si>
  <si>
    <t>Cartucho  fusible tipo NH, DIN 1, 500 V, 35 A</t>
  </si>
  <si>
    <t>MVT5-30</t>
  </si>
  <si>
    <t>TIRAFUSIBLE DE MEDIO VOLTAJE CABEZA REMOVIBLE 2 A, TIPO H</t>
  </si>
  <si>
    <t>SPV-3F2H</t>
  </si>
  <si>
    <t>Tirafusible, cabeza removible, tipo H, 2 A.</t>
  </si>
  <si>
    <t>TRANSF. TRIFAS. CONVENC. 30 KVA, 22860 - 220/127 V, DYN5, 3B (MV), 4B (BV), +1/-3X2.5%</t>
  </si>
  <si>
    <t>TRV-3C30</t>
  </si>
  <si>
    <t>Transformador trifásico, convencional, Dyn5, 22 860 - 220 / 127 V, 30 kVA</t>
  </si>
  <si>
    <t>CARTUCHO FUSIBLE PARA BAJO VOLTAJE, TIPO NH TAMANO 1, 63 A</t>
  </si>
  <si>
    <t>SPD-3F63_1</t>
  </si>
  <si>
    <t>Cartucho  fusible tipo NH, DIN 1, 500 V, 63 A</t>
  </si>
  <si>
    <t>MVT5-50</t>
  </si>
  <si>
    <t>TIRAFUSIBLE DE MEDIO VOLTAJE CABEZA REMOVIBLE 3 A, TIPO H</t>
  </si>
  <si>
    <t>SPV-3F3H</t>
  </si>
  <si>
    <t>Tirafusible, cabeza removible, tipo H, 3 A.</t>
  </si>
  <si>
    <t>TRANSF. TRIFAS. CONVENC. 50 KVA, 22860 - 220/127 V, DYN5, 3B (MV), 4B (BV), +1/-3X2.5%</t>
  </si>
  <si>
    <t>TRV-3C50</t>
  </si>
  <si>
    <t>Transformador trifásico, convencional, Dyn5, 22 860 - 220 / 127 V, 50 kVA</t>
  </si>
  <si>
    <t>CARTUCHO FUSIBLE PARA BAJO VOLTAJE, TIPO NH TAMANO 1, 125 A</t>
  </si>
  <si>
    <t>SPD-3F125_1</t>
  </si>
  <si>
    <t>Cartucho  fusible tipo NH, DIN 1, 500 V, 125 A</t>
  </si>
  <si>
    <t>MVT5-75</t>
  </si>
  <si>
    <t>TIRAFUSIBLE DE MEDIO VOLTAJE CABEZA REMOVIBLE 5 A, TIPO H</t>
  </si>
  <si>
    <t>SPV-3F5H</t>
  </si>
  <si>
    <t>Tirafusible, cabeza removible, tipo H, 5 A.</t>
  </si>
  <si>
    <t>TRANSF. TRIFAS. CONVENC. 75 KVA, 22860 - 220/127 V, DYN5, 3B (MV), 4B (BV), +1/-3X2.5%</t>
  </si>
  <si>
    <t>TRV-3C75</t>
  </si>
  <si>
    <t>Transformador trifásico, convencional, Dyn5, 22 860 - 220 / 127 V, 75 kVA</t>
  </si>
  <si>
    <t>CARTUCHO FUSIBLE PARA BAJO VOLTAJE, TIPO NH TAMANO 1, 160 A</t>
  </si>
  <si>
    <t>SPD-3F160_1</t>
  </si>
  <si>
    <t>Cartucho  fusible tipo NH, DIN 1, 500 V, 160 A</t>
  </si>
  <si>
    <t>MVT5P-15</t>
  </si>
  <si>
    <t>SECCIONADOR FUSIBLE UNIPOLAR CERRADO TIPO NH, TAMANO 1, 500 V - 250 A</t>
  </si>
  <si>
    <t>SPD-3LDC</t>
  </si>
  <si>
    <t>Seccionador portafusible, unipolar,  cerrado,  NH, DIN 1, 600 V, 250 A.</t>
  </si>
  <si>
    <t>MVT5P-30</t>
  </si>
  <si>
    <t>MVT5P-50</t>
  </si>
  <si>
    <t>MVT5P-75</t>
  </si>
  <si>
    <t>MQT4-100</t>
  </si>
  <si>
    <t>SPT-3GB</t>
  </si>
  <si>
    <t>SPT-3S100_125Q</t>
  </si>
  <si>
    <t>SPT-3S100</t>
  </si>
  <si>
    <t>TIRAFUSIBLE DE MEDIO VOLTAJE CABEZA REMOVIBLE 10 A, TIPO K</t>
  </si>
  <si>
    <t>SPT-3F10K</t>
  </si>
  <si>
    <t>Tirafusible, cabeza removible, tipo K, 10 A.</t>
  </si>
  <si>
    <t>PARARRAYOS CLASE DISTRIBUCION TIPO POLIMERICO DE OXIDO DE ZN, 10 KV, CON MODULO DE DESCONEXION</t>
  </si>
  <si>
    <t>SPT-3P10_125E</t>
  </si>
  <si>
    <t>SPT-3P10</t>
  </si>
  <si>
    <t>Pararrayos clase distribución polimérico, óxido metálico,  10 kV, con desconectador</t>
  </si>
  <si>
    <t>TRANSF. TRIFAS. CONVENC.100 KVA, 13200 - 220/127 V, DYN5, 3B (MV), 4B (BV), +1/-3X2.5%</t>
  </si>
  <si>
    <t>TRT-3C100</t>
  </si>
  <si>
    <t>Transformador trifásico, convencional, Dyn5, 13 200 - 220 / 127 V, 100 kVA</t>
  </si>
  <si>
    <t>MQT4-112.5</t>
  </si>
  <si>
    <t xml:space="preserve">Transformador trifásico convencional, 112.5 kVA, 13200 - 220/127 V, Dyn5, +1 a -3 x 2.5%  </t>
  </si>
  <si>
    <t>TRT-3C112.5</t>
  </si>
  <si>
    <t>Transformador trifásico, convencional, Dyn5, 13 200 - 220 / 127 V, 112, 5 kVA</t>
  </si>
  <si>
    <t>MQT4-125</t>
  </si>
  <si>
    <t>TIRAFUSIBLE DE MEDIO VOLTAJE CABEZA REMOVIBLE 12 A, TIPO K</t>
  </si>
  <si>
    <t>SPT-3F12K</t>
  </si>
  <si>
    <t>Tirafusible, cabeza removible, tipo K, 12 A.</t>
  </si>
  <si>
    <t xml:space="preserve">Transformador trifásico convencional, 125 kVA, 13200 - 220/127 V, Dyn5, +1 a -3 x 2.5%  </t>
  </si>
  <si>
    <t>TRT-3C125</t>
  </si>
  <si>
    <t>Transformador trifásico, convencional, Dyn5, 13 200 - 220 / 127 V, 125 kVA</t>
  </si>
  <si>
    <t>MQT4P-100</t>
  </si>
  <si>
    <t>MQT4P-112.5</t>
  </si>
  <si>
    <t>MQT4P-125</t>
  </si>
  <si>
    <t>MQT5-15</t>
  </si>
  <si>
    <t>SPT-3S100_125E</t>
  </si>
  <si>
    <t>SPT-3F2H</t>
  </si>
  <si>
    <t>TRANSF. TRIFAS. CONVENC. 15 KVA, 13200 - 220/127 V, DYN5, 3B(MV), 4B(BV), +1/-3X2.5%</t>
  </si>
  <si>
    <t>TRT-3C15</t>
  </si>
  <si>
    <t>Transformador trifásico, convencional, Dyn5, 13 200 - 220 / 127 V, 15 kVA</t>
  </si>
  <si>
    <t>MQT5-30</t>
  </si>
  <si>
    <t>TRANSF. TRIFAS. CONVENC. 30 KVA, 13200 - 220/127 V, DYN5, 3B (MV), 4B (BV), +1/-3X2.5%</t>
  </si>
  <si>
    <t>TRT-3C30</t>
  </si>
  <si>
    <t>Transformador trifásico, convencional, Dyn5, 13 200 - 220 / 127 V, 30 kVA</t>
  </si>
  <si>
    <t>MQT5-50</t>
  </si>
  <si>
    <t>SPT-3F5H</t>
  </si>
  <si>
    <t xml:space="preserve">Transformador trifásico convencional, 50 kVA, 13200 - 220/127 V, Dyn5, +1 a -3 x 2.5%  </t>
  </si>
  <si>
    <t>TRT-3C50</t>
  </si>
  <si>
    <t>Transformador trifásico, convencional, Dyn5, 13 200 - 220 / 127 V, 50 kVA</t>
  </si>
  <si>
    <t>MQT5-75</t>
  </si>
  <si>
    <t>TIRAFUSIBLE DE MEDIA TENSION CABEZA FIJA 8 A, TIPO K</t>
  </si>
  <si>
    <t>SPT-3F8K</t>
  </si>
  <si>
    <t>Tirafusible, cabeza fija, tipo K, 8 A.</t>
  </si>
  <si>
    <t xml:space="preserve">Transformador trifásico convencional, 75 kVA, 13200 - 220/127 V, Dyn5, +1 a -3 x 2.5%  </t>
  </si>
  <si>
    <t>TRT-3C75</t>
  </si>
  <si>
    <t>Transformador trifásico, convencional, Dyn5, 13 200 - 220 / 127 V, 75 kVA</t>
  </si>
  <si>
    <t>MQT5P-15</t>
  </si>
  <si>
    <t>MQT5P-30</t>
  </si>
  <si>
    <t>SPT-3F3H</t>
  </si>
  <si>
    <t>MQT5P-50</t>
  </si>
  <si>
    <t>MQT5P-75</t>
  </si>
  <si>
    <t>MNT4-100</t>
  </si>
  <si>
    <t>SPS-3GB</t>
  </si>
  <si>
    <t>SPS-3S100_150Q</t>
  </si>
  <si>
    <t>SPS-3S100</t>
  </si>
  <si>
    <t>TIRAFUSIBLE DE MEDIO VOLTAJE CABEZA REMOVIBLE 15 A, TIPO K</t>
  </si>
  <si>
    <t>SPS-3F15K</t>
  </si>
  <si>
    <t>Tirafusible, cabeza removible, tipo K, 15 A.</t>
  </si>
  <si>
    <t>PARARRAYOS CLASE DISTRIBUCION TIPO POLIMERICO DE OXIDO DE ZN, 6 KV, CON MODULO DE DESCONEXION</t>
  </si>
  <si>
    <t>SPS-3P6_95E</t>
  </si>
  <si>
    <t>SPS-3P6</t>
  </si>
  <si>
    <t>Pararrayos clase distribución polimérico, óxido metálico,  6 kV, con desconectador</t>
  </si>
  <si>
    <t>TRANSF. TRIFAS. CONVENC. 100 KVA, 6000 - 220/127 V, DYN5, 3B(MV), 4B (BV), +1/-3X2.5%</t>
  </si>
  <si>
    <t>TRS-3C100</t>
  </si>
  <si>
    <t>Transformador trifásico, convencional, Dyn5, 6 000 - 220 / 127 V, 100 kVA</t>
  </si>
  <si>
    <t>MNT4-112.5</t>
  </si>
  <si>
    <t>TIRAFUSIBLE DE MEDIO VOLTAJE CABEZA REMOVIBLE 20 A, TIPO K</t>
  </si>
  <si>
    <t>SPS-3F20K</t>
  </si>
  <si>
    <t>Tirafusible, cabeza removible, tipo K, 20 A.</t>
  </si>
  <si>
    <t>TRANSF. TRIFAS. CONVENC. 112.5 KVA, 6000 - 220/127 V, DYN5, 3B(MV), 4B (BV), +1/-3X2.5%</t>
  </si>
  <si>
    <t>TRS-3C112.5</t>
  </si>
  <si>
    <t>Transformador trifásico, convencional, Dyn5, 6 000 - 220 / 127 V, 112, 5 kVA</t>
  </si>
  <si>
    <t>MNT4-125</t>
  </si>
  <si>
    <t>TRANSF. TRIFAS. CONVENC. 125 KVA, 6000 - 220/127 V, DYN5, 3B (MV), 4B (BV), +1/-3X2.5%</t>
  </si>
  <si>
    <t>TRS-3C125</t>
  </si>
  <si>
    <t>Transformador trifásico, convencional, Dyn5, 6 000 - 220 / 127 V, 125 kVA</t>
  </si>
  <si>
    <t>MNT4-150</t>
  </si>
  <si>
    <t>TIRAFUSIBLE DE MEDIO VOLTAJE CABEZA REMOVIBLE 25 A, TIPO K</t>
  </si>
  <si>
    <t>SPS-3F25K</t>
  </si>
  <si>
    <t>Tirafusible, cabeza removible, tipo K, 25 A.</t>
  </si>
  <si>
    <t>TRANSF. TRIFAS. CONVENC. 150 KVA, 6000 - 220/127 V, DYN5, 3B (MV), 4B (BV), +1/- 3X2.5%</t>
  </si>
  <si>
    <t>TRS-3C150</t>
  </si>
  <si>
    <t>Transformador trifásico, convencional, Dyn5, 6 000 - 220 / 127 V, 150 kVA</t>
  </si>
  <si>
    <t>MNT4P-100</t>
  </si>
  <si>
    <t>MNT4P-112.5</t>
  </si>
  <si>
    <t>TRS-3C112,5</t>
  </si>
  <si>
    <t>MNT4P-125</t>
  </si>
  <si>
    <t>MNT5-15</t>
  </si>
  <si>
    <t>SPS-3S100_150E</t>
  </si>
  <si>
    <t>SPS-3F3H</t>
  </si>
  <si>
    <t>TRANSF. TRIFAS. CONVENC. 15 KVA, 6000 - 220/127 V, DYN5, 3B(MV), 4B(BV), +/-2X2.5%</t>
  </si>
  <si>
    <t>TRS-3C15</t>
  </si>
  <si>
    <t>Transformador trifásico, convencional, Dyn5, 6 000 - 220 / 127 V, 15 kVA</t>
  </si>
  <si>
    <t>MNT5-30</t>
  </si>
  <si>
    <t>SPS-3F5H</t>
  </si>
  <si>
    <t>TRANSF. TRIFAS. CONVENC. 30 KVA, 6000 - 220/127 V, DYN5, 3B (MV), 4B (BV), +1/-3X2.5%</t>
  </si>
  <si>
    <t>TRS-3C30</t>
  </si>
  <si>
    <t>Transformador trifásico, convencional, Dyn5, 6 000 - 220 / 127 V, 30 kVA</t>
  </si>
  <si>
    <t>MNT5-50</t>
  </si>
  <si>
    <t>SPS-3F10K</t>
  </si>
  <si>
    <t>TRANSF. TRIFAS. CONVENC. 50 KVA, 6000 - 220/127 V, DYN5, 3B (MV), 4B (BV), +1/-3X2.5%</t>
  </si>
  <si>
    <t>TRS-3C50</t>
  </si>
  <si>
    <t>Transformador trifásico, convencional, Dyn5, 6 000 - 220 / 127 V, 50 kVA</t>
  </si>
  <si>
    <t>MNT5-75</t>
  </si>
  <si>
    <t>TRANSF. TRIFAS. CONVENC. 75 KVA, 6000 - 220/127 V, DYN5, 3B (MV), 4B (BV), +1/-3X2.5%</t>
  </si>
  <si>
    <t>TRS-3C75</t>
  </si>
  <si>
    <t>Transformador trifásico, convencional, Dyn5, 6 000 - 220 / 127 V, 75 kVA</t>
  </si>
  <si>
    <t>MNT5P-15</t>
  </si>
  <si>
    <t>MNT5P-30</t>
  </si>
  <si>
    <t>MNT5P-50</t>
  </si>
  <si>
    <t>MNT5P-75</t>
  </si>
  <si>
    <t>TRANSF. TRIFAS. CONVENC. 250 KVA, 22860 - 220/127 V, DYN5, +1/-3X2.5%</t>
  </si>
  <si>
    <t>TRV-3O250</t>
  </si>
  <si>
    <t>Transformador trifásico, convencional, Dyn5, 22 860 - 220 / 127 V, 250 kVA</t>
  </si>
  <si>
    <t>MVT1-5</t>
  </si>
  <si>
    <t>MVTP-5</t>
  </si>
  <si>
    <t>SPV-1GB</t>
  </si>
  <si>
    <t>SPO-1GB</t>
  </si>
  <si>
    <t>TRANSF. MONOF. AUTOPROT. (CSP) 5 KVA, 22860 GRDY/13200 - 240/120 V, 1B (MV), 3B (BV), +1/-3 X 2.5%</t>
  </si>
  <si>
    <t>TRV-1A5</t>
  </si>
  <si>
    <t>Transformador monofásico autoprotegido, 22 860 GRDy / 13 200 V - 240 / 120 V, 5 kVA</t>
  </si>
  <si>
    <t>ABRAZADERA DE PLETINA ACERO GALV. 3 PERNOS 50 X 6 MM, MONTAJE TRANSF. MONOFASICO</t>
  </si>
  <si>
    <t>Abrazadera de 3 pernos, pletina acero galvanizado 38 x 6 mm (1 1/2 x 1/4") y 160 mm</t>
  </si>
  <si>
    <t>SPD-2UAA</t>
  </si>
  <si>
    <t>MVT1-10</t>
  </si>
  <si>
    <t>MVTP-10</t>
  </si>
  <si>
    <t>TRANSF. MONOF. AUTOPROT. (CSP) 10 KVA, 22860 GRDY/13200 - 240/120 V, 1B (MV), 3B (BV), +1/-3 X 2.5%</t>
  </si>
  <si>
    <t>TRV-1A10</t>
  </si>
  <si>
    <t>Transformador monofásico autoprotegido, 22 860 GRDy / 13 200 V - 240 / 120 V, 10 kVA</t>
  </si>
  <si>
    <t>MVT1-15</t>
  </si>
  <si>
    <t>MVTP-15</t>
  </si>
  <si>
    <t>TRANSF. MONOF. AUTOPROT. (CSP) 15 KVA, 22860 GRDY/13200 - 240/120 V, 1B (MV), 3B (BV), +1/-3 X 2.5%</t>
  </si>
  <si>
    <t>TRV-1A15</t>
  </si>
  <si>
    <t>Transformador monofásico autoprotegido, 22 860 GRDy / 13 200 V - 240 / 120 V, 15 kVA</t>
  </si>
  <si>
    <t>MVT1-25</t>
  </si>
  <si>
    <t>MVTP-25</t>
  </si>
  <si>
    <t>TRANSF. MONOF. AUTOPROT. (CSP) 25 KVA, 22860 GRDY/13200 - 240/120 V, 1B (MV), 3B (BV), +1/-3 X 2.5%</t>
  </si>
  <si>
    <t>TRV-1A25</t>
  </si>
  <si>
    <t>Transformador monofásico autoprotegido, 22 860 GRDy / 13 200 V - 240 / 120 V, 25 kVA</t>
  </si>
  <si>
    <t>MVT1-37.5</t>
  </si>
  <si>
    <t>MVTP-37.5</t>
  </si>
  <si>
    <t>TRANSF. MONOF. AUTOPROT. (CSP) 37.5 KVA, 22860 GRDY/13200 - 240/120 V, 1B (MV), 3B (BV), +1/-3 X 2.5%</t>
  </si>
  <si>
    <t>TRV-1A37.5</t>
  </si>
  <si>
    <t>Transformador monofásico autoprotegido, 22 860 GRDy / 13 200 V - 240 / 120 V, 37, 5 kVA</t>
  </si>
  <si>
    <t>MVT1-50</t>
  </si>
  <si>
    <t>MVTP-50</t>
  </si>
  <si>
    <t>TRANSF. MONOF. AUTOPROT. (CSP) 50 KVA, 22860 GRDY/13200 - 240/120 V, 1B (MV), 3B (BV), +1/-3 X 2.5%</t>
  </si>
  <si>
    <t>TRV-1A50</t>
  </si>
  <si>
    <t>Transformador monofásico autoprotegido, 22 860 GRDy / 13 200 V - 240 / 120 V, 50 kVA</t>
  </si>
  <si>
    <t>MVT1P-5</t>
  </si>
  <si>
    <t>SPD-2LDA</t>
  </si>
  <si>
    <t>MVT1P-10</t>
  </si>
  <si>
    <t>MVT1P-15</t>
  </si>
  <si>
    <t>MVT1P-25</t>
  </si>
  <si>
    <t>MVT1P-37.5</t>
  </si>
  <si>
    <t>MVT1P-50</t>
  </si>
  <si>
    <t>MVT3-5</t>
  </si>
  <si>
    <t>SPV-1S100_150E</t>
  </si>
  <si>
    <t>SPV-1S100</t>
  </si>
  <si>
    <t>CRUCETA CENTRADA PERFIL "L" DE 70 X 70 X 6 MM Y 1.20 M LONG, SIN APOYO</t>
  </si>
  <si>
    <t>Cruceta de acero galvanizado, universal, perfil “L” 70 x 70 x 6 mm (2 3/4 x 2 3/4 x 1/4") y 1 200 mm</t>
  </si>
  <si>
    <t>SPV-1F1H</t>
  </si>
  <si>
    <t>SPV-1P18_150E</t>
  </si>
  <si>
    <t>SPV-1P18</t>
  </si>
  <si>
    <t>TRANSF. MONOF. CONVENC. 5 KVA, 22.860 GRDY/13.200 - 240/120 V, 1B (MV) 3B (BV), +1/-3X2.5%</t>
  </si>
  <si>
    <t>TRV-1C5</t>
  </si>
  <si>
    <t>Transformador monofásico convencional, 22 860 GRDy / 13 200 V - 240 / 120 V, 5 kVA</t>
  </si>
  <si>
    <t>SPD-2UAC</t>
  </si>
  <si>
    <t>SPD-2F25_1</t>
  </si>
  <si>
    <t>MVT3-10</t>
  </si>
  <si>
    <t>SPV-1F2H</t>
  </si>
  <si>
    <t>TRANSF. MONOF. CONVENC. 10 KVA, 22.860 GRDY/13.200 - 240/120 V, 1B (MV) 3B (BV), +1/-3X2.5%</t>
  </si>
  <si>
    <t>TRV-1C10</t>
  </si>
  <si>
    <t>Transformador monofásico convencional, 22 860 GRDy / 13 200 V - 240 / 120 V, 10 kVA</t>
  </si>
  <si>
    <t>SPD-2F35_1</t>
  </si>
  <si>
    <t>MVT3-15</t>
  </si>
  <si>
    <t>TRANSF. MONOF. CONVENC. 15 KVA, 22.860 GRDY/13.200 - 240/120 V, 1B (MV) 3B (BV), +1/-3X2.5%</t>
  </si>
  <si>
    <t>TRV-1C15</t>
  </si>
  <si>
    <t>Transformador monofásico convencional, 22 860 GRDy / 13 200 V - 240 / 120 V, 15 kVA</t>
  </si>
  <si>
    <t>SPD-2F63_1</t>
  </si>
  <si>
    <t>MVT3-25</t>
  </si>
  <si>
    <t>SPV-1F5H</t>
  </si>
  <si>
    <t>TRANSF. MONOF. CONVENC. 25 KVA, 22.860 GRDY/13.200 - 240/120 V, 1B (MV) 3B (BV), +1/-3X2.5%</t>
  </si>
  <si>
    <t>TRV-1C25</t>
  </si>
  <si>
    <t>Transformador monofásico convencional, 22 860 GRDy / 13 200 V - 240 / 120 V, 25 kVA</t>
  </si>
  <si>
    <t>CARTUCHO FUSIBLE PARA BAJO VOLTAJE, TIPO NH TAMANO 1, 100 A</t>
  </si>
  <si>
    <t>SPD-2F100_1</t>
  </si>
  <si>
    <t>Cartucho  fusible tipo NH, DIN 1, 500 V, 100 A</t>
  </si>
  <si>
    <t>MVT3-37.5</t>
  </si>
  <si>
    <t>SPV-1F6K</t>
  </si>
  <si>
    <t>TRANSF. MONOF. CONVENC. 37.5 KVA, 22.860 GRDY/13.200 - 240/120 V, 1B (MV) 3B (BV), +1/-3X2.5%</t>
  </si>
  <si>
    <t>TRV-1C37.5</t>
  </si>
  <si>
    <t>Transformador monofásico convencional, 22 860 GRDy / 13 200 V - 240 / 120 V, 37, 5 kVA</t>
  </si>
  <si>
    <t>SPD-2F125_1</t>
  </si>
  <si>
    <t>MVT3-50</t>
  </si>
  <si>
    <t>SPV-1F10K</t>
  </si>
  <si>
    <t>TRANSF. MONOF. CONVENC. 50 KVA, 22.860 GRDY/13.200 - 240/120 V, 1B (MV) 3B (BV), +1/-3X2.5%</t>
  </si>
  <si>
    <t>TRV-1C50</t>
  </si>
  <si>
    <t>Transformador monofásico convencional, 22 860 GRDy / 13 200 V - 240 / 120 V, 50 kVA</t>
  </si>
  <si>
    <t>SPD-2F160_1</t>
  </si>
  <si>
    <t>MVT3-75</t>
  </si>
  <si>
    <t>SPV-1F15K</t>
  </si>
  <si>
    <t>TRANSF. MONOF. CONVENC. 75 KVA, 22.860 GRDY/13.200 - 240/120 V, 1B (MV) 3B (BV), +1/-3X2.5%</t>
  </si>
  <si>
    <t>TRV-1C75</t>
  </si>
  <si>
    <t>Transformador monofásico convencional, 22 860 GRDy / 13 200 V - 240 / 120 V, 75 kVA</t>
  </si>
  <si>
    <t>CARTUCHO FUSIBLE PARA BAJO VOLTAJE, TIPO NH TAMANO 1, 250 A</t>
  </si>
  <si>
    <t>SPD-2F250_1</t>
  </si>
  <si>
    <t>Cartucho  fusible tipo NH, DIN 1, 500 V, 250 A</t>
  </si>
  <si>
    <t>MVT3P-5</t>
  </si>
  <si>
    <t>SPD-2LDC</t>
  </si>
  <si>
    <t>SPD-2L250</t>
  </si>
  <si>
    <t>MVT3P-10</t>
  </si>
  <si>
    <t>MVT3P-15</t>
  </si>
  <si>
    <t>MVT3P-25</t>
  </si>
  <si>
    <t>MVT3P-37.5</t>
  </si>
  <si>
    <t>MVT3P-50</t>
  </si>
  <si>
    <t>MQT1-5</t>
  </si>
  <si>
    <t>MVTP*-5</t>
  </si>
  <si>
    <t>SPT-1GB</t>
  </si>
  <si>
    <t>TRANSF. MONOF. AUTOPROT. (CSP) 5 KVA, 13.200 GRDY/7.620 - 240/120 V, 1B (MT), 3B (BT), +1/-3X2.5%</t>
  </si>
  <si>
    <t>TRT-1A5</t>
  </si>
  <si>
    <t>Transformador monofásico autoprotegido, 13 200 GRDy / 7 620 V - 240 / 120 V, 5 kVA</t>
  </si>
  <si>
    <t>MQT1-10</t>
  </si>
  <si>
    <t>MVTP*-10</t>
  </si>
  <si>
    <t>TRANSF. MONOF. AUTOPROT. (CSP) 10 KVA, 13.200 GRDY/7.620 - 240/120 V, 1B (MV), 3B (BV), +1/-3X2.5%</t>
  </si>
  <si>
    <t>TRT-1A10</t>
  </si>
  <si>
    <t>Transformador monofásico autoprotegido, 13 200 GRDy / 7 620 V - 240 / 120 V, 10 kVA</t>
  </si>
  <si>
    <t>MQT1-15</t>
  </si>
  <si>
    <t>MVTP*-15</t>
  </si>
  <si>
    <t>TRANSF. MONOF. AUTOPROT. (CSP) 15 KVA, 13.200 GRDY/7.620 - 240/120 V, 1B (MV), 3B (BV), +1/-3X2.5%</t>
  </si>
  <si>
    <t>TRT-1A15</t>
  </si>
  <si>
    <t>Transformador monofásico autoprotegido, 13 200 GRDy / 7 620 V - 240 / 120 V, 15 kVA</t>
  </si>
  <si>
    <t>MQT1-25</t>
  </si>
  <si>
    <t>MVTP*-25</t>
  </si>
  <si>
    <t xml:space="preserve">  TRANSF. MONOF. AUTOPROT. (CSP) 25 KVA, 13.200 GRDY/7.620 - 120/240 V, 1B (MV), 3B (BV), +1/-3X2.5%</t>
  </si>
  <si>
    <t>TRT-1A25</t>
  </si>
  <si>
    <t>Transformador monofásico autoprotegido, 13 200 GRDy / 7 620 V - 240 / 120 V, 25 kVA</t>
  </si>
  <si>
    <t>MQT1-37.5</t>
  </si>
  <si>
    <t>MVTP*-37.5</t>
  </si>
  <si>
    <t>TRANSF. MONOF. AUTOPROT. (CSP) 37.5 KVA, 13.200 GRDY/7.620 - 120/240 V, 1B (MV), 3B (BV), +1/-3X2.5%</t>
  </si>
  <si>
    <t>TRT-1A37.5</t>
  </si>
  <si>
    <t>Transformador monofásico autoprotegido, 13 200 GRDy / 7 620 V - 240 / 120 V, 37, 5 kVA</t>
  </si>
  <si>
    <t>MQT1-50</t>
  </si>
  <si>
    <t>MVTP*-50</t>
  </si>
  <si>
    <t>TRANSF. MONOF. AUTOPROT. (CSP) 50 KVA, 13.200 GRDY/7.620 - 120/240 V, 1B (MV), 3B (BV), +1/-3X2.5%</t>
  </si>
  <si>
    <t>TRT-1A50</t>
  </si>
  <si>
    <t>Transformador monofásico autoprotegido, 13 200 GRDy / 7 620 V - 240 / 120 V, 50 kVA</t>
  </si>
  <si>
    <t>MQT1P-5</t>
  </si>
  <si>
    <t>MQT1P-10</t>
  </si>
  <si>
    <t>MQT1P-15</t>
  </si>
  <si>
    <t>MQT1P-25</t>
  </si>
  <si>
    <t>MQT1P-37.5</t>
  </si>
  <si>
    <t>MQT1P-50</t>
  </si>
  <si>
    <t>MQT3-5</t>
  </si>
  <si>
    <t>MVT3*-5</t>
  </si>
  <si>
    <t>SPT-1S100_125E</t>
  </si>
  <si>
    <t>SPT-1F2H</t>
  </si>
  <si>
    <t>SPT-1P10_125E</t>
  </si>
  <si>
    <t>SPT-1P10</t>
  </si>
  <si>
    <t>TRANSF. MONOF. CONVENC. 5 KVA, 13.200 GRDY/7.620 - 240/120 V, 1B (MT), 3B (BT),+/-2X2.5%</t>
  </si>
  <si>
    <t>TRT-1C5</t>
  </si>
  <si>
    <t>Transformador monofásico convencional, 13 200 GRDy / 7 620 V - 240 / 120 V, 5 kVA</t>
  </si>
  <si>
    <t>MQT3-10</t>
  </si>
  <si>
    <t>MVT3*-10</t>
  </si>
  <si>
    <t>TRANSF. MONOF. CONVENC. 10 kVA, 13.200 GrdY/7.620 - 240/120 V, 1B (MT), 3B (BT),+/-2X2.5%</t>
  </si>
  <si>
    <t>TRT-1C10</t>
  </si>
  <si>
    <t>Transformador monofásico convencional, 13 200 GRDy / 7 620 V - 240 / 120 V, 10 kVA</t>
  </si>
  <si>
    <t>MQT3-15</t>
  </si>
  <si>
    <t>MVT3*-15</t>
  </si>
  <si>
    <t>SPT-1F3H</t>
  </si>
  <si>
    <t>TRANSF. MONOF. CONVENC. 15 kVA, 13.200 GrdY/7.620 - 240/120 V, 1B (MT), 3B (BT),+/-2X2.5%</t>
  </si>
  <si>
    <t>TRT-1C15</t>
  </si>
  <si>
    <t>Transformador monofásico convencional, 13 200 GRDy / 7 620 V - 240 / 120 V, 15 kVA</t>
  </si>
  <si>
    <t>MQT3-25</t>
  </si>
  <si>
    <t>MVT3*-25</t>
  </si>
  <si>
    <t>SPT-1F5H</t>
  </si>
  <si>
    <t>TRANSF. MONOF. CONVENC. 25 KVA, 13.200 GRDY/7620 - 240/120 V, 1B (MT), 3B (BT), +/-2X2.5%</t>
  </si>
  <si>
    <t>TRT-1C25</t>
  </si>
  <si>
    <t>Transformador monofásico convencional, 13 200 GRDy / 7 620 V - 240 / 120 V, 25 kVA</t>
  </si>
  <si>
    <t>MQT3-37.5</t>
  </si>
  <si>
    <t>MVT3*-37.5</t>
  </si>
  <si>
    <t>SPT-1F10K</t>
  </si>
  <si>
    <t>TRANSF. MONOF. CONVENC. 37.5 KVA, 13.200 GRDY/7620 - 240/120 V, 1B (MT), 3B (BT), +/-2X2.5%</t>
  </si>
  <si>
    <t>TRT-1C37.5</t>
  </si>
  <si>
    <t>Transformador monofásico convencional, 13 200 GRDy / 7 620 V - 240 / 120 V, 37, 5 kVA</t>
  </si>
  <si>
    <t>MQT3-50</t>
  </si>
  <si>
    <t>MVT3*-50</t>
  </si>
  <si>
    <t>SPT-1F12K</t>
  </si>
  <si>
    <t>TRANSF. MONOF. CONVENC. 50 KVA, 13.200 GRDY/7620 - 240/120 V, 1B (MT), 3B (BT), +/-2X2.5%</t>
  </si>
  <si>
    <t>TRT-1C50</t>
  </si>
  <si>
    <t>Transformador monofásico convencional, 13 200 GRDy / 7 620 V - 240 / 120 V, 50 kVA</t>
  </si>
  <si>
    <t>MQT3-75</t>
  </si>
  <si>
    <t>MVT3*-75</t>
  </si>
  <si>
    <t>SPT-1F25K</t>
  </si>
  <si>
    <t>TRANSF. MONOF. CONVENC. 75 KVA, 13.200 GRDY/7620 - 240/120 V, 1B (MT), 3B (BT),  +/-2X2.5%</t>
  </si>
  <si>
    <t>TRT-1C75</t>
  </si>
  <si>
    <t>Transformador monofásico convencional, 13 200 GRDy / 7 620 V - 240 / 120 V, 75 kVA</t>
  </si>
  <si>
    <t>MQT3P-5</t>
  </si>
  <si>
    <t>MQT3P-10</t>
  </si>
  <si>
    <t>MQT3P-15</t>
  </si>
  <si>
    <t>MQT3P-25</t>
  </si>
  <si>
    <t>MQT3P-37.5</t>
  </si>
  <si>
    <t>MQT3P-50</t>
  </si>
  <si>
    <t>MNT1-5</t>
  </si>
  <si>
    <t>SPS-2GB</t>
  </si>
  <si>
    <t>SPO-2GB</t>
  </si>
  <si>
    <t xml:space="preserve">Transformador monofásico autoprotegido, 5 kVA, 6000 - 240/120 V, Ii6, +1 a -3 x 2.5%  </t>
  </si>
  <si>
    <t>TRS-2A5</t>
  </si>
  <si>
    <t>Transformador monofásico autoprotegido, 6 000 - 240 / 120 V, 2 bujes, 5 kVA</t>
  </si>
  <si>
    <t>MNT1-10</t>
  </si>
  <si>
    <t xml:space="preserve">Transformador monofásico autoprotegido, 10 kVA, 6000 - 240/120 V, Ii6, +1 a -3 x 2.5%  </t>
  </si>
  <si>
    <t>TRS-2A10</t>
  </si>
  <si>
    <t>Transformador monofásico autoprotegido, 6 000 - 240 / 120 V, 2 bujes, 10 kVA</t>
  </si>
  <si>
    <t>MNT1-15</t>
  </si>
  <si>
    <t xml:space="preserve">Transformador monofásico autoprotegido, 15 kVA, 6000 - 240/120 V, Ii6, +1 a -3 x 2.5%  </t>
  </si>
  <si>
    <t>TRS-2A15</t>
  </si>
  <si>
    <t>Transformador monofásico autoprotegido, 6 000 - 240 / 120 V, 2 bujes, 15 kVA</t>
  </si>
  <si>
    <t>MNT1-25</t>
  </si>
  <si>
    <t xml:space="preserve">Transformador monofásico autoprotegido, 25 kVA, 6000 - 240/120 V, Ii6, +1 a -3 x 2.5%  </t>
  </si>
  <si>
    <t>TRS-2A25</t>
  </si>
  <si>
    <t>Transformador monofásico autoprotegido, 6 000 - 240 / 120 V, 2 bujes, 25 kVA</t>
  </si>
  <si>
    <t>MNT1-37.5</t>
  </si>
  <si>
    <t xml:space="preserve">Transformador monofásico autoprotegido, 37.5 kVA, 6000 - 240/120 V, Ii6, +1 a -3 x 2.5%  </t>
  </si>
  <si>
    <t>TRS-2A37.5</t>
  </si>
  <si>
    <t>Transformador monofásico autoprotegido, 6 000 - 240 / 120 V, 2 bujes, 37, 5 kVA</t>
  </si>
  <si>
    <t>MNT1-50</t>
  </si>
  <si>
    <t xml:space="preserve">Transformador monofásico autoprotegido, 50 kVA, 6000 - 240/120 V, Ii6, +1 a -3 x 2.5%  </t>
  </si>
  <si>
    <t>TRS-2A50</t>
  </si>
  <si>
    <t>Transformador monofásico autoprotegido, 6 000 - 240 / 120 V, 2 bujes, 50 kVA</t>
  </si>
  <si>
    <t>MNT1P-5</t>
  </si>
  <si>
    <t>MNT1P-10</t>
  </si>
  <si>
    <t>MNT1P-15</t>
  </si>
  <si>
    <t>MNT1P-25</t>
  </si>
  <si>
    <t>MNT1P-37.5</t>
  </si>
  <si>
    <t>MNT1P-50</t>
  </si>
  <si>
    <t>MNT3-5</t>
  </si>
  <si>
    <t>SPS-2S100_125E</t>
  </si>
  <si>
    <t>SPS-2S100</t>
  </si>
  <si>
    <t>SPS-2F2H</t>
  </si>
  <si>
    <t>SPS-2P6_95E</t>
  </si>
  <si>
    <t>SPS-2P6</t>
  </si>
  <si>
    <t>TRANSF. MONOF. CONVENC. 5 KVA, 6000 - 240/120 V, 2B (MV), 3B (BV), +1/-3X2.5%</t>
  </si>
  <si>
    <t>TRS-2C5</t>
  </si>
  <si>
    <t>Transformador monofásico convencional, 6 000 - 240 / 120 V, 2 bujes, 5 kVA</t>
  </si>
  <si>
    <t>MNT3-10</t>
  </si>
  <si>
    <t>SPS-2F3H</t>
  </si>
  <si>
    <t>TRANSF. MONOF. CONVENC. 10 KVA, 6000 - 240/120 V, 2B (MV), 3B (BV), +1/-3X2.5%</t>
  </si>
  <si>
    <t>TRS-2C10</t>
  </si>
  <si>
    <t>Transformador monofásico convencional, 6 000 - 240 / 120 V, 2 bujes, 10 kVA</t>
  </si>
  <si>
    <t>MNT3-15</t>
  </si>
  <si>
    <t>SPS-2F5H</t>
  </si>
  <si>
    <t>TRANSF. MONOF. CONVENC. 15 KVA, 6000 - 240/120 V, 2B (MV), 3B (BV), +1/-3X2.5%</t>
  </si>
  <si>
    <t>TRS-2C15</t>
  </si>
  <si>
    <t>Transformador monofásico convencional, 6 000 - 240 / 120 V, 2 bujes, 15 kVA</t>
  </si>
  <si>
    <t>MNT3-25</t>
  </si>
  <si>
    <t>SPS-2F8K</t>
  </si>
  <si>
    <t>TRANSF. MONOF. CONVENC. 25 KVA, 6000 - 240/120 V, 2B (MV), 3B (BV), +1/-3X2.5%</t>
  </si>
  <si>
    <t>TRS-2C25</t>
  </si>
  <si>
    <t>Transformador monofásico convencional, 6 000 - 240 / 120 V, 2 bujes, 25 kVA</t>
  </si>
  <si>
    <t>MNT3-37.5</t>
  </si>
  <si>
    <t>SPS-2F12K</t>
  </si>
  <si>
    <t>TRANSF. MONOF. CONVENC. 37.5 KVA, 6000 - 240/120 V, 2B (MV), 3B (BV), +1/-3X2.5%</t>
  </si>
  <si>
    <t>TRS-2C37.5</t>
  </si>
  <si>
    <t>Transformador monofásico convencional, 6 000 - 240 / 120 V, 2 bujes, 37, 5 kVA</t>
  </si>
  <si>
    <t>MNT3-50</t>
  </si>
  <si>
    <t>SPS-2F15K</t>
  </si>
  <si>
    <t>TRANSF. MONOF. CONVENC. 50 KVA, 6000 - 240/120 V, 2B (MV), 3B (BV), +1/-3X2.5%</t>
  </si>
  <si>
    <t>TRS-2C50</t>
  </si>
  <si>
    <t>Transformador monofásico convencional, 6 000 - 240 / 120 V, 2 bujes, 50 kVA</t>
  </si>
  <si>
    <t>MNT3-75</t>
  </si>
  <si>
    <t>TIRAFUSIBLE DE MEDIO VOLTAJE CABEZA REMOVIBLE 30 A, TIPO K</t>
  </si>
  <si>
    <t>SPS-2F30K</t>
  </si>
  <si>
    <t>Tirafusible, cabeza removible, tipo K, 30 A.</t>
  </si>
  <si>
    <t>TRANSF. MONOF. CONVENC. 75 KVA, 6000 - 240/120 V, 2B (MV), 3B (BV), +1/-3X2.5%</t>
  </si>
  <si>
    <t>TRS-2C75</t>
  </si>
  <si>
    <t>Transformador monofásico convencional, 6 000 - 240 / 120 V, 2 bujes, 75 kVA</t>
  </si>
  <si>
    <t>MNT3P-5</t>
  </si>
  <si>
    <t>MNT3P-10</t>
  </si>
  <si>
    <t>MNT3P-15</t>
  </si>
  <si>
    <t>MNT3P-25</t>
  </si>
  <si>
    <t>MNT3P-37.5</t>
  </si>
  <si>
    <t>MNT3P-50</t>
  </si>
  <si>
    <t>RB1-1</t>
  </si>
  <si>
    <t>RB1-1-H
RB2-1-H</t>
  </si>
  <si>
    <t>ABRAZADERA DE PLETINA ACERO GALV. 2 PERNOS, 38 X 4 MM, 160-190 MM, SUJECCION BASTIDOR SIMPLE</t>
  </si>
  <si>
    <t>Abrazadera de 2 pernos, pletina acero galvanizado 38 x 4 mm (1 1/2 x 5/32") y 160 mm SIMPLE</t>
  </si>
  <si>
    <t>AISLADOR DE PORCELANA TIPO ROLLO CLASE ANSI  53-2, 0.25 kV</t>
  </si>
  <si>
    <t>Aislador rollo, porcelana, 0,25 kV, ANSI 53-2</t>
  </si>
  <si>
    <t>BASTIDOR (RACK) PARA SECUNDARIO DE ACERO GALV. 1 VIA. 38 X 4 MM</t>
  </si>
  <si>
    <t>Bastidor de acero galvanizado, pletina 38 x 4 mm (1 1/2 x 5/32"), 1 vìa</t>
  </si>
  <si>
    <t>RB1-2</t>
  </si>
  <si>
    <t>RB1-2-H</t>
  </si>
  <si>
    <t>ESC-2EP</t>
  </si>
  <si>
    <t>BASTIDOR (RACK) PARA SECUNDARIO DE ACERO GALV. 2 VIAS 38 X 4 MM</t>
  </si>
  <si>
    <t>Bastidor de acero galvanizado, pletina 38 x 4 mm (1 1/2 x 5/32"), 2 vìas</t>
  </si>
  <si>
    <t>ESD-2EP</t>
  </si>
  <si>
    <t>RB1-3</t>
  </si>
  <si>
    <t>RB1-3-H</t>
  </si>
  <si>
    <t>ESD-3EP</t>
  </si>
  <si>
    <t>BASTIDOR (RACK) PARA SECUNDARIO DE ACERO GALV. 3 VIAS 38 X 4 MM</t>
  </si>
  <si>
    <t>Bastidor de acero galvanizado, pletina 38 x 4 mm (1 1/2 x 5/32"), 3 vìas</t>
  </si>
  <si>
    <t>RB1-4</t>
  </si>
  <si>
    <t>RB1-4-H</t>
  </si>
  <si>
    <t>BASTIDOR (RACK) PARA SECUNDARIO DE ACERO GALV. 4 VIAS 38 X 4 MM</t>
  </si>
  <si>
    <t>Bastidor de acero galvanizado, pletina 38 x 4 mm (1 1/2 x 5/32"), 4 vìas</t>
  </si>
  <si>
    <t>RB1-5</t>
  </si>
  <si>
    <t>RB1-5-H</t>
  </si>
  <si>
    <t>ESD-5EP</t>
  </si>
  <si>
    <t>BASTIDOR (RACK) PARA SECUNDARIO DE ACERO GALV. 5 VIAS 38 X 4 MM</t>
  </si>
  <si>
    <t>Bastidor de acero galvanizado, pletina 38 x 4 mm (1 1/2 x 5/32"), 5 vìas</t>
  </si>
  <si>
    <t>RB4-1</t>
  </si>
  <si>
    <t>RB4-1-H</t>
  </si>
  <si>
    <t>RETENEDOR TERMINAL PREFORMADO PARA RETENER CABLE ASC Y/O ACSR NO. 1/0 AWG, 7 HILOS</t>
  </si>
  <si>
    <t>Retención terminal preformada, para cable de Al, calibre 1/0 AWG</t>
  </si>
  <si>
    <t>RB4-2</t>
  </si>
  <si>
    <t>RB4-2-H</t>
  </si>
  <si>
    <t>ESC-2ER</t>
  </si>
  <si>
    <t>ESD-2ER</t>
  </si>
  <si>
    <t>RB4-3</t>
  </si>
  <si>
    <t>RB4-3-H</t>
  </si>
  <si>
    <t>RB4-4</t>
  </si>
  <si>
    <t>RB4-4-H</t>
  </si>
  <si>
    <t>ESD-4ER</t>
  </si>
  <si>
    <t>RB4-5</t>
  </si>
  <si>
    <t>RB4-5-H</t>
  </si>
  <si>
    <t>ESD-5ER</t>
  </si>
  <si>
    <t>RB3-1</t>
  </si>
  <si>
    <t>RB3-1-H</t>
  </si>
  <si>
    <t>ABRAZADERA DE PLETINA ACERO GALV. 2 PERNOS, 38 X 4 MM, 160-190 MM, SUJECCION BASTIDOR DOBLE</t>
  </si>
  <si>
    <t>Abrazadera de 2 pernos, pletina acero galvanizado 38 x 4 mm (1 1/2 x 5/32") y 160 mm, DOBLE</t>
  </si>
  <si>
    <t>RB3-2</t>
  </si>
  <si>
    <t>RB3-2-H</t>
  </si>
  <si>
    <t>ESC-2ED</t>
  </si>
  <si>
    <t>ESD-2ED</t>
  </si>
  <si>
    <t>RB3-3</t>
  </si>
  <si>
    <t>RB3-3-H</t>
  </si>
  <si>
    <t>ESD-3ED</t>
  </si>
  <si>
    <t>RB3-4</t>
  </si>
  <si>
    <t>RB3-4-H</t>
  </si>
  <si>
    <t>ESD-4ED</t>
  </si>
  <si>
    <t>RB3-5</t>
  </si>
  <si>
    <t>RB3-5-H</t>
  </si>
  <si>
    <t>ESD-5ED</t>
  </si>
  <si>
    <t>RBC7</t>
  </si>
  <si>
    <t>TUERCA OJO OVALADO DE ACERO GALV. PARA PERNO DE 16 MM DIAM.</t>
  </si>
  <si>
    <t>Tuerca de ojo ovalado de acero galvanizado, perno de 16 mm (5/8")</t>
  </si>
  <si>
    <t>RP1-3-H</t>
  </si>
  <si>
    <t>RT1-3-H</t>
  </si>
  <si>
    <t>MENSULA DE SUSPENSION DE ALEACION DE ALUMINIO, 140 MM, 1000 KGF</t>
  </si>
  <si>
    <t>ESD-1PP3</t>
  </si>
  <si>
    <t>Ménsula termoplástica,  de retención, acometida para fachada</t>
  </si>
  <si>
    <t>PINZA SUSPENSION AUTO AJUSTABLE PARA NEUTRO PORTANTE No. 1/0 AWG (50 MM2)</t>
  </si>
  <si>
    <t>Pinza termoplástica,  de suspensión para neutro portante, rango 35 a 95 mm2 ( 2 -  4/0 AWG), con eslabón</t>
  </si>
  <si>
    <t>AMARRA PLASTICA PROTECCION UV, 8 MM X 30 CM LONGITUD (PRECINTO)</t>
  </si>
  <si>
    <t>Precinto plástico con protecció UV de 350 mm</t>
  </si>
  <si>
    <t>RP1-4-H</t>
  </si>
  <si>
    <t>RT1-4-H</t>
  </si>
  <si>
    <t>ESD-1PP4</t>
  </si>
  <si>
    <t>RP3-3-H</t>
  </si>
  <si>
    <t>RT3-3-H</t>
  </si>
  <si>
    <t>ESD-1PD3</t>
  </si>
  <si>
    <t>PINZA RETENCION AUTO AJUSTABLE PARA NEUTRO PORTANTE NO. 1/0 AWG (50 MM2)</t>
  </si>
  <si>
    <t>Pinza de aleación de Al, de retención para neutro portante, rango 50 a 70 mm2 (1/0 -  2/0 AWG)</t>
  </si>
  <si>
    <t>TENSOR MECANICO CON PERNO DE OJO, PERNO CON GRILLETE Y TUERCAS DE SEGURIDAD</t>
  </si>
  <si>
    <t>Tensor mecánico con perno de ojo, perno con grillete y tuerca de seguridad, 350 - 505 mm</t>
  </si>
  <si>
    <t>RP3-4-H</t>
  </si>
  <si>
    <t>RT3-4-H</t>
  </si>
  <si>
    <t>ESD-1PD4</t>
  </si>
  <si>
    <t>RP4-3-H</t>
  </si>
  <si>
    <t>RT4-3-H</t>
  </si>
  <si>
    <t>ESD-1PR3</t>
  </si>
  <si>
    <t>TERMINAL PREAISLADO PARA NEUTRO DE CABLE PREENSAMBLADO DE 50 MM2</t>
  </si>
  <si>
    <t>Protector de punta de cable, para red preensamblada  de Al, forma cilíndrica, calibre 50 mm2 (1/0 AWG)</t>
  </si>
  <si>
    <t>RP4-4-H</t>
  </si>
  <si>
    <t>RT4-4-H</t>
  </si>
  <si>
    <t>ESD-1PR4</t>
  </si>
  <si>
    <t>A1-100</t>
  </si>
  <si>
    <t>LUMINARIA VAPOR SODIO ALTA PRESION CERRADA 100 W, COMPLETA, CARCASA ALUMINIO, SIN FOTOCONTROL</t>
  </si>
  <si>
    <t>APD-0PLCS100PC</t>
  </si>
  <si>
    <t>Luminaria  para alumbrado público, Na, alta presión, 100 W, sin base</t>
  </si>
  <si>
    <t>C</t>
  </si>
  <si>
    <t>CONDUCTOR DE COBRE AISLADO PVC, 600 V, TW NO. 14 AWG, SOLIDO</t>
  </si>
  <si>
    <t>Cable de Cu, sólido, 600 V, TW, 14 AWG</t>
  </si>
  <si>
    <t>A1-150</t>
  </si>
  <si>
    <t>LUMINARIA VAPOR SODIO ALTA PRESION CERRADA 150 W, COMPLETA, CARCAZA ALUMINIO, SIN FOTOCONTROL</t>
  </si>
  <si>
    <t>APD-0PLCS150PC</t>
  </si>
  <si>
    <t>Luminaria  para alumbrado público, Na, alta presión, 150 W, sin base</t>
  </si>
  <si>
    <t>A1-250</t>
  </si>
  <si>
    <t>LUMINARIA VAPOR SODIO ALTA PRESION CERRADA 250 W, COMPLETA. CARCAZA ALUMINIO, DOBLE POTENCIA, SIN FOTOCONTROL</t>
  </si>
  <si>
    <t>APD-0PLCS250PD</t>
  </si>
  <si>
    <t>Luminaria  para alumbrado público, Na, 250 W, doble nivel de potencia,  sin base</t>
  </si>
  <si>
    <t>A1-400</t>
  </si>
  <si>
    <t>LUMINARIA VAPOR SODIO ALTA PRESION CERRADA 400 W, COMPLETA, CARCAZA ALUMINIO, DOBLE POTENCIA, SIN FOTOCONTROL</t>
  </si>
  <si>
    <t>APD-0PLCS400PD</t>
  </si>
  <si>
    <t>Luminaria  para alumbrado público, Na, 400 W, doble nivel de potencia,  sin base</t>
  </si>
  <si>
    <t>A2-100</t>
  </si>
  <si>
    <t>A2-150</t>
  </si>
  <si>
    <t>A2-250</t>
  </si>
  <si>
    <t>A2-400</t>
  </si>
  <si>
    <t>AT1-100</t>
  </si>
  <si>
    <t>LUMINARIA VAPOR SODIO ALTA PRESION CERRADA 100 W, COMPLETA, CARCAZA ALUMINIO, CON FOTOCONTROL</t>
  </si>
  <si>
    <t>APD-0PLCS100AC</t>
  </si>
  <si>
    <t>Luminaria  para alumbrado público, Na, alta presión, 100 W</t>
  </si>
  <si>
    <t>AT1-150</t>
  </si>
  <si>
    <t>LUMINARIA VAPOR SODIO ALTA PRESION CERRADA 150 W, COMPLETA. CARCAZA ALUMINIO, CON FOTOCONTROL</t>
  </si>
  <si>
    <t>APD-0PLCS150AC</t>
  </si>
  <si>
    <t>Luminaria  para alumbrado público, Na, alta presión, 150 W</t>
  </si>
  <si>
    <t>AT1-250</t>
  </si>
  <si>
    <t>LUMINARIA VAPOR SODIO ALTA PRESION CERRADA 250 W, COMPLETA, CARCAZA ALUMINIO, DOBLE POTENCIA, CON FOTOCONTROL</t>
  </si>
  <si>
    <t>APD-0PLCS250AD</t>
  </si>
  <si>
    <t>Luminaria  para alumbrado público, Na, 250 W, doble nivel de potencia</t>
  </si>
  <si>
    <t>AT1-400</t>
  </si>
  <si>
    <t>LUMINARIA VAPOR SODIO ALTA PRESION CERRADA 400 W, COMPLETA, CARCAZA ALUMINIO, DOBLE POTENCIA, CON FOTOCONTROL</t>
  </si>
  <si>
    <t>APD-0PLCS400AD</t>
  </si>
  <si>
    <t>Luminaria  para alumbrado público, Na, 400 W, doble nivel de potencia</t>
  </si>
  <si>
    <t>AT2-100</t>
  </si>
  <si>
    <t>AT2-150</t>
  </si>
  <si>
    <t>AT2-250</t>
  </si>
  <si>
    <t>AT2-400</t>
  </si>
  <si>
    <t>CCF-2-2/0</t>
  </si>
  <si>
    <t>CONDUCTOR DE COBRE AISLADO PVC, 600 V, TW NO. 8 AWG, SOLIDO</t>
  </si>
  <si>
    <t>APD-0PCC</t>
  </si>
  <si>
    <t>Cable de Cu, sólido, 600 V, TW, 8 AWG</t>
  </si>
  <si>
    <t>EQUIPO DE CONTROL AUTOMATICO DE ALUMBRADO PUBLICO DE 30 A</t>
  </si>
  <si>
    <t>Equipo de control automático para alumbrado público, 220 V, 30 A</t>
  </si>
  <si>
    <t>FOTOCONTROL DE 210 V, 1000 W O 1800 VA, SIN BASE</t>
  </si>
  <si>
    <t>CCF-3/0</t>
  </si>
  <si>
    <t>T1-1-2</t>
  </si>
  <si>
    <t>T1-1-H-2</t>
  </si>
  <si>
    <t>VARILLA COPPERWELD PUESTA A TIERRA DE 16 MM DIAM Y 1.80 M LONG</t>
  </si>
  <si>
    <t>PT0-0DC2_1</t>
  </si>
  <si>
    <t>Varilla de acero recubierta de Cu, para puesta a tierra, 16 x 1 800 mm (5/8 x 71").</t>
  </si>
  <si>
    <t>H</t>
  </si>
  <si>
    <t>SUELDA EXOTERMICA, CARGA 90 GRAMOS</t>
  </si>
  <si>
    <t>Suelda exotérmica de 90 gramos</t>
  </si>
  <si>
    <t>CONDUCTOR DESNUDO CABLEADO COBRE SUAVE NO. 2 AWG, 7 HILOS</t>
  </si>
  <si>
    <t>Conductor  de Cu, desnudo,  cableado,  suave, 2 AWG, 7 hilos</t>
  </si>
  <si>
    <t>T1-1-1/0</t>
  </si>
  <si>
    <t>T1-1-H-1/0</t>
  </si>
  <si>
    <t>PT0-0DC1/0_1</t>
  </si>
  <si>
    <t>CONDUCTOR DESNUDO CABLEADO COBRE SUAVE NO. 1/0 AWG, 19 HILOS</t>
  </si>
  <si>
    <t>Conductor  de Cu, desnudo,  cableado,  suave, 1/0 AWG, 19 hilos</t>
  </si>
  <si>
    <t>T1P-1-2</t>
  </si>
  <si>
    <t>T1-1-P-2</t>
  </si>
  <si>
    <t>PT0-0PC2_1</t>
  </si>
  <si>
    <t>CONDUCTOR COBRE AISLADO PVC 2000 V. TTU NO. 2 AWG, 7 HILOS</t>
  </si>
  <si>
    <t>Cable de Cu, cableado,  2 kV, TTU, 2 AWG, 7 hilos</t>
  </si>
  <si>
    <t>T1P-1-1/0</t>
  </si>
  <si>
    <t>T1-1-P-1/0</t>
  </si>
  <si>
    <t>PT0-0PC1/0_1</t>
  </si>
  <si>
    <t>CONDUCTOR COBRE AISLADO PVC 2000 V. TTU NO. 1/0 AWG, 19 HILOS</t>
  </si>
  <si>
    <t>Cable de Cu, cableado,  2 kV, TTU, 1/0 AWG, 19 hilos</t>
  </si>
  <si>
    <t>T1-2-2</t>
  </si>
  <si>
    <t>2T1-1-H-2</t>
  </si>
  <si>
    <t>PT0-0DC2_2</t>
  </si>
  <si>
    <t>T1-2-1/0</t>
  </si>
  <si>
    <t>2T1-1-H-1/0</t>
  </si>
  <si>
    <t>PT0-0DC1/0_2</t>
  </si>
  <si>
    <t>TIP-2-2</t>
  </si>
  <si>
    <t>2T1-1-P-2</t>
  </si>
  <si>
    <t>PT0-0PC2_2</t>
  </si>
  <si>
    <t>TIP-2-1/0</t>
  </si>
  <si>
    <t>2T1-1-P-1/0</t>
  </si>
  <si>
    <t>PT0-0PC1/0_2</t>
  </si>
  <si>
    <t>PT0-0AC8_1</t>
  </si>
  <si>
    <t>PTAC8_1</t>
  </si>
  <si>
    <t>CONDUCTOR DESNUDO CABLEADO COBRE SUAVE NO. 8 AWG, 7 HILOS</t>
  </si>
  <si>
    <t>Conductor  de Cu, desnudo,  cableado,  suave, 8 AWG, 7 hilos</t>
  </si>
  <si>
    <t>CONECTOR TIPO GOLPE PARA CABLE 6 AWG A VARILLA 5/8", (HAMMERLOCK)</t>
  </si>
  <si>
    <t>Conector de aleación de Cu, sistema de tierra, golpe de martillo, varilla de 15, 87 mm (5/8"), rango 6 - 4 AWG</t>
  </si>
  <si>
    <t>G1</t>
  </si>
  <si>
    <t>G1-1-23</t>
  </si>
  <si>
    <t>RETENEDOR TERMINAL PREFORMADO PARA CABLE DE ACERO DE 3/8" DE DIAMETRO</t>
  </si>
  <si>
    <t>Retención terminal preformada, para cable de acero galvanizado de 9,53 mm (3/8")</t>
  </si>
  <si>
    <t>GUARDACABO PARA CABLE TENSOR DE 3/8" (9.5 MM) DIAM</t>
  </si>
  <si>
    <t>Guardacabo de acero galvanizado, para cable acero 9, 51 mm (3/8")</t>
  </si>
  <si>
    <t>VARILLA DE ANCLAJE ACERO 5/8" (16 MM) DIAM. Y 1,80 M. LONG, COMPLETA.</t>
  </si>
  <si>
    <t>Varilla de anclaje de acero galvanizado, tuerca y arandela, 16 x 1 800 mm (5/8 x 71")</t>
  </si>
  <si>
    <t>BLOQUE DE HORMIGON PARA ANCLAJE, FORMA TRONCO CONICO DE 40 X 15 X 20 CM</t>
  </si>
  <si>
    <t>Bloque de hormigón, anclaje, tipo cónico, base inferior 400 mm, superior 150 mm, agujero 20 mm</t>
  </si>
  <si>
    <t>AISLADOR DE PORCELANA TIPO RETENIDA CLASE ANSI  54-3  23 KV</t>
  </si>
  <si>
    <t>Aislador de retenida,  porcelana, ANSI 54-3</t>
  </si>
  <si>
    <t>G2</t>
  </si>
  <si>
    <t>G2-1-23</t>
  </si>
  <si>
    <t>G3</t>
  </si>
  <si>
    <t>G3-1-23</t>
  </si>
  <si>
    <t>BRAZO TUBULAR PARA TENSOR FAROL 60 MM DIAM. 1.50 M, LONG, 2 MM ESP.</t>
  </si>
  <si>
    <t>Brazo de acero galvanizado, para tensor farol, tubular 51 mm (2") y 1 500 mm</t>
  </si>
  <si>
    <t>G3-2-23</t>
  </si>
  <si>
    <t>TAV-0FD</t>
  </si>
  <si>
    <t>G4</t>
  </si>
  <si>
    <t>G4-23-H</t>
  </si>
  <si>
    <t>TAV-0PS</t>
  </si>
  <si>
    <t>G1-1-6.3</t>
  </si>
  <si>
    <t>TAS-0TS</t>
  </si>
  <si>
    <t>G2-1-6.3</t>
  </si>
  <si>
    <t>TAS-0TD</t>
  </si>
  <si>
    <t>G3-1-6.3</t>
  </si>
  <si>
    <t>TAS-0FS</t>
  </si>
  <si>
    <t>G3-2-6.3</t>
  </si>
  <si>
    <t>TAS-0FD</t>
  </si>
  <si>
    <t>G4-6.3-H</t>
  </si>
  <si>
    <t>TAS-0PS</t>
  </si>
  <si>
    <t>G1-1</t>
  </si>
  <si>
    <t>TAD-0TS</t>
  </si>
  <si>
    <t>G3-1</t>
  </si>
  <si>
    <t>TAD-0FS</t>
  </si>
  <si>
    <t>G4-H</t>
  </si>
  <si>
    <t>TAD-0PS</t>
  </si>
  <si>
    <t>G4-D-23-H
G4-D-6.3-H</t>
  </si>
  <si>
    <t>TAV-0PD</t>
  </si>
  <si>
    <t>G5</t>
  </si>
  <si>
    <t>G5-4-23</t>
  </si>
  <si>
    <t>TAV-0SS</t>
  </si>
  <si>
    <t>G5-6-23</t>
  </si>
  <si>
    <t>TAV-0SS+0SS</t>
  </si>
  <si>
    <t>G6</t>
  </si>
  <si>
    <t>OTROS G6</t>
  </si>
  <si>
    <t>G6-23</t>
  </si>
  <si>
    <t>G5-1D-23</t>
  </si>
  <si>
    <t>TAV-0VD</t>
  </si>
  <si>
    <t>G5-1-23</t>
  </si>
  <si>
    <t>TAV-0VS</t>
  </si>
  <si>
    <t>PH-10,0-400</t>
  </si>
  <si>
    <t>POSTE CIRCULAR DE HORMIGON ARMADO DE 400 KG, LONGITUD 10.0 M, VERDE</t>
  </si>
  <si>
    <t>PO0-0HC10_400</t>
  </si>
  <si>
    <t>Poste de hormigón armado, circular, CRH 400 kg, 10 m</t>
  </si>
  <si>
    <t>I</t>
  </si>
  <si>
    <t>PH-12,0-500</t>
  </si>
  <si>
    <t>POSTE CIRCULAR DE HORMIGON ARMADO DE 500 KG, LONGITUD 12.0 M, AZUL</t>
  </si>
  <si>
    <t>Poste de hormigón armado, circular, CRH 500 kg, 12 m</t>
  </si>
  <si>
    <t>PH-14,0-500</t>
  </si>
  <si>
    <t>POSTE CIRCULAR DE HORMIGON ARMADO DE 500 KG, LONGITUD 14.0 M, AZUL CELESTE</t>
  </si>
  <si>
    <t>PO0-0HC14_500</t>
  </si>
  <si>
    <t>Poste de hormigón armado, circular, CRH 500 kg, 14 m</t>
  </si>
  <si>
    <t>PP-10,0-400</t>
  </si>
  <si>
    <t>POSTE CIRCULAR PLASTICO REFORZADO CON FIBRA DE VIDRIO, 400 KG, LONGITUD 10 M, VERDE</t>
  </si>
  <si>
    <t>PO0-0PC10_400</t>
  </si>
  <si>
    <t>Poste de plástico reforzado con fibra de vidrio, circular, CRH 400 kg, 10 m</t>
  </si>
  <si>
    <t>PP-12,0-500</t>
  </si>
  <si>
    <t>POSTE CIRCULAR PLASTICO REFORZADO CON FIBRA DE VIDRIO, 500 KG, LONGITUD 12 M, AZUL</t>
  </si>
  <si>
    <t>PO0-0PC12_500</t>
  </si>
  <si>
    <t>Poste de plástico reforzado con fibra de vidrio, circular, CRH 500 kg, 12 m</t>
  </si>
  <si>
    <t>PP-14,0-500</t>
  </si>
  <si>
    <t>POSTE CIRCULAR PLASTICO REFORZADO CON FIBRA DE VIDRIO, 500 KG, LONGITUD 14 M</t>
  </si>
  <si>
    <t>PO0-0PC14_500</t>
  </si>
  <si>
    <t>Poste de plástico reforzado con fibra de vidrio, circular, CRH 500 kg, 14 m</t>
  </si>
  <si>
    <t>PH-10,0-2000</t>
  </si>
  <si>
    <t>POSTE DE HORMIGON ARMADO, CIRCULAR, CRH 2 000 KG, 10.0 M</t>
  </si>
  <si>
    <t>PO0-0HC10_2000</t>
  </si>
  <si>
    <t>Poste de hormigón armado, circular, CRH 2 000 kg, 10 m</t>
  </si>
  <si>
    <t>PH-12,0-2000</t>
  </si>
  <si>
    <t>POSTE DE HORMIGON ARMADO, CIRCULAR, CRH 2 000 KG, 12 M</t>
  </si>
  <si>
    <t>Poste de hormigón armado, circular, CRH 2 000 kg, 12 m</t>
  </si>
  <si>
    <t>PH-14,0-2000</t>
  </si>
  <si>
    <t>POSTE DE HORMIGON ARMADO, CIRCULAR, CRH 2 000 KG, 14.0 M</t>
  </si>
  <si>
    <t>PO0-0HC14_2000</t>
  </si>
  <si>
    <t>AS1X4</t>
  </si>
  <si>
    <t>CONDUCTOR DESNUDO CABLEADO ALUMINIO, AAC NO. 4 AWG, 7 HILOS</t>
  </si>
  <si>
    <t>CO0-0A1x4</t>
  </si>
  <si>
    <t>CO0-0A4</t>
  </si>
  <si>
    <t>Conductor  de Al, desnudo,  cableado,  AAC, 4 AWG, 7 hilos</t>
  </si>
  <si>
    <t>AS1X2</t>
  </si>
  <si>
    <t>CONDUCTOR DESNUDO CABLEADO ALUMINIO, AAC NO. 2 AWG, 7 HILOS</t>
  </si>
  <si>
    <t>CO0-0A1x2</t>
  </si>
  <si>
    <t>CO0-0A2</t>
  </si>
  <si>
    <t>Conductor  de Al, desnudo,  cableado,  AAC, 2 AWG, 7 hilos</t>
  </si>
  <si>
    <t>AS1X1/0</t>
  </si>
  <si>
    <t>CONDUCTOR DESNUDO CABLEADO ALUMINIO, AAC NO. 1/0 AWG, 7 HILOS</t>
  </si>
  <si>
    <t>CO0-0A1x1/0</t>
  </si>
  <si>
    <t>CO0-0A1/0</t>
  </si>
  <si>
    <t>Conductor  de Al, desnudo,  cableado,  AAC, 1/0 AWG, 7 hilos</t>
  </si>
  <si>
    <t>AS1X2/0</t>
  </si>
  <si>
    <t>CONDUCTOR DESNUDO CABLEADO ALUMINIO, AAC NO. 2/0 AWG, 7 HILOS</t>
  </si>
  <si>
    <t>CO0-0A2/0</t>
  </si>
  <si>
    <t>Conductor  de Al, desnudo,  cableado,  AAC, 2/0 AWG, 7 hilos</t>
  </si>
  <si>
    <t>AS1X3/0</t>
  </si>
  <si>
    <t>CONDUCTOR DESNUDO CABLEADO ALUMINIO, AAC NO. 3/0 AWG, 7 HILOS</t>
  </si>
  <si>
    <t>CO0-0A1x3/0</t>
  </si>
  <si>
    <t>CO0-0A3/0</t>
  </si>
  <si>
    <t>Conductor  de Al, desnudo,  cableado,  AAC, 3/0 AWG, 7 hilos</t>
  </si>
  <si>
    <t>AS1X4/0</t>
  </si>
  <si>
    <t>CONDUCTOR DESNUDO CABLEADO ALUMINIO, AAC NO. 4/0 AWG, 7 HILOS</t>
  </si>
  <si>
    <t>CO0-0A1x4/0</t>
  </si>
  <si>
    <t>CO0-0A4/0</t>
  </si>
  <si>
    <t>Conductor  de Al, desnudo,  cableado,  AAC, 4/0 AWG, 7 hilos</t>
  </si>
  <si>
    <t>CONDUCTOR DESNUDO CABLEADO ALUMINIO, AAC NO. 266.8 MCM, 19 HILOS</t>
  </si>
  <si>
    <t>CO0-0A266</t>
  </si>
  <si>
    <t>Conductor  de Al, desnudo,  cableado,  AAC, 266, 8 MCM, 19 hilos</t>
  </si>
  <si>
    <t>AS1X4-TREN-DUPLEX</t>
  </si>
  <si>
    <t>CABLE MULTIPLEX ALUMINIO ASC 2 X 4 AWG, PE 600 V, AISLADOS DUPLEX</t>
  </si>
  <si>
    <t>CO0-0J2x4</t>
  </si>
  <si>
    <t>CO0-0J2X4</t>
  </si>
  <si>
    <t>Cable Dúplex de Al, AAC, cableado,  neutro aislado, 600 V, PE, 2 x 4 AWG, 7 hilos</t>
  </si>
  <si>
    <t>AC1X4</t>
  </si>
  <si>
    <t>CONDUCTOR DESNUDO CABLEADO ALUMINIO ACERO ACSR  6/1, NO. 4 AWG, 7 HILOS</t>
  </si>
  <si>
    <t>CO0-0B1x4</t>
  </si>
  <si>
    <t>CO0-0B4</t>
  </si>
  <si>
    <t>Conductor  de Al-acero,  desnudo,  cableado,  ACSR, 4 AWG, 7 (6/1)hilos</t>
  </si>
  <si>
    <t>AC1X2</t>
  </si>
  <si>
    <t>CONDUCTOR DESNUDO CABLEADO ALUMINIO ACERO ACSR  6/1, NO. 2 AWG, 7 HILOS</t>
  </si>
  <si>
    <t>CO0-0B1x2</t>
  </si>
  <si>
    <t>CO0-0B2</t>
  </si>
  <si>
    <t>Conductor  de Al-acero  desnudo,  cableado,  ACSR, 2 AWG, 7 (6/1)hilos</t>
  </si>
  <si>
    <t>AC1X1/0</t>
  </si>
  <si>
    <t>CONDUCTOR DESNUDO CABLEADO ALUMINIO ACERO ACSR  6/1, NO. 1/0 AWG, 7 HILOS</t>
  </si>
  <si>
    <t>CO0-0B1x1/0</t>
  </si>
  <si>
    <t>CO0-0B1/0</t>
  </si>
  <si>
    <t>Conductor  de Al-acero  desnudo,  cableado,  ACSR, 1/0 AWG, 7 (6/1)hilos</t>
  </si>
  <si>
    <t>AC1X2/0</t>
  </si>
  <si>
    <t>CONDUCTOR DESNUDO CABLEADO ALUMINIO ACERO ACSR  6/1, NO. 2/0 AWG, 7 HILOS</t>
  </si>
  <si>
    <t>CO0-0B1x2/0</t>
  </si>
  <si>
    <t>CO0-0B2/0</t>
  </si>
  <si>
    <t>Conductor  de Al-acero  desnudo,  cableado,  ACSR, 2/0 AWG, 7 (6/1)hilos</t>
  </si>
  <si>
    <t>AC1X3/0</t>
  </si>
  <si>
    <t>CONDUCTOR DESNUDO CABLEADO ALUMINIO ACERO ACSR  6/1, NO. 3/0 AWG, 7 HILOS</t>
  </si>
  <si>
    <t>CO0-0B1x3/0</t>
  </si>
  <si>
    <t>CO0-0B3/0</t>
  </si>
  <si>
    <t>Conductor  de Al-acero  desnudo,  cableado,  ACSR, 3/0 AWG, 7 (6/1)hilos</t>
  </si>
  <si>
    <t>AC1X4/0</t>
  </si>
  <si>
    <t>CONDUCTOR DESNUDO CABLEADO ALUMINIO ACERO ACSR  6/1, NO. 4/0 AWG, 7 HILOS</t>
  </si>
  <si>
    <t>CO0-0B1x4/0</t>
  </si>
  <si>
    <t>CO0-0B4/0</t>
  </si>
  <si>
    <t>Conductor  de Al-acero  desnudo,  cableado,  ACSR, 4/0 AWG, 7 (6/1)hilos</t>
  </si>
  <si>
    <t>CONDUCTOR DESNUDO CABLEADO ALUMINIO ACERO ACSR  26/7, NO. 266.8 MCM, 33 HILOS</t>
  </si>
  <si>
    <t>CO0-0B1x266</t>
  </si>
  <si>
    <t>CO0-0B266</t>
  </si>
  <si>
    <t>Conductor  de Al-acero  desnudo,  cableado,  ACSR, 266, 8 MCM, 33 (26/7)hilos</t>
  </si>
  <si>
    <t>AS1X50-PREN-TRIP</t>
  </si>
  <si>
    <t>CABLE PREENSAMBLADO (2 X 1/0 AAC + 1 X 1/0 AAAC) AWG, AISLADO POLIETILENO RETICULADO XLPE, 600 V - 90 GRD C</t>
  </si>
  <si>
    <t>CO0-0T2x50(50)</t>
  </si>
  <si>
    <t>Cable Preensamblado de Al, cableado,  1,1 kV, XLPE, 2 x 50 AAC + 1 x 50 AAAC mm2 (Similar a: 2 x 1/0 + 1 x 1/0 AWG)</t>
  </si>
  <si>
    <t>AS1X70-PREN-TRIP</t>
  </si>
  <si>
    <t>CABLE PREENSAMBLADO (2 X 2/0 AAC + 1 X 1/0 AAAC) AWG, AISLADO POLIETILENO RETICULADO XLPE, 600 V - 90 GRD C</t>
  </si>
  <si>
    <t>CO0-0T2x70(50)</t>
  </si>
  <si>
    <t>Cable Preensamblado de Al, cableado,  1,1 kV, XLPE, 2 x 70 AAC + 1 x 50 AAAC mm2 (Similar a: 2 x 2/0 + 1 x 1/0 AWG)</t>
  </si>
  <si>
    <t>AS1X95-PREN-TRIP</t>
  </si>
  <si>
    <t>CABLE PREENSAMBLADO (2 X 3/0 AAC + 1 X 1/0 AAAC) AWG, AISLADO POLIETILENO RETICULADO XLPE, 600 V - 90 GRD C</t>
  </si>
  <si>
    <t>CO0-0T2x95(50)</t>
  </si>
  <si>
    <t>Cable Preensamblado de Al, cableado,  1,1 kV, XLPE, 2 x 90 AAC + 1 x 50 AAAC mm2 (Similar a: 2 x 3/0 + 1 x 1/0 AWG)</t>
  </si>
  <si>
    <t>AS1X50-PREN-CUAD</t>
  </si>
  <si>
    <t>CABLE PREENSAMBLADO (3 X 1/0 AAC + 1 X 1/0 AAAC) AWG, AISLADO POLIETILENO RETICULADO XLPE, 600 V - 90 GRD C</t>
  </si>
  <si>
    <t>CO0-0T3x50(50)</t>
  </si>
  <si>
    <t>Cable Preensamblado de Al, cableado,  1,1 kV, XLPE, 3 x 50 AAC + 1 x 50 AAAC mm2 (Similar a: 3 x 1/0 + 1 x 1/0 AWG)</t>
  </si>
  <si>
    <t>AS1X70-PREN-CUAD</t>
  </si>
  <si>
    <t>CABLE PREENSAMBLADO (3 X 2/0 AAC + 1 X 1/0 AAAC) AWG, AISLADO POLIETILENO RETICULADO XLPE, 600 V - 90 GRD C</t>
  </si>
  <si>
    <t>CO0-0T3x70(50)</t>
  </si>
  <si>
    <t>Cable Preensamblado de Al, cableado,  1,1 kV, XLPE, 3 x 70 AAC + 1 x 50 AAAC, mm2 (Similar a: 3 x 2/0 + 1 x 1/0 AWG)</t>
  </si>
  <si>
    <t>AS1X95-PREN-CUAD</t>
  </si>
  <si>
    <t>CABLE PREENSAMBLADO (3 X 3/0 AAC + 1 X 1/0 AAAC) AWG, AISLADO POLIETILENO RETICULADO XLPE, 600 V - 90 GRD C</t>
  </si>
  <si>
    <t>CO0-0T3x95(50)</t>
  </si>
  <si>
    <t>Cable Preensamblado de Al, cableado,  1,1 kV, XLPE, 3 x 90 AAC + 1 x 50 AAAC mm2 (Similar a: 3 x 3/0 + 1 x 1/0 AWG)</t>
  </si>
  <si>
    <t>BU1X10</t>
  </si>
  <si>
    <t>CONDUCTOR COBRE AISLADO PVC 2000 V. TTU NO. 6 AWG, 7 HILOS</t>
  </si>
  <si>
    <t>CO0-0P1x10</t>
  </si>
  <si>
    <t>CO0-0P10</t>
  </si>
  <si>
    <t>Cable de Cu, cableado,  2 kV, TTU, 6 AWG, 7 hilos</t>
  </si>
  <si>
    <t>BU1X6</t>
  </si>
  <si>
    <t>CO0-0P1x6</t>
  </si>
  <si>
    <t>CO0-0P6</t>
  </si>
  <si>
    <t>BU1X4</t>
  </si>
  <si>
    <t>CONDUCTOR COBRE AISLADO PVC 2000 V. TTU NO. 4 AWG, 7 HILOS</t>
  </si>
  <si>
    <t>CO0-0P1x4</t>
  </si>
  <si>
    <t>CO0-0P4</t>
  </si>
  <si>
    <t>Cable de Cu, cableado,  2 kV, TTU, 4 AWG, 7 hilos</t>
  </si>
  <si>
    <t>BU1X2</t>
  </si>
  <si>
    <t>CO0-0P1x2</t>
  </si>
  <si>
    <t>CO0-0P2</t>
  </si>
  <si>
    <t>BU1X1/0</t>
  </si>
  <si>
    <t>CO0-0P1x1/0</t>
  </si>
  <si>
    <t>CO0-0P1/0</t>
  </si>
  <si>
    <t>BU1X2/0</t>
  </si>
  <si>
    <t>CO0-0P1x2/0</t>
  </si>
  <si>
    <t>CO0-0P2/0</t>
  </si>
  <si>
    <t>BU1X3/0</t>
  </si>
  <si>
    <t>CONDUCTOR COBRE AISLADO PVC 2000 V. TTU NO. 3/0 AWG, 19 HILOS</t>
  </si>
  <si>
    <t>CO0-0P1x3/0</t>
  </si>
  <si>
    <t>CO0-0P3/0</t>
  </si>
  <si>
    <t>Cable de Cu, cableado,  2 kV, TTU, 3/0 AWG, 19 hilos</t>
  </si>
  <si>
    <t>BU1X4/0</t>
  </si>
  <si>
    <t>CONDUCTOR COBRE AISLADO PVC 2000 V. TTU NO. 4/0 AWG, 19 HILOS</t>
  </si>
  <si>
    <t>CO0-0P1x4/0</t>
  </si>
  <si>
    <t>CO0-0P4/0</t>
  </si>
  <si>
    <t>Cable de Cu, cableado,  2 kV, TTU, 4/0 AWG, 19 hilos</t>
  </si>
  <si>
    <t>CO0-0G1x2</t>
  </si>
  <si>
    <t>CO0-0G2</t>
  </si>
  <si>
    <t>CO0-0G1x1/0</t>
  </si>
  <si>
    <t>CO0-0G1/0</t>
  </si>
  <si>
    <t>CONDUCTOR DESNUDO CABLEADO COBRE SUAVE NO. 2/0 AWG, 19 HILOS</t>
  </si>
  <si>
    <t>CO0-0G1x2/0</t>
  </si>
  <si>
    <t>Conductor  de Cu, desnudo,  cableado,  suave, 2/0 AWG, 19 hilos</t>
  </si>
  <si>
    <t>CONDUCTOR DESNUDO CABLEADO COBRE SUAVE NO. 4/0 AWG, 19 HILOS</t>
  </si>
  <si>
    <t>CO0-0G1x4/0</t>
  </si>
  <si>
    <t>CO0-0G4/0</t>
  </si>
  <si>
    <t>Conductor  de Cu, desnudo,  cableado,  suave, 4/0 AWG, 19 hilos</t>
  </si>
  <si>
    <t>CABLE UNIPOLAR COBRE AISL. POLIETILENO RETIC. 25 KV, 2 AWG, 7 H, 100% NA.</t>
  </si>
  <si>
    <t>CO0-0Y1x2</t>
  </si>
  <si>
    <t>CO0-0Y2</t>
  </si>
  <si>
    <t>Cable de Cu, cableado,  25 kV, XLPE, 2 AWG, 7 hilos, 100% NA</t>
  </si>
  <si>
    <t>CABLE UNIPOLAR COBRE AISL. POLIETILENO RETIC. 25 KV, 2/0 AWG, 19 H, 100% NA.</t>
  </si>
  <si>
    <t>CO0-0Y2/0</t>
  </si>
  <si>
    <t>Cable de Cu, cableado,  25 kV, XLPE, 2/0 AWG, 19 hilos, 100% NA</t>
  </si>
  <si>
    <t>CABLE UNIPOLAR COBRE AISL. POLIETILENO RETIC. 25 KV, 250 MCM, 37 H, 100% NA.</t>
  </si>
  <si>
    <t>CO0-0Y1x250</t>
  </si>
  <si>
    <t>Cable de Cu, cableado,  25 kV, XLPE, 250 MCM, 37 hilos, 100% NA</t>
  </si>
  <si>
    <t>CABLE UNIPOLAR COBRE AISL. POLIETILENO RETIC. 25 KV, 500 MCM, 37 H, 100% NA.</t>
  </si>
  <si>
    <t>CO0-0Y500</t>
  </si>
  <si>
    <t>Cable de Cu, cableado,  25 kV, XLPE, 500 MCM, 37 hilos, 100% NA</t>
  </si>
  <si>
    <t>CABLE DE CU, CABLEADO, 2 KV, TTU, 8 AWG, 7 HILOS</t>
  </si>
  <si>
    <t>CO0-0P1x8</t>
  </si>
  <si>
    <t>CO0-0P8</t>
  </si>
  <si>
    <t>Cable de Cu, cableado,  2 kV, TTU, 8 AWG, 7 hilos</t>
  </si>
  <si>
    <t>CABLE DE AL, CABLEADO, 600 V, TTU, 4/0 AWG, 19 HILOS</t>
  </si>
  <si>
    <t>Cable de Al, cableado, 600 V, TTU, 4/0 AWG, 19 hilos</t>
  </si>
  <si>
    <t>CONDUCTOR DE COBRE AISLADO PVC, 600 V. TW  NO. 2 AWG, 7 HILOS</t>
  </si>
  <si>
    <t>CO0-0O1x2</t>
  </si>
  <si>
    <t>CO0-0O2</t>
  </si>
  <si>
    <t>Cable de Cu, cableado,  600 V, TW, 2 AWG, 7 hilos</t>
  </si>
  <si>
    <t>CONDUCTOR DE COBRE AISLADO PVC, 600 V. TW  NO. 1/0 AWG, 19 HILOS</t>
  </si>
  <si>
    <t>CO0-0O1x1/0</t>
  </si>
  <si>
    <t>CO0-0O1/0</t>
  </si>
  <si>
    <t>Cable de Cu, cableado,  600 V, TW, 1/0 AWG, 19 hilos</t>
  </si>
  <si>
    <t>CONDUCTOR DE COBRE AISLADO PVC, 600 V. TW  NO. 2/0 AWG, 19 HILOS</t>
  </si>
  <si>
    <t>CO0-0O1x2/0</t>
  </si>
  <si>
    <t>CO0-0O2/0</t>
  </si>
  <si>
    <t>Cable de Cu, cableado,  600 V, TW, 2/0 AWG, 19 hilos</t>
  </si>
  <si>
    <t>CONDUCTOR DE COBRE AISLADO PVC, 600 V. TW  NO. 3/0 AWG, 19 HILOS</t>
  </si>
  <si>
    <t>CO0-0O1x3/0</t>
  </si>
  <si>
    <t>CO0-0O3/0</t>
  </si>
  <si>
    <t>Cable de Cu, cableado,  600 V, TW, 3/0 AWG, 19 hilos</t>
  </si>
  <si>
    <t xml:space="preserve">CABLE PREENSAMBLADO DE AL, CABLEADO, 600 V, XLPE, 2 X 50 AAC + 1 X 50 AAAC + 1 X 25 AAC MM2 (2 X 1/0 + 1 X 1/0 + 1 X 4 AWG) </t>
  </si>
  <si>
    <t>CO0-0T2x50(50)+25</t>
  </si>
  <si>
    <t>Cable Preensamblado de Al, cableado, 600 V, XLPE, 2 x 50 AAC + 1 x 50 AAAC + 1 x 25 AAC mm2 (Similar a: 2 x 1/0 + 1 x 1/0 + 1 x 4 AWG)</t>
  </si>
  <si>
    <t xml:space="preserve">CABLE PREENSAMBLADO DE AL, CABLEADO, 600 V, XLPE, 2 X 70 AAC + 1 X 50 AAAC + 1 X 25 AAC MM2 (2 X 2/0 + 1 X 1/0 + 1 X 4 AWG) </t>
  </si>
  <si>
    <t>CO0-0T2x70(50)+25</t>
  </si>
  <si>
    <t>Cable Preensamblado de Al, cableado, 600 V, XLPE, 2 x 70 AAC + 1 x 50 AAAC + 1 x 25 AAC mm2 (Similar a: 2 x 2/0 + 1 x 1/0 + 1 x 4 AWG)</t>
  </si>
  <si>
    <t xml:space="preserve">CABLE PREENSAMBLADO DE AL, CABLEADO, 600 V, XLPE, 2 X 95 AAC + 1 X 50 AAAC + 1 X 25 AAC MM2 (2 X 3/0 + 1 X 1/0 + 1 X 4 AWG) </t>
  </si>
  <si>
    <t>CO0-0T2x95(50)+25</t>
  </si>
  <si>
    <t>Cable Preensamblado de Al, cableado, 600 V, XLPE, 2 x 95 AAC + 1 x 50 AAAC + 1 x 25 AAC mm2 (Similar a: 2 x 3/0 + 1 x 1/0 + 1 x 4 AWG )</t>
  </si>
  <si>
    <t xml:space="preserve">CABLE PREENSAMBLADO DE AL, CABLEADO, 600 V, XLPE, 2 X 120 AAC + 1 X 70 AAAC + 1 X 25 AAC MM2 (2 X 4/0 + 1 X 2/0 + 1 X 4 AWG) </t>
  </si>
  <si>
    <t>CO0-0T2x120(70)+25</t>
  </si>
  <si>
    <t>Cable Preensamblado de Al, cableado, 600 V, XLPE, 2 x 120 AAC + 1 x 70 AAAC + 1 x 25 AAC mm2 (Similar a: 2 x 4/0 + 1 x 2/0 + 1 x 4 AWG)</t>
  </si>
  <si>
    <t xml:space="preserve">CABLE PREENSAMBLADO DE AL, CABLEADO, 600 V, XLPE, 3 X 50 AAC + 1 X 50 AAAC + 1 X 25 AAC MM2 (3 X 1/0 + 1 X 1/0 + 1 X 4 AWG) </t>
  </si>
  <si>
    <t>CO0-0T3x50(50)+25</t>
  </si>
  <si>
    <t>Cable Preensamblado de Al, cableado, 600 V, XLPE, 3 x 50 AAC + 1 x 50 AAAC + 1 x 25 AAC mm2 (Similar a: 3 x 1/0 + 1 x 1/0 + 1 x 4 AWG)</t>
  </si>
  <si>
    <t xml:space="preserve">CABLE PREENSAMBLADO DE AL, CABLEADO, 600 V, XLPE, 3 X 70 AAC + 1 X 50 AAAC + 1 X 25 AAC MM2 (3 X 2/0 + 1 X 1/0 + 1 X 4 AWG) </t>
  </si>
  <si>
    <t>CO0-0T3x70(50)+25</t>
  </si>
  <si>
    <t>Cable Preensamblado de Al, cableado, 600 V, XLPE, 3 x 70 AAC + 1 x 50 AAAC + 1 x 25 AAC mm2 (Similar a: 3 x 2/0 + 1 x 1/0 + 1 x 4 AWG)</t>
  </si>
  <si>
    <t xml:space="preserve">CABLE PREENSAMBLADO DE AL, CABLEADO, 600 V, XLPE, 3 X 95 AAC + 1 X 50 AAAC + 1 X 25 AAC MM2 (3 X 3/0 + 1 X 1/0 + 1 X 4 AWG) </t>
  </si>
  <si>
    <t>CO0-0T3x95(50)+25</t>
  </si>
  <si>
    <t>Cable Preensamblado de Al, cableado, 600 V, XLPE, 3 x 95 AAC + 1 x 50 AAAC + 1 x 25 AAC mm2 (Similar a: 3 x 3/0 + 1 x 1/0 + 1 x 4 AWG)</t>
  </si>
  <si>
    <t xml:space="preserve">CABLE PREENSAMBLADO DE AL, CABLEADO, 600 V, XLPE, 3 X 120 AAC + 1 X 70 AAAC + 1 X 25 AAC MM2 (3 X 4/0 + 1 X 2/0 + 1 X 4 AWG) </t>
  </si>
  <si>
    <t>CO0-0T3x120(70)+25</t>
  </si>
  <si>
    <t>Cable Preensamblado de Al, cableado, 600 V, XLPE, 3 x 120 AAC + 1 x 70 AAAC + 1 x 25 AAC mm2 (Similar a: 3 x 4/0 + 1 x 2/0 + 1 x 4 AWG)</t>
  </si>
  <si>
    <t>MVF1</t>
  </si>
  <si>
    <t>MVF1*</t>
  </si>
  <si>
    <t>SPV-1E100_150R</t>
  </si>
  <si>
    <t>SPV-1E100</t>
  </si>
  <si>
    <t>SECCIONADOR FUSIBLE UNIPOLAR ABIERTO 27 KV, 12 KA, BIL: 150 KV, 100 A, CAMARA ROMPE ARCOS</t>
  </si>
  <si>
    <t>Seccionador portafusible, unipolar,  abierto, rompearco, 27 kV, BIL 150 kV, 12 kA, 100 A</t>
  </si>
  <si>
    <t>MVF2*</t>
  </si>
  <si>
    <t>SPV-2E100_150R</t>
  </si>
  <si>
    <t>SPV-2E100</t>
  </si>
  <si>
    <t>SPV-2F12K</t>
  </si>
  <si>
    <t>MVF3*
MVF3-100</t>
  </si>
  <si>
    <t>SPV-3E100_150R</t>
  </si>
  <si>
    <t>SPV-3E100</t>
  </si>
  <si>
    <t>SPV-3F12K</t>
  </si>
  <si>
    <t>MVF1-B</t>
  </si>
  <si>
    <t>SPV-1O300_150R</t>
  </si>
  <si>
    <t>SPV-1O300</t>
  </si>
  <si>
    <t>SECCIONADOR BARRA UNIPOLAR ABIERTO 20/34.5 KV, 12 KA, BIL: 150 KV, 300 A, CAMARA ROMPE ARCO</t>
  </si>
  <si>
    <t>Seccionador barra, unipolar,  abierto, rompearco, 27 kV, BIL 150 kV, 12 kA, 300 A</t>
  </si>
  <si>
    <t>MVF2-B</t>
  </si>
  <si>
    <t>SPV-2O300_150R</t>
  </si>
  <si>
    <t>SPV-2O300</t>
  </si>
  <si>
    <t>MVF3-B</t>
  </si>
  <si>
    <t>SPV-3O300</t>
  </si>
  <si>
    <t>MVP1</t>
  </si>
  <si>
    <t>SPV-1P18_150R</t>
  </si>
  <si>
    <t>MVP2</t>
  </si>
  <si>
    <t>SPV-2P18_150R</t>
  </si>
  <si>
    <t>SPV-2P18</t>
  </si>
  <si>
    <t>MVP3</t>
  </si>
  <si>
    <t>SPV-3P18_150R</t>
  </si>
  <si>
    <t>MVP3*</t>
  </si>
  <si>
    <t>SPT-3P10_125R</t>
  </si>
  <si>
    <t>SPV-3P10</t>
  </si>
  <si>
    <t>MVP2*</t>
  </si>
  <si>
    <t>SPT-2P10_125R</t>
  </si>
  <si>
    <t>SPT-2P10</t>
  </si>
  <si>
    <t>MVP1*</t>
  </si>
  <si>
    <t>SPT-1P10_125R</t>
  </si>
  <si>
    <t>SPV-1P10</t>
  </si>
  <si>
    <t>MVC1-3</t>
  </si>
  <si>
    <t>SSV-3RS</t>
  </si>
  <si>
    <t>juego</t>
  </si>
  <si>
    <t>TERMINAL EXT. UNIP. ENCOG. FRIO O CONTRAIBLE 25 KV, CABLE DE COBRE ENTRE 1/0 AWG - 250 MCM</t>
  </si>
  <si>
    <t>TUBO DE ACERO GALVANIZADO DE 4" DIAM. (102 MM) - 2 MM DE ESPESOR</t>
  </si>
  <si>
    <t>Tubo de acero galvanizado de 4" x 6 m</t>
  </si>
  <si>
    <t>FLEJE DE ACERO 0.76 MM ESPESOR X 19 MM ANCHO, SUJECION TUBO A POSTE</t>
  </si>
  <si>
    <t>Fleje de acero inoxidable, 19, 05 mm (3/4") x 0,76 mm (2/67")</t>
  </si>
  <si>
    <t>MVC1-3-B</t>
  </si>
  <si>
    <t>MVC1-1</t>
  </si>
  <si>
    <t>SSV-1RS</t>
  </si>
  <si>
    <t>MNC1-3</t>
  </si>
  <si>
    <t>SSS-3RS</t>
  </si>
  <si>
    <t>MNC1-2</t>
  </si>
  <si>
    <t>SSS-2RS</t>
  </si>
  <si>
    <t>INTERRUPTOR TRIFASICO AISLAMIENTO POLIMERO SOLIDO, 27 KV, BIL: 150 KV, 400 A, SF6, CON CONTROL ELECTRONICO</t>
  </si>
  <si>
    <t>MBC1-SALIDA</t>
  </si>
  <si>
    <t>OTROS MBC1-SALIDA</t>
  </si>
  <si>
    <t>MULTICONDUCTOR DE COBRE AISLADO PVC, 600 V, No. 2 X 8 AWG, 7 HILOS</t>
  </si>
  <si>
    <t>AC0-0N2x8</t>
  </si>
  <si>
    <t>Cable de Cu, concéntrico, cableado,  600 V, ST, 2 x 8 AWG, 7 hilos</t>
  </si>
  <si>
    <t>CONECTOR RANURA PARALELA ALEACION COBRE, NO. 8 - 2/0 AWG, AJUSTE MECANICO, 1 PERNO CENTRAL, HERRAJERIA BRONCE SILICONADO</t>
  </si>
  <si>
    <t>Conector de aleación de Al, ranuras paralelas, un perno centrado, rango 8 - 2/0 AWG</t>
  </si>
  <si>
    <t>ALAMBRE GALVANIZADO No. 16 BWG</t>
  </si>
  <si>
    <t>Alambre de amarre galvanizado No 16</t>
  </si>
  <si>
    <t>CLAVO DE ACERO DE 1 1/2" ( 38 MM ) CON ARANDELA, TIPO HILTI</t>
  </si>
  <si>
    <t>PINZA DE ANCLAJE DE PVC PARA ACOMETIDA AEREA BT MULTICONDUCTOR DE 12 A 22 MM DIAM. EXT.</t>
  </si>
  <si>
    <t>ABRAZADERA METALICA GALVANIZADA TIPO GANCHO DE 13 MM  (1/2") DIAM.  DE 1.2 MM ESPESOR.</t>
  </si>
  <si>
    <t>AMARRA PLASTICA DE 35 CM (14") DE LARGO</t>
  </si>
  <si>
    <t>Precinto plástico de 350 mm</t>
  </si>
  <si>
    <t>MULTICONDUCTOR DE COBRE AISLADO PVC, 600 V, No. 3 X 8 AWG, 7 HILOS</t>
  </si>
  <si>
    <t>AC0-0N3x8</t>
  </si>
  <si>
    <t>Cable de Cu, concéntrico, cableado,  600 V, ST, 3 x 8 AWG, 7 hilos</t>
  </si>
  <si>
    <t>MULTICONDUCTOR DE COBRE AISLADO PVC, 600 V, No. 3 X 6 AWG, 7 HILOS</t>
  </si>
  <si>
    <t>AC0-0N3x6</t>
  </si>
  <si>
    <t>Cable de Cu, concéntrico, cableado,  600 V, ST, 3 x 6 AWG, 7 hilos</t>
  </si>
  <si>
    <t>MULTICONDUCTOR DE COBRE AISLADO PVC, 600 V, No. 3 X 4 AWG, 7 HILOS.</t>
  </si>
  <si>
    <t>AC0-0N3x4</t>
  </si>
  <si>
    <t>Cable de Cu, concéntrico, cableado,  600 V, ST, 3 x 4 AWG, 7 hilos</t>
  </si>
  <si>
    <t>MULTICONDUCTOR DE COBRE AISLADO PVC, 600 V, No. 4 X 8 AWG. 7 HILOS</t>
  </si>
  <si>
    <t>AC0-0N4x8</t>
  </si>
  <si>
    <t>Cable de Cu, concéntrico, cableado,  600 V, ST, 4 x 8 AWG, 7 hilos</t>
  </si>
  <si>
    <t>MULTICONDUCTOR DE COBRE AISLADO PVC, 600 V, No. 4 X 6 AWG, 7 HILOS</t>
  </si>
  <si>
    <t>AC0-0N4x6</t>
  </si>
  <si>
    <t>Cable de Cu, concéntrico, cableado,  600 V, ST, 4 x 6 AWG, 7 hilos</t>
  </si>
  <si>
    <t>MULTICONDUCTOR DE COBRE AISLADO PVC, 600 V, No. 4 X 4 AWG, 7 HILOS</t>
  </si>
  <si>
    <t>AC0-0N4x4</t>
  </si>
  <si>
    <t>Cable de Cu, concéntrico, cableado,  600 V, ST, 4 x 4 AWG, 7 hilos</t>
  </si>
  <si>
    <t>MULTICONDUCTOR ANTIHURTO DE ALEACION AL AA-8000, AISLAMIENTO XLPE, CHAQUETA PVC, 600 V, NO. 2 X 6 AWG, 7 HILOS.</t>
  </si>
  <si>
    <t>AC0-0J2x6</t>
  </si>
  <si>
    <t>Cable Antihurto  de Al, AA-8000,  cableado,  600 V, XLPE, 2 x 6 AWG, 7 hilos, chaqueta  PVC</t>
  </si>
  <si>
    <t>CONECTOR RANURA PARALELA DE ALUMINIO, 1 PERNO, NO. 6 - 1/0 AWG</t>
  </si>
  <si>
    <t>MULTICONDUCTOR ANTIHURTO DE ALEACION AL AA-8000, AISLAMIENTO XLPE, CHAQUETA PVC, 600 V, NO. 3 X 6 AWG, 7 HILOS.</t>
  </si>
  <si>
    <t>AC0-0J3x6</t>
  </si>
  <si>
    <t>Cable Antihurto  de Al, AA-8000,  cableado,  600 V, XLPE, 3 x 6 AWG, 7 hilos, chaqueta  PVC</t>
  </si>
  <si>
    <t>MULTICONDUCTOR ANTIHURTO DE ALEACION AL AA-8000, AISLAMIENTO XLPE, CHAQUETA PVC, 600 V, NO. 3 X 4 AWG, 7 HILOS.</t>
  </si>
  <si>
    <t>AC0-0J3x4</t>
  </si>
  <si>
    <t>Cable Antihurto  de Al, AA-8000,  cableado,  600 V, XLPE, 3 x 4 AWG, 7 hilos, chaqueta  PVC</t>
  </si>
  <si>
    <t>MULTICONDUCTOR ANTIHURTO DE ALEACION AL AA-8000, AISLAMIENTO XLPE, CHAQUETA PVC, 600 V, NO. 4 X 6 AWG, 7 HILOS.</t>
  </si>
  <si>
    <t>AC0-0J4x6</t>
  </si>
  <si>
    <t>Cable Antihurto  de Al, AA-8000,  cableado,  600 V, XLPE, 4 x 6 AWG, 7 hilos, chaqueta  PVC</t>
  </si>
  <si>
    <t>AC0-0P3x4</t>
  </si>
  <si>
    <t>CONECTOR RANURAS PARALELAS ALEACION CU, NO. 2 - 2/0 AWG Y 6 - 2/0 AWG, PERNOS LATERALES Y SEPARADOR</t>
  </si>
  <si>
    <t>CONT. ENERGIA ACT. MONOF. DIREC. 2H, 120 V, 15/60 (20) A, CL 2, SIMPLE TARIFA.</t>
  </si>
  <si>
    <t>MED-1E100_1A</t>
  </si>
  <si>
    <t>Medidor electrónico con RC, 1F-2H, kWh, clase 100</t>
  </si>
  <si>
    <t>SELLO DE SEGURIDAD DE POLICARBONATO COLOR GRIS</t>
  </si>
  <si>
    <t>Sello de seguridad de policarbonato color plomo (gris)</t>
  </si>
  <si>
    <t>DISYUNTOR TERMOMAGNETICO UNIPOLAR 40 A, ICC=10 KA (BREAKER) PARA RIEL DIN</t>
  </si>
  <si>
    <t>Interruptor termomagnético unipolar riel DIN, 120/240  V, Icc 10 kA, 40 A</t>
  </si>
  <si>
    <t>CONDUCTOR DE COBRE AISLADO PVC, 600 V. TW  No. 8 AWG, 7 HILOS</t>
  </si>
  <si>
    <t>Cable de Cu, cableado,  600 V, TW, 8 AWG, 7 hilos</t>
  </si>
  <si>
    <t>CONT. ENERGIA ACT, EST. S╙LIDO, BIFASICO. MEDICI╙N DIRECTA. 2 ELEMENTOS, 3H, 127/220 V, 10 (O MENOR) -100 A, CL 1, CON REGISTRADOR CICLOM╔TRICO</t>
  </si>
  <si>
    <t>MED-1E100_13A</t>
  </si>
  <si>
    <t>Medidor electrónico con RC, 2F-3H, kWh, clase 100</t>
  </si>
  <si>
    <t>DISYUNTOR TERMOMAGNETICO UNIPOLAR 50 A, ICC=10 KA (BREAKER) PARA RIEL DIN</t>
  </si>
  <si>
    <t>Interruptor termomagnético unipolar riel DIN, 120/240  V, Icc 10 kA, 50 A</t>
  </si>
  <si>
    <t>CONT. ENERGIA ACT, EST. SOLIDO, TRIFAS. DIRECTA. 3 ELEMENTOS, 4H, 127/220 V, 10 (O MENOR) - 100 A, CL 1, CON REGISTRADOR CICLOMETRICO</t>
  </si>
  <si>
    <t>MED-1E100_16A</t>
  </si>
  <si>
    <t>Medidor electrónico con RC, 3F-4H, kWh, clase 100</t>
  </si>
  <si>
    <t>TD-3-H</t>
  </si>
  <si>
    <t>AC0-0X2x10C</t>
  </si>
  <si>
    <t>CAJA DE DISTRIBUCION DE ACOMETIDAS AEREAS BIFASICAS 240/120 V, 3 HILOS, 320 X 240 X 140 MM</t>
  </si>
  <si>
    <t>Caja de distribución de acometidas, bifásicas, 3 hilos, 320 x 240 x 140 mm, para cable preensamblado</t>
  </si>
  <si>
    <t>TD-4-H</t>
  </si>
  <si>
    <t>AC0-0X2x6C</t>
  </si>
  <si>
    <t>CAJA DE DISTRIBUCION DE ACOMETIDAS AEREAS TRIFASICAS 210/121 V, 4 HILOS, 320 X 240 X 140 MM</t>
  </si>
  <si>
    <t>Caja de distribución de acometidas, trifásicas, 4 hilos, 320 x 240 x 140 mm, para cable preensamblado</t>
  </si>
  <si>
    <t>ESD-1ER+1PR4</t>
  </si>
  <si>
    <t>ESV-1CR+1CR</t>
  </si>
  <si>
    <t>ESD-1ER+1PR3</t>
  </si>
  <si>
    <t>ESD-1PP4+1PR4</t>
  </si>
  <si>
    <t>ESV-1CP+1CR</t>
  </si>
  <si>
    <t>ESD-1PP3+1PR3</t>
  </si>
  <si>
    <t>ESE-1EP+1EP</t>
  </si>
  <si>
    <t>ESE-1ER+1ER+1ER</t>
  </si>
  <si>
    <t>ESE-1ED+1ED</t>
  </si>
  <si>
    <t>ESV-3CP+3CR</t>
  </si>
  <si>
    <t>ESV-3CR+3CR</t>
  </si>
  <si>
    <t>ESV-3CP+1CR</t>
  </si>
  <si>
    <t>2(ESV-1CR)</t>
  </si>
  <si>
    <t>ESE-1EP+1EP+1EP</t>
  </si>
  <si>
    <t>ESE-1ED+1ED+1ED</t>
  </si>
  <si>
    <t>ESE-1ER+1ER+1ER+1ER</t>
  </si>
  <si>
    <t>ESE-1EP+1EP+1EP+1EP</t>
  </si>
  <si>
    <t>ESE-1ED+1ED+1ED+1ED</t>
  </si>
  <si>
    <t>ESV-3CR+1CR</t>
  </si>
  <si>
    <t>FOTOCONTROL CON BASE</t>
  </si>
  <si>
    <t>FOTOCONTROL DE 210 V, 1000 W O 1800 VA, CON BASE</t>
  </si>
  <si>
    <t>OTROS_FOTOCONTROL</t>
  </si>
  <si>
    <t>MATERIALES REDES (USD)</t>
  </si>
  <si>
    <t>MANO DE OBRA REDES (USD)</t>
  </si>
  <si>
    <t>PRESUPUESTO TOTAL SIN IVA (USD)</t>
  </si>
  <si>
    <t>FORMULARIO</t>
  </si>
  <si>
    <t>ANALISIS DE PRECIOS UNITARIOS DE MANO DE OBRA DISTRIBUCIÓN</t>
  </si>
  <si>
    <t xml:space="preserve">RUBRO:  </t>
  </si>
  <si>
    <t>DETALLE:  ESTRUCTURA TRIFÁSICA CENTRADA 22.8 kV  (ESTRUCTURA TIPO)</t>
  </si>
  <si>
    <t>UNIDAD:  C/U</t>
  </si>
  <si>
    <t xml:space="preserve">OFERENTE: </t>
  </si>
  <si>
    <t xml:space="preserve">FECHA: </t>
  </si>
  <si>
    <t>CODIGO</t>
  </si>
  <si>
    <t>EQUIPOS</t>
  </si>
  <si>
    <t>DESCRIPCION</t>
  </si>
  <si>
    <t>CANTIDAD  (A)</t>
  </si>
  <si>
    <t>TARIFA (B)</t>
  </si>
  <si>
    <t>COSTO HORA (C=A*B)</t>
  </si>
  <si>
    <t>RENDIMIENTO  ( R )</t>
  </si>
  <si>
    <t>COSTO (D= C*R)</t>
  </si>
  <si>
    <t>Herramientas para redes</t>
  </si>
  <si>
    <t>Material desechable</t>
  </si>
  <si>
    <t>SUBTOTAL M</t>
  </si>
  <si>
    <t>MANO DE OBRA</t>
  </si>
  <si>
    <t xml:space="preserve">DESCRIPCION </t>
  </si>
  <si>
    <t>CANTIDAD (A)</t>
  </si>
  <si>
    <t>JORNAL/HR (B)</t>
  </si>
  <si>
    <t>RENDIMIENTO ( R )</t>
  </si>
  <si>
    <t>Ingeniero Eléctrico</t>
  </si>
  <si>
    <t>Supervisor</t>
  </si>
  <si>
    <t>Jefe de grupo</t>
  </si>
  <si>
    <t>Liniero 1</t>
  </si>
  <si>
    <t>Liniero 2</t>
  </si>
  <si>
    <t>Peón</t>
  </si>
  <si>
    <t>SUBTOTAL N</t>
  </si>
  <si>
    <t>TRANSPORTE</t>
  </si>
  <si>
    <t>TARIFA  (B)</t>
  </si>
  <si>
    <t>COSTO (C= A*B)</t>
  </si>
  <si>
    <t xml:space="preserve">Camioneta 4x4 o 4 x 2 </t>
  </si>
  <si>
    <t> 3</t>
  </si>
  <si>
    <t>Grúa</t>
  </si>
  <si>
    <t xml:space="preserve">Camión de 12 Toneladas </t>
  </si>
  <si>
    <t>SUBTOTAL P</t>
  </si>
  <si>
    <t>TOTAL COSTO DIRECTO (M+N+P)</t>
  </si>
  <si>
    <t xml:space="preserve">INDIRECTOS Y UTILIDADES </t>
  </si>
  <si>
    <t>OTROS INDIRECTOS</t>
  </si>
  <si>
    <t>COSTO TOTAL POR ESTRUCTURA TIPO</t>
  </si>
  <si>
    <t>VALOR OFERTADO</t>
  </si>
  <si>
    <t>ANALISIS DE PRECIOS UNITARIOS DE MANO DE OBRA ACOMETIDAS Y MEDIDORES</t>
  </si>
  <si>
    <t xml:space="preserve">DETALLE:  </t>
  </si>
  <si>
    <t>Herramientas para acometidas y medidores</t>
  </si>
  <si>
    <t>Administrador de obra</t>
  </si>
  <si>
    <t>Electricista</t>
  </si>
  <si>
    <t>Liniero</t>
  </si>
  <si>
    <t>Ayudante Administrativo</t>
  </si>
  <si>
    <t>Camioneta 4x2 o JEEP</t>
  </si>
  <si>
    <t xml:space="preserve">                                          -   </t>
  </si>
  <si>
    <t>PRESUPUESTO TOTAL OFERTADO PROCESO : AFD-RSND-EEQ-LPNO-006</t>
  </si>
  <si>
    <t>MATERIALES ACOMETIDAS Y MEDIDORES (USD)</t>
  </si>
  <si>
    <t>MANO DE OBRA ACOMETIDAS Y MEDIDORES (USD)</t>
  </si>
  <si>
    <t>CO0-0T3X95(50)</t>
  </si>
  <si>
    <t>Total general</t>
  </si>
  <si>
    <t>Precio Unitario (USD)</t>
  </si>
  <si>
    <t>LISTADO DE ESTRUCTURAS PARA REDES</t>
  </si>
  <si>
    <t>AC0-0J3X4</t>
  </si>
  <si>
    <t>AC0-0J3X6</t>
  </si>
  <si>
    <t>CAJA DE DISTRIBUCIÓN MONOFÁSICA ( TRES POLOS) METALICA</t>
  </si>
  <si>
    <t>CAJA DE SEGURIDAD METALICA (ANTIHURTO) CON TAPA, MEDIDOR POLIFÁSICO ELECTROMECÁNICO</t>
  </si>
  <si>
    <t>SOPORTE PARA ACOMETIDA POLIFASICA</t>
  </si>
  <si>
    <t>Total (USD)</t>
  </si>
  <si>
    <t>AC</t>
  </si>
  <si>
    <t>ME</t>
  </si>
  <si>
    <t>LISTADO DE ESTRUCTURAS PARA ACOMETIDAS Y MEDIDORES</t>
  </si>
  <si>
    <t>TRANSPORTE, TENDIDO Y REGULACIÓN DE CONDUCTORES</t>
  </si>
  <si>
    <t>Montaña 50 %, ralo 5 %</t>
  </si>
  <si>
    <t>Montaña 50 %, ralo 50 %</t>
  </si>
  <si>
    <t>Fibra de vidrio, con grúa</t>
  </si>
  <si>
    <t xml:space="preserve">Terreno normal, gradiente 0-15 grados </t>
  </si>
  <si>
    <t xml:space="preserve">Terreno normal, gradiente 15-45 grados </t>
  </si>
  <si>
    <t xml:space="preserve">Terreno normal, gradiente 45-60 grados </t>
  </si>
  <si>
    <t xml:space="preserve">Terreno rocoso, gradiente 0-15 grados </t>
  </si>
  <si>
    <t xml:space="preserve">Terreno rocoso, gradiente 15-45 grados </t>
  </si>
  <si>
    <t xml:space="preserve">Terreno rocoso, gradiente 45-60 grados </t>
  </si>
  <si>
    <t xml:space="preserve">Terreno pantanoso, cruce de río </t>
  </si>
  <si>
    <t>Preensamblado BT, 4 conductores</t>
  </si>
  <si>
    <t>Preensamblado BT, 3 conductores</t>
  </si>
  <si>
    <t>Preensamblado BT, 2 conductores</t>
  </si>
  <si>
    <t>Puentes aéreos preensamblados, 4 conductores</t>
  </si>
  <si>
    <t>Puentes aéreos preensamblados, 3 conductores</t>
  </si>
  <si>
    <t>Puentes aéreos preensamblados, 2 conductores</t>
  </si>
  <si>
    <t>De MT en ductos, calibre 2 - 1/0  AWG</t>
  </si>
  <si>
    <t>De MT en ductos, calibre 2/0 - 4/0  AWG</t>
  </si>
  <si>
    <t>De MT en zanja, calibre 2 - 1/0  AWG</t>
  </si>
  <si>
    <t>De MT en zanja, calibre 2/0 - 4/0  AWG</t>
  </si>
  <si>
    <t>De BT en ductos, calibre 8 - 4  AWG</t>
  </si>
  <si>
    <t>De BT en ductos, calibre 2 - 2/0  AWG</t>
  </si>
  <si>
    <t>De BT en ductos, calibre 3/0 - 4/0  AWG</t>
  </si>
  <si>
    <t>De BT en zanja, calibre 8 - 4  AWG</t>
  </si>
  <si>
    <t>De BT en zanja, calibre 2 - 2/0  AWG</t>
  </si>
  <si>
    <t>De BT en zanja, calibre 3/0 - 4/0  AWG</t>
  </si>
  <si>
    <t>De MT en ducto, calibre 250 MCM, AWG.</t>
  </si>
  <si>
    <t>De MT en ducto, calibre 400 MCM, AWG.</t>
  </si>
  <si>
    <t>De MT en ducto, calibre 500 MCM, AWG.</t>
  </si>
  <si>
    <t>De MT en zanja, calibre 250 MCM, AWG.</t>
  </si>
  <si>
    <t>De MT en zanja, calibre 400 MCM, AWG.</t>
  </si>
  <si>
    <t>De MT en zanja, calibre 500 MCM, AWG.</t>
  </si>
  <si>
    <t>Revisión de conectividad de 1 km de circuitos exclusivos de A, P,, y control, ZU</t>
  </si>
  <si>
    <t>Revisión de conectividad de 1 km de Redes Subterráneas Urbanas de M, Tensión</t>
  </si>
  <si>
    <t>Revisión de conectividad de 1 km de Redes Subterráneas Urbanas de B, Tensión</t>
  </si>
  <si>
    <t>Revisión de conectividad de 1 km de Redes Subterráneas de A, P,, ZU</t>
  </si>
  <si>
    <t xml:space="preserve">Ingreso o actualización en el GIS de un Poste y sus estructuras de MT, BT y AP </t>
  </si>
  <si>
    <t>G.- PRECIOS UNITARIOS OBRAS CIVILES, REDES DE DISTRIBUCIÓN</t>
  </si>
  <si>
    <t>Hormigón de 210 kg/cm2, 15cm</t>
  </si>
  <si>
    <t>Hormigón de 210 kg/cm2, 15cm, para 4 vías pavim/asalf</t>
  </si>
  <si>
    <t>Hormigón de 210 kg/cm2, 15cm, para 8 vías pavim/asalf</t>
  </si>
  <si>
    <t>Colocación y nivelación 3m, ducto de 1 vía - tierra/adoq/piedra/pavim/asfalto</t>
  </si>
  <si>
    <t>Colocación y nivelación  3m, ductos de 2 vías - tierra/adoq/piedra/pavim/asfalto</t>
  </si>
  <si>
    <t>Hormigón de 210 kg/cm2, 15cm, para 1 vía pavim/asalf</t>
  </si>
  <si>
    <t>Hormigón de 210 kg/cm2, 15cm, para 2 vías pavim/asalf</t>
  </si>
  <si>
    <t>Hormigón de 210 kg/cm2, 15cm, para 6 vías pavim/asalf</t>
  </si>
  <si>
    <t>Hormigón de 210 kg/cm2, 15cm, para 9 vías pavim/asalf</t>
  </si>
  <si>
    <t>Zanja de hasta 0,6 x 0,6 x 1,0 m (BT, Y AP)</t>
  </si>
  <si>
    <t>Zanja de hasta 0,6 x 0,6 x 1,0 m (BT, Y AP) en tierra</t>
  </si>
  <si>
    <t>Zanja de hasta 0,6 x 0,6 x 1,0 m (BT, Y AP) en adoq/piedra</t>
  </si>
  <si>
    <t>Zanja de hasta 0,6 x 0,6 x 1,0 m (BT, Y AP) en pavim/asfal</t>
  </si>
  <si>
    <t>Cajas de revisión de ladrillo 0,6x0,6x0,6</t>
  </si>
  <si>
    <t>Cajas de revisión de ladrillo 0,8x0,8x0,8</t>
  </si>
  <si>
    <t>Cajas de revisión de ladrillo 0,8x0,8x1,2</t>
  </si>
  <si>
    <t>Cajas de revisión de ladrillo 1,0x1,0x1,0</t>
  </si>
  <si>
    <t>Cajas de revisión de ladrillo 1,2x1,2x1,2</t>
  </si>
  <si>
    <t>Tapas de hormigón armado 0,8x0,8x0,08</t>
  </si>
  <si>
    <t>Tapas de hormigón armado 1,0x1,0x0,08</t>
  </si>
  <si>
    <t>Tapas de hormigón armado 2x(2,6x0,65x0,1)</t>
  </si>
  <si>
    <t>Tapas de hormigón armado 2x(1,2x0,60x0,08)</t>
  </si>
  <si>
    <t>Tapas de hormigón armado 2x(1,4x0,7x0,08)</t>
  </si>
  <si>
    <t>Fe ángulo de 3x3x0,3 cm para tapas de cajas</t>
  </si>
  <si>
    <t>Fe ángulo de 4x4x0,3 cm para tapas de cajas</t>
  </si>
  <si>
    <t>Lecho de arena recub, ladrillo mam (0,6x1x1)</t>
  </si>
  <si>
    <t>Protector de H,A, Para postes</t>
  </si>
  <si>
    <t>Excavación de huecos para tensores y postes de 9,0 y 11,5 m de longitud</t>
  </si>
  <si>
    <t>Excavación de huecos para tensores y postes de 9,0 y 11,5 m - Terreno Normal</t>
  </si>
  <si>
    <t>Excavación de huecos para tensores y postes de 9,0 y 11,5 m -Terreno Rocoso</t>
  </si>
  <si>
    <t>Excavación de huecos para tensores y postes de 13,5 m de longitud</t>
  </si>
  <si>
    <t>Excavación de huecos para tensores y postes de 13,5 m - Terreno Normal</t>
  </si>
  <si>
    <t>Excavación de huecos para tensores y postes de 13,5 m - Terreno Rocoso</t>
  </si>
  <si>
    <t>APROBÓ: FPQ</t>
  </si>
  <si>
    <t>GERENCIA DE COMERCIALIZACIÓN</t>
  </si>
  <si>
    <t>FORMULARIO CÁLCULO DE MANO DE OBRA  PARA ACTIVIDADES DE ACOMETIDAS Y MEDIDORES</t>
  </si>
  <si>
    <t>COSTO ESTRUCTURA TIPO COMERCIALIZACIÓN</t>
  </si>
  <si>
    <t>SUBTOTAL ( USD )</t>
  </si>
  <si>
    <t>REMODELACIÓN</t>
  </si>
  <si>
    <t>INSTALACIÓN ACOMETIDA</t>
  </si>
  <si>
    <t>INSTALACIÓN ACOMETIDA MONOFÀSICA</t>
  </si>
  <si>
    <t>INSTALACIÓN ACOMETIDA POLIFÀSICA</t>
  </si>
  <si>
    <t>INSTALACIÓN ACOMETIDA SUBTERRÀNEA POLIFÀSICA</t>
  </si>
  <si>
    <t>INSTALACIÓN ACCESORIOS PARA ACOMETIDA SUBTERRANEA (TUBO CONDUIT, GALV, ABRAZADERAS, CODO Y UNIÓN)</t>
  </si>
  <si>
    <t>INSTALACIÓN CAJA DE DISTRIBUCIÓN POLIFÁSICA ANTIHURTO</t>
  </si>
  <si>
    <t>INSTALACIÓN CAJA ANTIHURTO EMPOTRADA</t>
  </si>
  <si>
    <t>ARREGLO DE ACOMETIDA EN POSTE (CONECTORES, PINZAS)</t>
  </si>
  <si>
    <t>INSTALACIÓN SOPORTE DE ACOMETIDA CON COLUMNA DE HORMIGÓN</t>
  </si>
  <si>
    <t>INSTALACIÓN MEDIDOR</t>
  </si>
  <si>
    <t>INSTALACIÓN MEDIDOR MONOFÀSICO Y PROTECCIÒN</t>
  </si>
  <si>
    <t>INSTALACIÓN MEDIDOR POLIFÁSICO Y PROTECCIÒN</t>
  </si>
  <si>
    <t>INSTALACIÓN MEDIDOR MONOFÀSICO en Tablero Armario o Servicio Convenido</t>
  </si>
  <si>
    <t>INSTALACIÓN MEDIDOR POLIFÁSICO en Tablero Armario o Servicio Convenido</t>
  </si>
  <si>
    <t>INSTALACIÓN MEDIDOR MONOFÀSICO EN CAJA ANTIHURTO</t>
  </si>
  <si>
    <t>INSTALACIÓN MEDIDOR POLIFÁSICO EN CAJA ANTIHURTO</t>
  </si>
  <si>
    <t>INSTALACIÓN MEDIDOR MONOFÀSICO  O TRIFÀSICO 200A en Cajòn</t>
  </si>
  <si>
    <t>INSTALACIÓN MEDIDOR MONOFÀSICO  O TRIFÀSICO 200ACON PROTECCIÒN</t>
  </si>
  <si>
    <t>CAMBIO O REUBICACIÒN  DE MEDIDOR MONOFÀSICO  O TRIFÀSICO 200A</t>
  </si>
  <si>
    <t>INSTALACIÓN DOBLE CIRCUITO</t>
  </si>
  <si>
    <t>INSTALACIÓN ACOMETIDA DOBLE CIRCUITO POLIFÀSICA</t>
  </si>
  <si>
    <t>VISITA DE INSPECCIÓN AL DOMICILIO DEL CLIENTE (DISEÑO SISTEMA DE MEDICIÓN)</t>
  </si>
  <si>
    <t>REPARACIÒN O CAMBIO ALAMBRADO, TABLERO, PANEL Y  PROTECCIÒN BIFÁSICO</t>
  </si>
  <si>
    <t>PICADO DE PARED PARA INSTALACIONES</t>
  </si>
  <si>
    <t>INSTALACIÓN SOPORTE DE ACOMETIDA 3 "</t>
  </si>
  <si>
    <t>INSTALACIÓN PUESTA A TIERRA (VARILLA DE COBRE, CONECTOR Y CONDUCTOR No.8 AWG)</t>
  </si>
  <si>
    <t>ROTURA Y REPOSICIÒN DE PAVIMENTO A MANO PARA INSTAL.  ACOM.  SUBT O INSTAL INTERNAS (METRO)</t>
  </si>
  <si>
    <t>INSTALACIONES INTERNAS</t>
  </si>
  <si>
    <t>INSTALACIÓN CONDUCTOR No. 8 AWG</t>
  </si>
  <si>
    <t>INSTALACIÓN CONDUCTOR No. 6 AWG</t>
  </si>
  <si>
    <t>INSTALACIÓN CONDUCTOR No. 4 AWG</t>
  </si>
  <si>
    <t>INSTALACIÓN CABLE 2X8  AWG</t>
  </si>
  <si>
    <t>INSTALACIÓN CABLE 3X8  AWG</t>
  </si>
  <si>
    <t>INSTALACIÓN CABLE 4X8  AWG</t>
  </si>
  <si>
    <t>INSTALACIÒN DE CANALETA PLÀSTICA</t>
  </si>
  <si>
    <t>EXCAVACIÓN DE ZANJA</t>
  </si>
  <si>
    <t>INSTALACIÒN DE CAJA DE EMPALMES Y REVISIÒN</t>
  </si>
  <si>
    <t>IDENTIFICACIÓN DE CIRCUITOS,ELABORACIÒN DE EMPALMES DE INSTALACIONES INTERNAS EN CAJA DE EMPALMES</t>
  </si>
  <si>
    <t>INSTALACIÓN DE TERMINAL DE TALON CADMIADO PARA TABLERO ARMARIO</t>
  </si>
  <si>
    <t>INSTALACIÓN DE TERMINAL REMACHABLE PARA TABLERO ARMARIO</t>
  </si>
  <si>
    <t>INSTALACIÓN SOPORTE PARA FIJACIÓN A TUBO GALVANIZADO, REJAS, POSTE DE HORMIGÓN O PARED</t>
  </si>
  <si>
    <t>INSTALACIÓN DE MANGUERA PVC 1", 3/4"  (METRO)</t>
  </si>
  <si>
    <t>REPARACIÒN O CAMBIO ALAMBRADO, TABLERO, PANEL Y  PROTECCIÒN MONOFÀSICA</t>
  </si>
  <si>
    <t>REPARACIÒN O CAMBIO ALAMBRADO, TABLERO, PANEL Y  PROTECCIÒN TRIFÁSICO</t>
  </si>
  <si>
    <t>REPARACIÓN O CAMBIO DE DISYUNTORES (1 A 3 térmicos)</t>
  </si>
  <si>
    <t>RETEMPLADA DE ACOMETIDA EN SOPORTE O FACHADA</t>
  </si>
  <si>
    <t>INGRESO INFORMACIÓN ORDENES DE TRABAJO AL SIEE COMERCIAL Y GIS, VIA INTERNET O INTERFASE.</t>
  </si>
  <si>
    <t>INSTALACIÓN DE MATERIAL DIVERSO (CLAVOS, TORNILLOS, TACOS FISHER, CEMENTO, RIPIO, SOPORTE PARA FIJACIÓN, ETC)</t>
  </si>
  <si>
    <t>SUBTOTAL   A</t>
  </si>
  <si>
    <t>TOTAL MANO DE OBRA SIN IVA Y SIN FACTOR DE DISTANCIA…………………………………………………………………………………………</t>
  </si>
  <si>
    <t>TOTAL MANO DE OBRA SIN IVA…………………………………………………………………………………………………………………………….</t>
  </si>
  <si>
    <t>TOTAL MANO DE OBRA………………………………………………………………………………………………………………………………………</t>
  </si>
  <si>
    <t xml:space="preserve">ID: </t>
  </si>
  <si>
    <t xml:space="preserve">TRÁMITE: </t>
  </si>
  <si>
    <t>NOMBRE DEL PROYECTO: REFORZAMIENTO DE REDES DE MEDIO Y BAJO VOLTAJE CON REPOTENCIACIÓN DE TRANSFORMADORES, ACOMETIDAS Y MEDIDORES AFD-RSND-EEQ-LPNO-006</t>
  </si>
  <si>
    <t>PROYECTO:REFORZAMIENTO DE REDES DE MEDIO Y BAJO VOLTAJE CON REPOTENCIACIÓN DE TRANSFORMADORES, ACOMETIDAS Y MEDIDORES AFD-RSND-EEQ-LPNO-006</t>
  </si>
  <si>
    <t>PROYECTO: REFORZAMIENTO DE REDES DE MEDIO Y BAJO VOLTAJE CON REPOTENCIACIÓN DE TRANSFORMADORES, ACOMETIDAS Y MEDIDORES AFD-RSND-EEQ-LPNO-006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</si>
</sst>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#######"/>
    <numFmt numFmtId="165" formatCode="_ * #,##0.00_ ;_ * \-#,##0.00_ ;_ * &quot;-&quot;??_ ;_ @_ "/>
    <numFmt numFmtId="166" formatCode="&quot;$&quot;\ #,##0.00"/>
    <numFmt numFmtId="167" formatCode="#,##0.000"/>
    <numFmt numFmtId="168" formatCode="0########"/>
    <numFmt numFmtId="169" formatCode="[$$-540A]#,##0.0000"/>
    <numFmt numFmtId="170" formatCode="[$$-540A]#,##0.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Swis721 LtCn BT"/>
      <family val="2"/>
    </font>
    <font>
      <sz val="10"/>
      <name val="Swis721 LtCn BT"/>
      <family val="2"/>
    </font>
    <font>
      <b/>
      <sz val="10"/>
      <color indexed="12"/>
      <name val="Swis721 LtCn BT"/>
      <family val="2"/>
    </font>
    <font>
      <b/>
      <sz val="11"/>
      <name val="Swis721 LtCn BT"/>
      <family val="2"/>
    </font>
    <font>
      <b/>
      <sz val="12"/>
      <color indexed="10"/>
      <name val="Swis721 LtCn BT"/>
      <family val="2"/>
    </font>
    <font>
      <sz val="12"/>
      <name val="Swis721 LtCn BT"/>
      <family val="2"/>
    </font>
    <font>
      <b/>
      <sz val="10"/>
      <color rgb="FF0000FF"/>
      <name val="Swis721 LtCn BT"/>
      <family val="2"/>
    </font>
    <font>
      <b/>
      <sz val="12"/>
      <name val="Swis721 LtCn BT"/>
      <family val="2"/>
    </font>
    <font>
      <sz val="10"/>
      <color rgb="FF0000FF"/>
      <name val="Swis721 LtCn BT"/>
      <family val="2"/>
    </font>
    <font>
      <sz val="9"/>
      <name val="Swis721 LtCn BT"/>
      <family val="2"/>
    </font>
    <font>
      <sz val="10"/>
      <color indexed="12"/>
      <name val="Swis721 LtCn BT"/>
      <family val="2"/>
    </font>
    <font>
      <sz val="9"/>
      <color indexed="12"/>
      <name val="Swis721 LtCn BT"/>
      <family val="2"/>
    </font>
    <font>
      <sz val="9"/>
      <name val="Arial"/>
      <family val="2"/>
    </font>
    <font>
      <sz val="10"/>
      <name val="Bookman Old Style"/>
      <family val="1"/>
    </font>
    <font>
      <sz val="10"/>
      <name val="Cambria"/>
      <family val="1"/>
    </font>
    <font>
      <sz val="11"/>
      <name val="Swis721 LtCn BT"/>
      <family val="2"/>
    </font>
    <font>
      <b/>
      <sz val="12"/>
      <color rgb="FFFF0000"/>
      <name val="Swis721 LtCn BT"/>
      <family val="2"/>
    </font>
    <font>
      <sz val="12"/>
      <color rgb="FFFF0000"/>
      <name val="Swis721 LtCn BT"/>
      <family val="2"/>
    </font>
    <font>
      <sz val="12"/>
      <color indexed="10"/>
      <name val="Swis721 LtCn BT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Swis721 LtCn BT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color theme="1"/>
      <name val="Swis721 LtCn BT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9"/>
      <color rgb="FF0000FF"/>
      <name val="Swis721 LtCn BT"/>
      <family val="2"/>
    </font>
    <font>
      <sz val="9"/>
      <color theme="1"/>
      <name val="Swis721 LtCn BT"/>
      <family val="2"/>
    </font>
    <font>
      <sz val="9"/>
      <color indexed="8"/>
      <name val="Swis721 LtCn BT"/>
      <family val="2"/>
    </font>
    <font>
      <b/>
      <sz val="11"/>
      <color indexed="10"/>
      <name val="Swis721 LtCn BT"/>
      <family val="2"/>
    </font>
    <font>
      <sz val="11"/>
      <color indexed="10"/>
      <name val="Swis721 LtCn BT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0" fillId="0" borderId="0"/>
    <xf numFmtId="9" fontId="1" fillId="0" borderId="0" applyFont="0" applyFill="0" applyBorder="0" applyAlignment="0" applyProtection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3" fillId="0" borderId="0"/>
    <xf numFmtId="169" fontId="1" fillId="0" borderId="0"/>
  </cellStyleXfs>
  <cellXfs count="1564">
    <xf numFmtId="0" fontId="0" fillId="0" borderId="0" xfId="0"/>
    <xf numFmtId="0" fontId="5" fillId="0" borderId="18" xfId="7" applyFont="1" applyBorder="1"/>
    <xf numFmtId="0" fontId="5" fillId="0" borderId="20" xfId="7" applyFont="1" applyBorder="1"/>
    <xf numFmtId="0" fontId="4" fillId="0" borderId="20" xfId="7" applyFont="1" applyBorder="1" applyAlignment="1">
      <alignment horizontal="center"/>
    </xf>
    <xf numFmtId="0" fontId="12" fillId="0" borderId="17" xfId="7" applyFont="1" applyBorder="1" applyAlignment="1">
      <alignment horizontal="center"/>
    </xf>
    <xf numFmtId="0" fontId="13" fillId="0" borderId="31" xfId="7" applyFont="1" applyFill="1" applyBorder="1"/>
    <xf numFmtId="0" fontId="13" fillId="0" borderId="31" xfId="7" applyFont="1" applyFill="1" applyBorder="1" applyAlignment="1">
      <alignment horizontal="center"/>
    </xf>
    <xf numFmtId="4" fontId="13" fillId="2" borderId="31" xfId="7" applyNumberFormat="1" applyFont="1" applyFill="1" applyBorder="1" applyAlignment="1">
      <alignment horizontal="center"/>
    </xf>
    <xf numFmtId="2" fontId="13" fillId="2" borderId="31" xfId="7" applyNumberFormat="1" applyFont="1" applyFill="1" applyBorder="1" applyAlignment="1">
      <alignment horizontal="center"/>
    </xf>
    <xf numFmtId="0" fontId="13" fillId="2" borderId="31" xfId="7" applyFont="1" applyFill="1" applyBorder="1" applyAlignment="1">
      <alignment horizontal="center"/>
    </xf>
    <xf numFmtId="3" fontId="5" fillId="0" borderId="0" xfId="7" applyNumberFormat="1" applyFont="1" applyFill="1" applyBorder="1" applyAlignment="1">
      <alignment horizontal="center" vertical="center"/>
    </xf>
    <xf numFmtId="3" fontId="5" fillId="0" borderId="27" xfId="7" applyNumberFormat="1" applyFont="1" applyFill="1" applyBorder="1" applyAlignment="1">
      <alignment horizontal="center" vertical="center"/>
    </xf>
    <xf numFmtId="4" fontId="5" fillId="0" borderId="0" xfId="7" applyNumberFormat="1" applyFont="1" applyFill="1" applyAlignment="1">
      <alignment horizontal="right"/>
    </xf>
    <xf numFmtId="4" fontId="5" fillId="0" borderId="0" xfId="7" applyNumberFormat="1" applyFont="1" applyFill="1"/>
    <xf numFmtId="4" fontId="5" fillId="0" borderId="27" xfId="7" applyNumberFormat="1" applyFont="1" applyFill="1" applyBorder="1"/>
    <xf numFmtId="167" fontId="13" fillId="2" borderId="31" xfId="7" applyNumberFormat="1" applyFont="1" applyFill="1" applyBorder="1" applyAlignment="1">
      <alignment horizontal="center"/>
    </xf>
    <xf numFmtId="0" fontId="13" fillId="0" borderId="32" xfId="7" applyFont="1" applyFill="1" applyBorder="1"/>
    <xf numFmtId="0" fontId="13" fillId="0" borderId="32" xfId="7" applyFont="1" applyFill="1" applyBorder="1" applyAlignment="1">
      <alignment horizontal="center"/>
    </xf>
    <xf numFmtId="4" fontId="13" fillId="2" borderId="32" xfId="7" applyNumberFormat="1" applyFont="1" applyFill="1" applyBorder="1" applyAlignment="1">
      <alignment horizontal="center"/>
    </xf>
    <xf numFmtId="2" fontId="13" fillId="2" borderId="32" xfId="7" applyNumberFormat="1" applyFont="1" applyFill="1" applyBorder="1" applyAlignment="1">
      <alignment horizontal="center"/>
    </xf>
    <xf numFmtId="0" fontId="5" fillId="0" borderId="18" xfId="7" applyFont="1" applyFill="1" applyBorder="1"/>
    <xf numFmtId="0" fontId="14" fillId="0" borderId="20" xfId="7" applyFont="1" applyFill="1" applyBorder="1"/>
    <xf numFmtId="0" fontId="5" fillId="2" borderId="30" xfId="7" applyFont="1" applyFill="1" applyBorder="1"/>
    <xf numFmtId="3" fontId="5" fillId="2" borderId="18" xfId="7" applyNumberFormat="1" applyFont="1" applyFill="1" applyBorder="1" applyAlignment="1">
      <alignment horizontal="center"/>
    </xf>
    <xf numFmtId="3" fontId="13" fillId="2" borderId="18" xfId="7" applyNumberFormat="1" applyFont="1" applyFill="1" applyBorder="1" applyAlignment="1">
      <alignment horizontal="center"/>
    </xf>
    <xf numFmtId="3" fontId="14" fillId="0" borderId="18" xfId="7" applyNumberFormat="1" applyFont="1" applyFill="1" applyBorder="1" applyAlignment="1">
      <alignment horizontal="center" vertical="center"/>
    </xf>
    <xf numFmtId="3" fontId="14" fillId="0" borderId="17" xfId="7" applyNumberFormat="1" applyFont="1" applyFill="1" applyBorder="1" applyAlignment="1">
      <alignment horizontal="center" vertical="center"/>
    </xf>
    <xf numFmtId="4" fontId="14" fillId="0" borderId="17" xfId="7" applyNumberFormat="1" applyFont="1" applyFill="1" applyBorder="1" applyAlignment="1">
      <alignment horizontal="center"/>
    </xf>
    <xf numFmtId="0" fontId="3" fillId="0" borderId="0" xfId="7" applyFont="1"/>
    <xf numFmtId="2" fontId="15" fillId="2" borderId="31" xfId="7" applyNumberFormat="1" applyFont="1" applyFill="1" applyBorder="1" applyAlignment="1">
      <alignment horizontal="center"/>
    </xf>
    <xf numFmtId="0" fontId="13" fillId="0" borderId="31" xfId="7" applyFont="1" applyFill="1" applyBorder="1" applyAlignment="1">
      <alignment horizontal="right"/>
    </xf>
    <xf numFmtId="9" fontId="13" fillId="0" borderId="31" xfId="7" applyNumberFormat="1" applyFont="1" applyFill="1" applyBorder="1" applyAlignment="1">
      <alignment horizontal="center"/>
    </xf>
    <xf numFmtId="0" fontId="13" fillId="0" borderId="18" xfId="7" applyFont="1" applyFill="1" applyBorder="1"/>
    <xf numFmtId="0" fontId="13" fillId="0" borderId="20" xfId="7" applyFont="1" applyFill="1" applyBorder="1" applyAlignment="1">
      <alignment horizontal="center"/>
    </xf>
    <xf numFmtId="4" fontId="13" fillId="2" borderId="17" xfId="7" applyNumberFormat="1" applyFont="1" applyFill="1" applyBorder="1" applyAlignment="1">
      <alignment horizontal="center"/>
    </xf>
    <xf numFmtId="2" fontId="13" fillId="2" borderId="17" xfId="7" applyNumberFormat="1" applyFont="1" applyFill="1" applyBorder="1" applyAlignment="1">
      <alignment horizontal="center"/>
    </xf>
    <xf numFmtId="4" fontId="14" fillId="0" borderId="18" xfId="7" applyNumberFormat="1" applyFont="1" applyFill="1" applyBorder="1" applyAlignment="1">
      <alignment horizontal="center"/>
    </xf>
    <xf numFmtId="4" fontId="5" fillId="0" borderId="25" xfId="7" applyNumberFormat="1" applyFont="1" applyFill="1" applyBorder="1"/>
    <xf numFmtId="0" fontId="13" fillId="0" borderId="0" xfId="7" applyFont="1" applyFill="1" applyBorder="1"/>
    <xf numFmtId="0" fontId="13" fillId="0" borderId="31" xfId="7" quotePrefix="1" applyFont="1" applyFill="1" applyBorder="1" applyAlignment="1">
      <alignment horizontal="right"/>
    </xf>
    <xf numFmtId="0" fontId="5" fillId="2" borderId="17" xfId="7" applyFont="1" applyFill="1" applyBorder="1"/>
    <xf numFmtId="2" fontId="14" fillId="2" borderId="17" xfId="7" applyNumberFormat="1" applyFont="1" applyFill="1" applyBorder="1" applyAlignment="1">
      <alignment horizontal="center"/>
    </xf>
    <xf numFmtId="2" fontId="15" fillId="2" borderId="17" xfId="7" applyNumberFormat="1" applyFont="1" applyFill="1" applyBorder="1" applyAlignment="1">
      <alignment horizontal="center"/>
    </xf>
    <xf numFmtId="0" fontId="5" fillId="0" borderId="33" xfId="7" applyFont="1" applyFill="1" applyBorder="1" applyAlignment="1">
      <alignment horizontal="right"/>
    </xf>
    <xf numFmtId="0" fontId="5" fillId="0" borderId="0" xfId="7" applyFont="1" applyFill="1" applyBorder="1" applyAlignment="1">
      <alignment horizontal="left"/>
    </xf>
    <xf numFmtId="0" fontId="5" fillId="0" borderId="33" xfId="7" applyFont="1" applyFill="1" applyBorder="1" applyAlignment="1">
      <alignment horizontal="left"/>
    </xf>
    <xf numFmtId="0" fontId="5" fillId="2" borderId="33" xfId="7" applyFont="1" applyFill="1" applyBorder="1" applyAlignment="1">
      <alignment horizontal="left"/>
    </xf>
    <xf numFmtId="0" fontId="13" fillId="2" borderId="33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left" vertical="center"/>
    </xf>
    <xf numFmtId="0" fontId="5" fillId="0" borderId="25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right"/>
    </xf>
    <xf numFmtId="0" fontId="5" fillId="0" borderId="27" xfId="7" applyFont="1" applyFill="1" applyBorder="1" applyAlignment="1">
      <alignment horizontal="left"/>
    </xf>
    <xf numFmtId="0" fontId="5" fillId="0" borderId="31" xfId="7" applyFont="1" applyFill="1" applyBorder="1" applyAlignment="1">
      <alignment horizontal="right"/>
    </xf>
    <xf numFmtId="0" fontId="5" fillId="0" borderId="31" xfId="7" applyFont="1" applyFill="1" applyBorder="1" applyAlignment="1">
      <alignment horizontal="center"/>
    </xf>
    <xf numFmtId="0" fontId="5" fillId="2" borderId="31" xfId="7" applyFont="1" applyFill="1" applyBorder="1" applyAlignment="1">
      <alignment horizontal="center"/>
    </xf>
    <xf numFmtId="2" fontId="5" fillId="2" borderId="31" xfId="7" applyNumberFormat="1" applyFont="1" applyFill="1" applyBorder="1" applyAlignment="1">
      <alignment horizontal="center"/>
    </xf>
    <xf numFmtId="0" fontId="5" fillId="0" borderId="26" xfId="7" applyFont="1" applyFill="1" applyBorder="1" applyAlignment="1">
      <alignment horizontal="center" vertical="center"/>
    </xf>
    <xf numFmtId="4" fontId="5" fillId="0" borderId="0" xfId="7" applyNumberFormat="1" applyFont="1" applyFill="1" applyBorder="1" applyAlignment="1">
      <alignment vertical="center"/>
    </xf>
    <xf numFmtId="4" fontId="5" fillId="0" borderId="27" xfId="7" applyNumberFormat="1" applyFont="1" applyFill="1" applyBorder="1" applyAlignment="1">
      <alignment vertical="center"/>
    </xf>
    <xf numFmtId="4" fontId="5" fillId="0" borderId="0" xfId="7" applyNumberFormat="1" applyFont="1" applyFill="1" applyBorder="1" applyAlignment="1">
      <alignment horizontal="right"/>
    </xf>
    <xf numFmtId="4" fontId="5" fillId="0" borderId="0" xfId="7" applyNumberFormat="1" applyFont="1" applyFill="1" applyBorder="1"/>
    <xf numFmtId="0" fontId="5" fillId="0" borderId="27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center" vertical="center"/>
    </xf>
    <xf numFmtId="0" fontId="5" fillId="0" borderId="31" xfId="7" quotePrefix="1" applyFont="1" applyFill="1" applyBorder="1" applyAlignment="1">
      <alignment horizontal="right"/>
    </xf>
    <xf numFmtId="0" fontId="5" fillId="2" borderId="27" xfId="7" applyFont="1" applyFill="1" applyBorder="1" applyAlignment="1">
      <alignment horizontal="center"/>
    </xf>
    <xf numFmtId="0" fontId="3" fillId="2" borderId="27" xfId="7" applyFill="1" applyBorder="1" applyAlignment="1">
      <alignment horizontal="center"/>
    </xf>
    <xf numFmtId="0" fontId="3" fillId="0" borderId="0" xfId="7" applyAlignment="1">
      <alignment vertical="center"/>
    </xf>
    <xf numFmtId="0" fontId="5" fillId="0" borderId="32" xfId="7" applyFont="1" applyFill="1" applyBorder="1" applyAlignment="1">
      <alignment horizontal="right"/>
    </xf>
    <xf numFmtId="0" fontId="5" fillId="0" borderId="32" xfId="7" applyFont="1" applyFill="1" applyBorder="1" applyAlignment="1">
      <alignment horizontal="center"/>
    </xf>
    <xf numFmtId="0" fontId="5" fillId="2" borderId="32" xfId="7" applyFont="1" applyFill="1" applyBorder="1" applyAlignment="1">
      <alignment horizontal="left"/>
    </xf>
    <xf numFmtId="0" fontId="13" fillId="2" borderId="32" xfId="7" applyFont="1" applyFill="1" applyBorder="1" applyAlignment="1">
      <alignment horizontal="center"/>
    </xf>
    <xf numFmtId="0" fontId="5" fillId="0" borderId="28" xfId="7" applyFont="1" applyFill="1" applyBorder="1" applyAlignment="1">
      <alignment horizontal="center" vertical="center"/>
    </xf>
    <xf numFmtId="0" fontId="5" fillId="0" borderId="7" xfId="7" applyFont="1" applyFill="1" applyBorder="1" applyAlignment="1">
      <alignment horizontal="center" vertical="center"/>
    </xf>
    <xf numFmtId="0" fontId="5" fillId="0" borderId="29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right"/>
    </xf>
    <xf numFmtId="0" fontId="16" fillId="2" borderId="0" xfId="7" applyFont="1" applyFill="1"/>
    <xf numFmtId="0" fontId="16" fillId="2" borderId="31" xfId="7" applyFont="1" applyFill="1" applyBorder="1"/>
    <xf numFmtId="0" fontId="3" fillId="0" borderId="26" xfId="7" applyFont="1" applyBorder="1" applyAlignment="1">
      <alignment horizontal="center" vertical="center"/>
    </xf>
    <xf numFmtId="0" fontId="3" fillId="0" borderId="0" xfId="7" applyFont="1" applyBorder="1" applyAlignment="1">
      <alignment horizontal="center" vertical="center"/>
    </xf>
    <xf numFmtId="0" fontId="3" fillId="0" borderId="27" xfId="7" applyFont="1" applyBorder="1" applyAlignment="1">
      <alignment horizontal="center" vertical="center"/>
    </xf>
    <xf numFmtId="4" fontId="5" fillId="0" borderId="26" xfId="7" applyNumberFormat="1" applyFont="1" applyFill="1" applyBorder="1" applyAlignment="1">
      <alignment horizontal="right"/>
    </xf>
    <xf numFmtId="0" fontId="3" fillId="0" borderId="0" xfId="7" applyFont="1" applyBorder="1"/>
    <xf numFmtId="0" fontId="3" fillId="0" borderId="27" xfId="7" applyFont="1" applyBorder="1"/>
    <xf numFmtId="0" fontId="3" fillId="0" borderId="26" xfId="7" applyBorder="1" applyAlignment="1">
      <alignment horizontal="center" vertical="center"/>
    </xf>
    <xf numFmtId="0" fontId="3" fillId="0" borderId="0" xfId="7" applyBorder="1" applyAlignment="1">
      <alignment horizontal="center" vertical="center"/>
    </xf>
    <xf numFmtId="0" fontId="3" fillId="0" borderId="27" xfId="7" applyBorder="1" applyAlignment="1">
      <alignment horizontal="center" vertical="center"/>
    </xf>
    <xf numFmtId="0" fontId="3" fillId="0" borderId="0" xfId="7" applyBorder="1"/>
    <xf numFmtId="0" fontId="5" fillId="0" borderId="0" xfId="7" applyFont="1" applyFill="1" applyBorder="1" applyAlignment="1">
      <alignment horizontal="left" wrapText="1"/>
    </xf>
    <xf numFmtId="0" fontId="3" fillId="0" borderId="28" xfId="7" applyBorder="1" applyAlignment="1">
      <alignment horizontal="center" vertical="center"/>
    </xf>
    <xf numFmtId="0" fontId="3" fillId="0" borderId="7" xfId="7" applyBorder="1" applyAlignment="1">
      <alignment horizontal="center" vertical="center"/>
    </xf>
    <xf numFmtId="0" fontId="3" fillId="0" borderId="29" xfId="7" applyBorder="1" applyAlignment="1">
      <alignment horizontal="center" vertical="center"/>
    </xf>
    <xf numFmtId="4" fontId="5" fillId="0" borderId="28" xfId="7" applyNumberFormat="1" applyFont="1" applyFill="1" applyBorder="1" applyAlignment="1">
      <alignment horizontal="right"/>
    </xf>
    <xf numFmtId="0" fontId="3" fillId="0" borderId="7" xfId="7" applyBorder="1"/>
    <xf numFmtId="0" fontId="3" fillId="0" borderId="29" xfId="7" applyBorder="1"/>
    <xf numFmtId="0" fontId="5" fillId="0" borderId="17" xfId="7" applyFont="1" applyFill="1" applyBorder="1" applyAlignment="1">
      <alignment horizontal="right"/>
    </xf>
    <xf numFmtId="0" fontId="17" fillId="0" borderId="17" xfId="8" applyFont="1" applyBorder="1" applyAlignment="1">
      <alignment horizontal="center" vertical="center" wrapText="1"/>
    </xf>
    <xf numFmtId="0" fontId="3" fillId="2" borderId="17" xfId="7" applyFont="1" applyFill="1" applyBorder="1" applyAlignment="1">
      <alignment horizontal="center" vertical="center"/>
    </xf>
    <xf numFmtId="0" fontId="18" fillId="2" borderId="18" xfId="8" applyFont="1" applyFill="1" applyBorder="1"/>
    <xf numFmtId="2" fontId="16" fillId="2" borderId="17" xfId="7" applyNumberFormat="1" applyFont="1" applyFill="1" applyBorder="1"/>
    <xf numFmtId="0" fontId="16" fillId="2" borderId="20" xfId="7" applyFont="1" applyFill="1" applyBorder="1"/>
    <xf numFmtId="0" fontId="16" fillId="2" borderId="17" xfId="7" applyFont="1" applyFill="1" applyBorder="1"/>
    <xf numFmtId="2" fontId="5" fillId="0" borderId="24" xfId="7" applyNumberFormat="1" applyFont="1" applyFill="1" applyBorder="1" applyAlignment="1">
      <alignment horizontal="center" vertical="center"/>
    </xf>
    <xf numFmtId="2" fontId="5" fillId="0" borderId="9" xfId="7" applyNumberFormat="1" applyFont="1" applyFill="1" applyBorder="1" applyAlignment="1">
      <alignment horizontal="center" vertical="center"/>
    </xf>
    <xf numFmtId="2" fontId="5" fillId="0" borderId="25" xfId="7" applyNumberFormat="1" applyFont="1" applyFill="1" applyBorder="1" applyAlignment="1">
      <alignment horizontal="center" vertical="center"/>
    </xf>
    <xf numFmtId="2" fontId="5" fillId="0" borderId="24" xfId="7" applyNumberFormat="1" applyFont="1" applyFill="1" applyBorder="1" applyAlignment="1">
      <alignment horizontal="right"/>
    </xf>
    <xf numFmtId="2" fontId="5" fillId="0" borderId="26" xfId="7" applyNumberFormat="1" applyFont="1" applyFill="1" applyBorder="1" applyAlignment="1">
      <alignment horizontal="center" vertical="center"/>
    </xf>
    <xf numFmtId="2" fontId="5" fillId="0" borderId="0" xfId="7" applyNumberFormat="1" applyFont="1" applyFill="1" applyBorder="1" applyAlignment="1">
      <alignment horizontal="center" vertical="center"/>
    </xf>
    <xf numFmtId="2" fontId="5" fillId="0" borderId="27" xfId="7" applyNumberFormat="1" applyFont="1" applyFill="1" applyBorder="1" applyAlignment="1">
      <alignment horizontal="center" vertical="center"/>
    </xf>
    <xf numFmtId="2" fontId="5" fillId="0" borderId="26" xfId="7" applyNumberFormat="1" applyFont="1" applyFill="1" applyBorder="1" applyAlignment="1">
      <alignment horizontal="right"/>
    </xf>
    <xf numFmtId="2" fontId="5" fillId="0" borderId="28" xfId="7" applyNumberFormat="1" applyFont="1" applyFill="1" applyBorder="1" applyAlignment="1">
      <alignment horizontal="center" vertical="center"/>
    </xf>
    <xf numFmtId="2" fontId="5" fillId="0" borderId="7" xfId="7" applyNumberFormat="1" applyFont="1" applyFill="1" applyBorder="1" applyAlignment="1">
      <alignment horizontal="center" vertical="center"/>
    </xf>
    <xf numFmtId="2" fontId="5" fillId="0" borderId="29" xfId="7" applyNumberFormat="1" applyFont="1" applyFill="1" applyBorder="1" applyAlignment="1">
      <alignment horizontal="center" vertical="center"/>
    </xf>
    <xf numFmtId="2" fontId="5" fillId="0" borderId="28" xfId="7" applyNumberFormat="1" applyFont="1" applyFill="1" applyBorder="1" applyAlignment="1">
      <alignment horizontal="right"/>
    </xf>
    <xf numFmtId="0" fontId="3" fillId="0" borderId="32" xfId="7" applyBorder="1"/>
    <xf numFmtId="0" fontId="3" fillId="0" borderId="17" xfId="7" applyBorder="1" applyAlignment="1">
      <alignment vertical="center"/>
    </xf>
    <xf numFmtId="0" fontId="3" fillId="2" borderId="17" xfId="7" applyFill="1" applyBorder="1" applyAlignment="1">
      <alignment horizontal="center" vertical="center"/>
    </xf>
    <xf numFmtId="0" fontId="3" fillId="2" borderId="17" xfId="7" applyFill="1" applyBorder="1"/>
    <xf numFmtId="0" fontId="5" fillId="0" borderId="24" xfId="7" applyFont="1" applyFill="1" applyBorder="1"/>
    <xf numFmtId="0" fontId="9" fillId="0" borderId="26" xfId="7" applyFont="1" applyFill="1" applyBorder="1"/>
    <xf numFmtId="2" fontId="20" fillId="0" borderId="0" xfId="7" applyNumberFormat="1" applyFont="1" applyFill="1" applyBorder="1" applyAlignment="1">
      <alignment horizontal="right"/>
    </xf>
    <xf numFmtId="0" fontId="3" fillId="0" borderId="0" xfId="7" applyAlignment="1">
      <alignment horizontal="right"/>
    </xf>
    <xf numFmtId="166" fontId="3" fillId="0" borderId="0" xfId="7" applyNumberFormat="1"/>
    <xf numFmtId="0" fontId="33" fillId="11" borderId="17" xfId="0" applyFont="1" applyFill="1" applyBorder="1" applyAlignment="1" applyProtection="1">
      <alignment horizontal="center" vertical="center" wrapText="1"/>
      <protection locked="0"/>
    </xf>
    <xf numFmtId="0" fontId="35" fillId="0" borderId="4" xfId="0" applyFont="1" applyBorder="1" applyAlignment="1">
      <alignment vertical="center"/>
    </xf>
    <xf numFmtId="0" fontId="36" fillId="0" borderId="0" xfId="0" applyFont="1" applyAlignment="1">
      <alignment vertical="top"/>
    </xf>
    <xf numFmtId="0" fontId="35" fillId="0" borderId="5" xfId="0" applyFont="1" applyBorder="1" applyAlignment="1">
      <alignment vertical="center"/>
    </xf>
    <xf numFmtId="0" fontId="36" fillId="0" borderId="0" xfId="0" applyFont="1"/>
    <xf numFmtId="0" fontId="35" fillId="0" borderId="12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0" fontId="37" fillId="0" borderId="50" xfId="0" applyFont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7" fillId="0" borderId="36" xfId="0" applyFont="1" applyBorder="1" applyAlignment="1">
      <alignment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center" vertical="center"/>
    </xf>
    <xf numFmtId="0" fontId="39" fillId="0" borderId="34" xfId="0" applyFont="1" applyBorder="1" applyAlignment="1">
      <alignment vertical="center"/>
    </xf>
    <xf numFmtId="0" fontId="40" fillId="0" borderId="34" xfId="0" applyFont="1" applyBorder="1" applyAlignment="1">
      <alignment vertical="center"/>
    </xf>
    <xf numFmtId="0" fontId="37" fillId="0" borderId="3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0" borderId="50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37" fillId="0" borderId="13" xfId="0" applyFont="1" applyBorder="1" applyAlignment="1">
      <alignment vertical="center"/>
    </xf>
    <xf numFmtId="0" fontId="37" fillId="0" borderId="13" xfId="0" applyFont="1" applyBorder="1" applyAlignment="1">
      <alignment horizontal="right" vertical="center"/>
    </xf>
    <xf numFmtId="0" fontId="38" fillId="0" borderId="50" xfId="0" applyFont="1" applyBorder="1" applyAlignment="1">
      <alignment horizontal="center"/>
    </xf>
    <xf numFmtId="0" fontId="39" fillId="0" borderId="0" xfId="0" applyFont="1" applyAlignment="1">
      <alignment vertical="center"/>
    </xf>
    <xf numFmtId="0" fontId="37" fillId="0" borderId="50" xfId="0" applyFont="1" applyBorder="1" applyAlignment="1">
      <alignment horizontal="center"/>
    </xf>
    <xf numFmtId="0" fontId="37" fillId="0" borderId="12" xfId="0" applyFont="1" applyBorder="1" applyAlignment="1">
      <alignment vertical="center"/>
    </xf>
    <xf numFmtId="2" fontId="37" fillId="0" borderId="13" xfId="0" applyNumberFormat="1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9" fillId="0" borderId="50" xfId="0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0" fontId="35" fillId="0" borderId="36" xfId="0" applyFont="1" applyBorder="1" applyAlignment="1">
      <alignment horizontal="center" vertical="center"/>
    </xf>
    <xf numFmtId="4" fontId="0" fillId="0" borderId="0" xfId="0" applyNumberFormat="1"/>
    <xf numFmtId="43" fontId="0" fillId="0" borderId="0" xfId="1" applyFont="1"/>
    <xf numFmtId="0" fontId="41" fillId="0" borderId="0" xfId="0" applyFont="1"/>
    <xf numFmtId="43" fontId="41" fillId="0" borderId="0" xfId="1" applyFont="1"/>
    <xf numFmtId="0" fontId="0" fillId="0" borderId="17" xfId="0" applyBorder="1"/>
    <xf numFmtId="3" fontId="0" fillId="0" borderId="17" xfId="0" applyNumberFormat="1" applyBorder="1"/>
    <xf numFmtId="4" fontId="0" fillId="0" borderId="17" xfId="0" applyNumberFormat="1" applyBorder="1"/>
    <xf numFmtId="0" fontId="0" fillId="0" borderId="0" xfId="0" applyAlignment="1">
      <alignment vertical="center" wrapText="1"/>
    </xf>
    <xf numFmtId="4" fontId="2" fillId="0" borderId="17" xfId="0" applyNumberFormat="1" applyFont="1" applyBorder="1"/>
    <xf numFmtId="0" fontId="2" fillId="11" borderId="17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5" fillId="0" borderId="27" xfId="0" applyNumberFormat="1" applyFont="1" applyFill="1" applyBorder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3" fontId="5" fillId="0" borderId="0" xfId="2" applyNumberFormat="1" applyFont="1" applyFill="1" applyBorder="1" applyAlignment="1">
      <alignment horizontal="center"/>
    </xf>
    <xf numFmtId="3" fontId="5" fillId="0" borderId="27" xfId="2" applyNumberFormat="1" applyFont="1" applyFill="1" applyBorder="1" applyAlignment="1">
      <alignment horizontal="center"/>
    </xf>
    <xf numFmtId="0" fontId="19" fillId="0" borderId="0" xfId="10" applyFont="1" applyFill="1" applyBorder="1" applyAlignment="1">
      <alignment wrapText="1"/>
    </xf>
    <xf numFmtId="2" fontId="19" fillId="3" borderId="0" xfId="10" applyNumberFormat="1" applyFont="1" applyFill="1" applyBorder="1" applyAlignment="1">
      <alignment horizontal="center"/>
    </xf>
    <xf numFmtId="0" fontId="19" fillId="0" borderId="0" xfId="10" applyFont="1" applyFill="1" applyBorder="1"/>
    <xf numFmtId="0" fontId="19" fillId="0" borderId="0" xfId="10" applyFont="1" applyBorder="1"/>
    <xf numFmtId="0" fontId="19" fillId="0" borderId="0" xfId="10" applyFont="1" applyBorder="1" applyAlignment="1">
      <alignment vertical="center"/>
    </xf>
    <xf numFmtId="0" fontId="19" fillId="0" borderId="0" xfId="10" applyFont="1"/>
    <xf numFmtId="0" fontId="12" fillId="0" borderId="16" xfId="7" applyFont="1" applyBorder="1" applyAlignment="1">
      <alignment horizontal="center"/>
    </xf>
    <xf numFmtId="0" fontId="12" fillId="0" borderId="60" xfId="7" applyFont="1" applyBorder="1" applyAlignment="1">
      <alignment horizontal="center"/>
    </xf>
    <xf numFmtId="0" fontId="19" fillId="0" borderId="0" xfId="10" applyFont="1" applyAlignment="1">
      <alignment wrapText="1"/>
    </xf>
    <xf numFmtId="0" fontId="42" fillId="0" borderId="44" xfId="10" applyFont="1" applyFill="1" applyBorder="1"/>
    <xf numFmtId="0" fontId="13" fillId="0" borderId="44" xfId="10" applyFont="1" applyFill="1" applyBorder="1"/>
    <xf numFmtId="0" fontId="43" fillId="0" borderId="33" xfId="0" applyFont="1" applyBorder="1" applyAlignment="1">
      <alignment horizontal="left" vertical="center" wrapText="1"/>
    </xf>
    <xf numFmtId="0" fontId="13" fillId="0" borderId="33" xfId="10" applyFont="1" applyFill="1" applyBorder="1" applyAlignment="1">
      <alignment horizontal="center"/>
    </xf>
    <xf numFmtId="10" fontId="13" fillId="2" borderId="33" xfId="13" applyNumberFormat="1" applyFont="1" applyFill="1" applyBorder="1" applyAlignment="1">
      <alignment horizontal="center"/>
    </xf>
    <xf numFmtId="2" fontId="13" fillId="2" borderId="33" xfId="10" applyNumberFormat="1" applyFont="1" applyFill="1" applyBorder="1" applyAlignment="1">
      <alignment horizontal="center"/>
    </xf>
    <xf numFmtId="43" fontId="13" fillId="0" borderId="24" xfId="1" applyFont="1" applyBorder="1"/>
    <xf numFmtId="43" fontId="13" fillId="0" borderId="9" xfId="1" applyFont="1" applyBorder="1"/>
    <xf numFmtId="43" fontId="13" fillId="0" borderId="25" xfId="1" applyFont="1" applyBorder="1"/>
    <xf numFmtId="4" fontId="13" fillId="0" borderId="33" xfId="10" applyNumberFormat="1" applyFont="1" applyBorder="1"/>
    <xf numFmtId="4" fontId="13" fillId="0" borderId="61" xfId="10" applyNumberFormat="1" applyFont="1" applyBorder="1"/>
    <xf numFmtId="0" fontId="13" fillId="0" borderId="24" xfId="10" applyFont="1" applyBorder="1"/>
    <xf numFmtId="0" fontId="13" fillId="0" borderId="9" xfId="10" applyFont="1" applyBorder="1"/>
    <xf numFmtId="0" fontId="13" fillId="0" borderId="25" xfId="10" applyFont="1" applyBorder="1"/>
    <xf numFmtId="0" fontId="13" fillId="0" borderId="43" xfId="10" applyFont="1" applyFill="1" applyBorder="1"/>
    <xf numFmtId="0" fontId="13" fillId="0" borderId="31" xfId="0" applyFont="1" applyFill="1" applyBorder="1" applyAlignment="1">
      <alignment wrapText="1"/>
    </xf>
    <xf numFmtId="0" fontId="13" fillId="0" borderId="31" xfId="10" applyFont="1" applyFill="1" applyBorder="1" applyAlignment="1">
      <alignment horizontal="center"/>
    </xf>
    <xf numFmtId="10" fontId="13" fillId="2" borderId="31" xfId="13" applyNumberFormat="1" applyFont="1" applyFill="1" applyBorder="1" applyAlignment="1">
      <alignment horizontal="center"/>
    </xf>
    <xf numFmtId="2" fontId="13" fillId="2" borderId="31" xfId="10" applyNumberFormat="1" applyFont="1" applyFill="1" applyBorder="1" applyAlignment="1">
      <alignment horizontal="center"/>
    </xf>
    <xf numFmtId="0" fontId="13" fillId="0" borderId="26" xfId="10" applyFont="1" applyBorder="1"/>
    <xf numFmtId="0" fontId="13" fillId="0" borderId="0" xfId="10" applyFont="1" applyBorder="1"/>
    <xf numFmtId="0" fontId="13" fillId="0" borderId="27" xfId="10" applyFont="1" applyBorder="1"/>
    <xf numFmtId="4" fontId="13" fillId="0" borderId="31" xfId="10" applyNumberFormat="1" applyFont="1" applyBorder="1"/>
    <xf numFmtId="4" fontId="13" fillId="0" borderId="62" xfId="10" applyNumberFormat="1" applyFont="1" applyBorder="1"/>
    <xf numFmtId="0" fontId="13" fillId="0" borderId="63" xfId="10" applyFont="1" applyFill="1" applyBorder="1"/>
    <xf numFmtId="0" fontId="43" fillId="0" borderId="32" xfId="0" applyFont="1" applyBorder="1" applyAlignment="1">
      <alignment horizontal="left" vertical="center" wrapText="1"/>
    </xf>
    <xf numFmtId="0" fontId="13" fillId="0" borderId="32" xfId="10" applyFont="1" applyFill="1" applyBorder="1" applyAlignment="1">
      <alignment horizontal="center"/>
    </xf>
    <xf numFmtId="10" fontId="13" fillId="2" borderId="32" xfId="13" applyNumberFormat="1" applyFont="1" applyFill="1" applyBorder="1" applyAlignment="1">
      <alignment horizontal="center"/>
    </xf>
    <xf numFmtId="2" fontId="13" fillId="2" borderId="32" xfId="10" applyNumberFormat="1" applyFont="1" applyFill="1" applyBorder="1" applyAlignment="1">
      <alignment horizontal="center"/>
    </xf>
    <xf numFmtId="0" fontId="13" fillId="0" borderId="28" xfId="10" applyFont="1" applyBorder="1"/>
    <xf numFmtId="0" fontId="13" fillId="0" borderId="7" xfId="10" applyFont="1" applyBorder="1"/>
    <xf numFmtId="0" fontId="13" fillId="0" borderId="29" xfId="10" applyFont="1" applyBorder="1"/>
    <xf numFmtId="4" fontId="13" fillId="0" borderId="32" xfId="10" applyNumberFormat="1" applyFont="1" applyBorder="1"/>
    <xf numFmtId="4" fontId="13" fillId="0" borderId="64" xfId="10" applyNumberFormat="1" applyFont="1" applyBorder="1"/>
    <xf numFmtId="0" fontId="42" fillId="0" borderId="43" xfId="10" applyFont="1" applyFill="1" applyBorder="1"/>
    <xf numFmtId="0" fontId="43" fillId="0" borderId="31" xfId="0" applyFont="1" applyBorder="1" applyAlignment="1">
      <alignment horizontal="left" vertical="center" wrapText="1"/>
    </xf>
    <xf numFmtId="0" fontId="13" fillId="0" borderId="26" xfId="10" applyFont="1" applyFill="1" applyBorder="1"/>
    <xf numFmtId="0" fontId="44" fillId="0" borderId="31" xfId="0" applyFont="1" applyFill="1" applyBorder="1" applyAlignment="1">
      <alignment wrapText="1"/>
    </xf>
    <xf numFmtId="0" fontId="13" fillId="0" borderId="32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1" fontId="13" fillId="0" borderId="26" xfId="10" applyNumberFormat="1" applyFont="1" applyBorder="1"/>
    <xf numFmtId="0" fontId="13" fillId="0" borderId="6" xfId="10" applyFont="1" applyFill="1" applyBorder="1"/>
    <xf numFmtId="3" fontId="15" fillId="13" borderId="28" xfId="10" applyNumberFormat="1" applyFont="1" applyFill="1" applyBorder="1" applyAlignment="1">
      <alignment horizontal="center"/>
    </xf>
    <xf numFmtId="4" fontId="15" fillId="13" borderId="32" xfId="10" applyNumberFormat="1" applyFont="1" applyFill="1" applyBorder="1" applyAlignment="1">
      <alignment horizontal="center"/>
    </xf>
    <xf numFmtId="4" fontId="15" fillId="13" borderId="28" xfId="10" applyNumberFormat="1" applyFont="1" applyFill="1" applyBorder="1" applyAlignment="1">
      <alignment horizontal="center"/>
    </xf>
    <xf numFmtId="4" fontId="15" fillId="13" borderId="64" xfId="10" applyNumberFormat="1" applyFont="1" applyFill="1" applyBorder="1" applyAlignment="1">
      <alignment horizontal="center"/>
    </xf>
    <xf numFmtId="0" fontId="19" fillId="0" borderId="8" xfId="10" applyFont="1" applyBorder="1"/>
    <xf numFmtId="4" fontId="19" fillId="0" borderId="9" xfId="10" applyNumberFormat="1" applyFont="1" applyFill="1" applyBorder="1" applyAlignment="1">
      <alignment horizontal="right"/>
    </xf>
    <xf numFmtId="4" fontId="19" fillId="0" borderId="10" xfId="10" applyNumberFormat="1" applyFont="1" applyFill="1" applyBorder="1" applyAlignment="1">
      <alignment horizontal="right"/>
    </xf>
    <xf numFmtId="0" fontId="19" fillId="0" borderId="4" xfId="10" applyFont="1" applyBorder="1"/>
    <xf numFmtId="4" fontId="19" fillId="0" borderId="0" xfId="10" applyNumberFormat="1" applyFont="1" applyBorder="1" applyAlignment="1">
      <alignment horizontal="right"/>
    </xf>
    <xf numFmtId="4" fontId="19" fillId="0" borderId="5" xfId="10" applyNumberFormat="1" applyFont="1" applyBorder="1" applyAlignment="1">
      <alignment horizontal="right"/>
    </xf>
    <xf numFmtId="2" fontId="19" fillId="0" borderId="0" xfId="10" applyNumberFormat="1" applyFont="1" applyBorder="1" applyAlignment="1">
      <alignment horizontal="right"/>
    </xf>
    <xf numFmtId="2" fontId="19" fillId="0" borderId="5" xfId="10" applyNumberFormat="1" applyFont="1" applyBorder="1" applyAlignment="1">
      <alignment horizontal="right"/>
    </xf>
    <xf numFmtId="0" fontId="46" fillId="0" borderId="4" xfId="10" applyFont="1" applyBorder="1"/>
    <xf numFmtId="0" fontId="19" fillId="0" borderId="5" xfId="10" applyFont="1" applyBorder="1"/>
    <xf numFmtId="0" fontId="19" fillId="0" borderId="0" xfId="10" applyFont="1" applyFill="1"/>
    <xf numFmtId="166" fontId="19" fillId="0" borderId="0" xfId="10" applyNumberFormat="1" applyFont="1"/>
    <xf numFmtId="0" fontId="47" fillId="0" borderId="0" xfId="0" applyFont="1" applyProtection="1">
      <protection locked="0"/>
    </xf>
    <xf numFmtId="0" fontId="41" fillId="0" borderId="0" xfId="0" applyFont="1" applyProtection="1">
      <protection locked="0"/>
    </xf>
    <xf numFmtId="0" fontId="3" fillId="0" borderId="0" xfId="7"/>
    <xf numFmtId="0" fontId="3" fillId="0" borderId="27" xfId="7" applyBorder="1"/>
    <xf numFmtId="0" fontId="22" fillId="0" borderId="26" xfId="7" applyFont="1" applyFill="1" applyBorder="1"/>
    <xf numFmtId="0" fontId="3" fillId="0" borderId="9" xfId="7" applyBorder="1"/>
    <xf numFmtId="0" fontId="3" fillId="0" borderId="25" xfId="7" applyBorder="1"/>
    <xf numFmtId="0" fontId="3" fillId="0" borderId="0" xfId="7" applyAlignment="1">
      <alignment vertical="center" wrapText="1"/>
    </xf>
    <xf numFmtId="43" fontId="48" fillId="0" borderId="17" xfId="1" applyFont="1" applyBorder="1" applyAlignment="1" applyProtection="1">
      <alignment vertical="center"/>
    </xf>
    <xf numFmtId="43" fontId="47" fillId="0" borderId="17" xfId="1" applyFont="1" applyBorder="1" applyAlignment="1" applyProtection="1">
      <alignment vertical="center"/>
    </xf>
    <xf numFmtId="0" fontId="48" fillId="0" borderId="0" xfId="0" applyFont="1" applyProtection="1">
      <protection locked="0"/>
    </xf>
    <xf numFmtId="0" fontId="0" fillId="0" borderId="0" xfId="0" applyProtection="1">
      <protection locked="0"/>
    </xf>
    <xf numFmtId="2" fontId="0" fillId="0" borderId="17" xfId="0" applyNumberFormat="1" applyBorder="1" applyProtection="1">
      <protection locked="0"/>
    </xf>
    <xf numFmtId="3" fontId="0" fillId="0" borderId="17" xfId="0" applyNumberFormat="1" applyBorder="1" applyProtection="1">
      <protection locked="0"/>
    </xf>
    <xf numFmtId="3" fontId="0" fillId="0" borderId="17" xfId="0" applyNumberFormat="1" applyBorder="1" applyProtection="1"/>
    <xf numFmtId="0" fontId="0" fillId="0" borderId="0" xfId="0" applyProtection="1"/>
    <xf numFmtId="0" fontId="0" fillId="11" borderId="17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 wrapText="1"/>
    </xf>
    <xf numFmtId="0" fontId="0" fillId="0" borderId="17" xfId="0" applyBorder="1" applyProtection="1"/>
    <xf numFmtId="4" fontId="0" fillId="0" borderId="17" xfId="0" applyNumberFormat="1" applyBorder="1" applyProtection="1"/>
    <xf numFmtId="43" fontId="0" fillId="0" borderId="17" xfId="1" applyFont="1" applyBorder="1" applyProtection="1"/>
    <xf numFmtId="43" fontId="2" fillId="0" borderId="17" xfId="1" applyFont="1" applyBorder="1" applyProtection="1"/>
    <xf numFmtId="0" fontId="41" fillId="0" borderId="0" xfId="0" applyFont="1" applyProtection="1"/>
    <xf numFmtId="0" fontId="25" fillId="0" borderId="34" xfId="0" applyFont="1" applyBorder="1" applyAlignment="1" applyProtection="1">
      <alignment horizontal="center" vertical="center" wrapText="1"/>
      <protection locked="0"/>
    </xf>
    <xf numFmtId="0" fontId="25" fillId="0" borderId="35" xfId="0" applyFont="1" applyBorder="1" applyAlignment="1" applyProtection="1">
      <alignment horizontal="center" vertical="center" wrapText="1"/>
      <protection locked="0"/>
    </xf>
    <xf numFmtId="168" fontId="25" fillId="0" borderId="17" xfId="0" applyNumberFormat="1" applyFont="1" applyBorder="1" applyAlignment="1" applyProtection="1">
      <alignment horizontal="center" vertical="center" wrapText="1"/>
      <protection locked="0"/>
    </xf>
    <xf numFmtId="0" fontId="25" fillId="0" borderId="17" xfId="0" applyFont="1" applyFill="1" applyBorder="1" applyAlignment="1" applyProtection="1">
      <alignment horizontal="center" vertical="center" wrapText="1"/>
      <protection locked="0"/>
    </xf>
    <xf numFmtId="2" fontId="25" fillId="0" borderId="17" xfId="0" applyNumberFormat="1" applyFont="1" applyBorder="1" applyAlignment="1" applyProtection="1">
      <alignment horizontal="center" vertical="center" wrapText="1"/>
      <protection locked="0"/>
    </xf>
    <xf numFmtId="0" fontId="25" fillId="0" borderId="17" xfId="0" applyFont="1" applyBorder="1" applyAlignment="1" applyProtection="1">
      <alignment horizontal="center" vertical="center" wrapText="1"/>
      <protection locked="0"/>
    </xf>
    <xf numFmtId="1" fontId="25" fillId="0" borderId="17" xfId="0" applyNumberFormat="1" applyFont="1" applyFill="1" applyBorder="1" applyAlignment="1" applyProtection="1">
      <alignment horizontal="center" vertical="center" wrapText="1"/>
      <protection locked="0"/>
    </xf>
    <xf numFmtId="169" fontId="25" fillId="0" borderId="17" xfId="0" applyNumberFormat="1" applyFont="1" applyFill="1" applyBorder="1" applyAlignment="1" applyProtection="1">
      <alignment horizontal="center" vertical="center" wrapText="1"/>
      <protection locked="0"/>
    </xf>
    <xf numFmtId="168" fontId="26" fillId="0" borderId="0" xfId="0" applyNumberFormat="1" applyFont="1" applyFill="1" applyAlignment="1" applyProtection="1">
      <alignment horizontal="center" vertical="center" wrapText="1"/>
      <protection locked="0"/>
    </xf>
    <xf numFmtId="0" fontId="26" fillId="0" borderId="0" xfId="0" applyFont="1" applyFill="1" applyAlignment="1" applyProtection="1">
      <alignment horizontal="center" vertical="center" wrapText="1"/>
      <protection locked="0"/>
    </xf>
    <xf numFmtId="0" fontId="26" fillId="4" borderId="33" xfId="0" applyFont="1" applyFill="1" applyBorder="1" applyAlignment="1" applyProtection="1">
      <alignment horizontal="center" vertical="center" wrapText="1"/>
      <protection locked="0"/>
    </xf>
    <xf numFmtId="0" fontId="26" fillId="4" borderId="38" xfId="0" applyFont="1" applyFill="1" applyBorder="1" applyAlignment="1" applyProtection="1">
      <alignment horizontal="center" vertical="center" wrapText="1"/>
      <protection locked="0"/>
    </xf>
    <xf numFmtId="168" fontId="26" fillId="4" borderId="32" xfId="0" quotePrefix="1" applyNumberFormat="1" applyFont="1" applyFill="1" applyBorder="1" applyAlignment="1" applyProtection="1">
      <alignment horizontal="center" vertical="center" wrapText="1"/>
      <protection locked="0"/>
    </xf>
    <xf numFmtId="2" fontId="26" fillId="4" borderId="32" xfId="0" applyNumberFormat="1" applyFont="1" applyFill="1" applyBorder="1" applyAlignment="1" applyProtection="1">
      <alignment horizontal="left" vertical="center" wrapText="1"/>
      <protection locked="0"/>
    </xf>
    <xf numFmtId="2" fontId="26" fillId="4" borderId="3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31" xfId="0" applyFont="1" applyFill="1" applyBorder="1" applyAlignment="1" applyProtection="1">
      <alignment horizontal="center" vertical="center" wrapText="1"/>
      <protection locked="0"/>
    </xf>
    <xf numFmtId="168" fontId="26" fillId="4" borderId="32" xfId="0" applyNumberFormat="1" applyFont="1" applyFill="1" applyBorder="1" applyAlignment="1" applyProtection="1">
      <alignment horizontal="center" vertical="center" wrapText="1"/>
      <protection locked="0"/>
    </xf>
    <xf numFmtId="2" fontId="26" fillId="4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2" xfId="0" applyNumberFormat="1" applyFont="1" applyFill="1" applyBorder="1" applyAlignment="1" applyProtection="1">
      <alignment horizontal="center" vertical="center" wrapText="1"/>
      <protection locked="0"/>
    </xf>
    <xf numFmtId="169" fontId="27" fillId="4" borderId="26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27" xfId="0" applyFont="1" applyFill="1" applyBorder="1" applyAlignment="1" applyProtection="1">
      <alignment horizontal="center" vertical="center" wrapText="1"/>
      <protection locked="0"/>
    </xf>
    <xf numFmtId="168" fontId="26" fillId="4" borderId="17" xfId="0" applyNumberFormat="1" applyFont="1" applyFill="1" applyBorder="1" applyAlignment="1" applyProtection="1">
      <alignment horizontal="center" vertical="center" wrapText="1"/>
      <protection locked="0"/>
    </xf>
    <xf numFmtId="2" fontId="26" fillId="4" borderId="17" xfId="0" applyNumberFormat="1" applyFont="1" applyFill="1" applyBorder="1" applyAlignment="1" applyProtection="1">
      <alignment horizontal="left" vertical="center" wrapText="1"/>
      <protection locked="0"/>
    </xf>
    <xf numFmtId="2" fontId="26" fillId="4" borderId="17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17" xfId="0" applyFont="1" applyFill="1" applyBorder="1" applyAlignment="1" applyProtection="1">
      <alignment horizontal="center" vertical="center" wrapText="1"/>
      <protection locked="0"/>
    </xf>
    <xf numFmtId="169" fontId="26" fillId="4" borderId="17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40" xfId="0" applyFont="1" applyFill="1" applyBorder="1" applyAlignment="1" applyProtection="1">
      <alignment horizontal="center" vertical="center" wrapText="1"/>
      <protection locked="0"/>
    </xf>
    <xf numFmtId="168" fontId="26" fillId="4" borderId="22" xfId="0" applyNumberFormat="1" applyFont="1" applyFill="1" applyBorder="1" applyAlignment="1" applyProtection="1">
      <alignment horizontal="center" vertical="center" wrapText="1"/>
      <protection locked="0"/>
    </xf>
    <xf numFmtId="2" fontId="26" fillId="4" borderId="4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41" xfId="0" applyFont="1" applyFill="1" applyBorder="1" applyAlignment="1" applyProtection="1">
      <alignment horizontal="center" vertical="center" wrapText="1"/>
      <protection locked="0"/>
    </xf>
    <xf numFmtId="0" fontId="26" fillId="4" borderId="22" xfId="0" applyFont="1" applyFill="1" applyBorder="1" applyAlignment="1" applyProtection="1">
      <alignment horizontal="center" vertical="center" wrapText="1"/>
      <protection locked="0"/>
    </xf>
    <xf numFmtId="169" fontId="26" fillId="4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22" xfId="0" applyNumberFormat="1" applyFont="1" applyFill="1" applyBorder="1" applyAlignment="1" applyProtection="1">
      <alignment horizontal="center" vertical="center" wrapText="1"/>
      <protection locked="0"/>
    </xf>
    <xf numFmtId="169" fontId="27" fillId="4" borderId="65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31" xfId="0" applyFont="1" applyFill="1" applyBorder="1" applyAlignment="1" applyProtection="1">
      <alignment horizontal="center" vertical="center" wrapText="1"/>
      <protection locked="0"/>
    </xf>
    <xf numFmtId="0" fontId="26" fillId="5" borderId="38" xfId="0" applyFont="1" applyFill="1" applyBorder="1" applyAlignment="1" applyProtection="1">
      <alignment horizontal="center" vertical="center" wrapText="1"/>
      <protection locked="0"/>
    </xf>
    <xf numFmtId="168" fontId="26" fillId="5" borderId="39" xfId="0" applyNumberFormat="1" applyFont="1" applyFill="1" applyBorder="1" applyAlignment="1" applyProtection="1">
      <alignment horizontal="center" vertical="center" wrapText="1"/>
      <protection locked="0"/>
    </xf>
    <xf numFmtId="2" fontId="26" fillId="5" borderId="32" xfId="0" applyNumberFormat="1" applyFont="1" applyFill="1" applyBorder="1" applyAlignment="1" applyProtection="1">
      <alignment horizontal="left" vertical="center" wrapText="1"/>
      <protection locked="0"/>
    </xf>
    <xf numFmtId="2" fontId="26" fillId="5" borderId="15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15" xfId="0" applyFont="1" applyFill="1" applyBorder="1" applyAlignment="1" applyProtection="1">
      <alignment horizontal="center" vertical="center" wrapText="1"/>
      <protection locked="0"/>
    </xf>
    <xf numFmtId="168" fontId="26" fillId="5" borderId="32" xfId="0" applyNumberFormat="1" applyFont="1" applyFill="1" applyBorder="1" applyAlignment="1" applyProtection="1">
      <alignment horizontal="center" vertical="center" wrapText="1"/>
      <protection locked="0"/>
    </xf>
    <xf numFmtId="2" fontId="26" fillId="5" borderId="39" xfId="0" applyNumberFormat="1" applyFont="1" applyFill="1" applyBorder="1" applyAlignment="1" applyProtection="1">
      <alignment horizontal="left" vertical="center" wrapText="1"/>
      <protection locked="0"/>
    </xf>
    <xf numFmtId="2" fontId="26" fillId="5" borderId="39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39" xfId="0" applyFont="1" applyFill="1" applyBorder="1" applyAlignment="1" applyProtection="1">
      <alignment horizontal="center" vertical="center" wrapText="1"/>
      <protection locked="0"/>
    </xf>
    <xf numFmtId="169" fontId="26" fillId="5" borderId="39" xfId="0" applyNumberFormat="1" applyFont="1" applyFill="1" applyBorder="1" applyAlignment="1" applyProtection="1">
      <alignment horizontal="center" vertical="center" wrapText="1"/>
      <protection locked="0"/>
    </xf>
    <xf numFmtId="169" fontId="27" fillId="5" borderId="66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27" xfId="0" applyFont="1" applyFill="1" applyBorder="1" applyAlignment="1" applyProtection="1">
      <alignment horizontal="center" vertical="center" wrapText="1"/>
      <protection locked="0"/>
    </xf>
    <xf numFmtId="168" fontId="26" fillId="5" borderId="17" xfId="0" applyNumberFormat="1" applyFont="1" applyFill="1" applyBorder="1" applyAlignment="1" applyProtection="1">
      <alignment horizontal="center" vertical="center" wrapText="1"/>
      <protection locked="0"/>
    </xf>
    <xf numFmtId="2" fontId="26" fillId="5" borderId="31" xfId="0" applyNumberFormat="1" applyFont="1" applyFill="1" applyBorder="1" applyAlignment="1" applyProtection="1">
      <alignment horizontal="center" vertical="center" wrapText="1"/>
      <protection locked="0"/>
    </xf>
    <xf numFmtId="2" fontId="26" fillId="5" borderId="17" xfId="0" applyNumberFormat="1" applyFont="1" applyFill="1" applyBorder="1" applyAlignment="1" applyProtection="1">
      <alignment horizontal="left" vertical="center" wrapText="1"/>
      <protection locked="0"/>
    </xf>
    <xf numFmtId="2" fontId="26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17" xfId="0" applyFont="1" applyFill="1" applyBorder="1" applyAlignment="1" applyProtection="1">
      <alignment horizontal="center" vertical="center" wrapText="1"/>
      <protection locked="0"/>
    </xf>
    <xf numFmtId="169" fontId="26" fillId="5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17" xfId="0" applyNumberFormat="1" applyFont="1" applyFill="1" applyBorder="1" applyAlignment="1" applyProtection="1">
      <alignment horizontal="center" vertical="center" wrapText="1"/>
      <protection locked="0"/>
    </xf>
    <xf numFmtId="169" fontId="27" fillId="5" borderId="26" xfId="0" applyNumberFormat="1" applyFont="1" applyFill="1" applyBorder="1" applyAlignment="1" applyProtection="1">
      <alignment horizontal="center" vertical="center" wrapText="1"/>
      <protection locked="0"/>
    </xf>
    <xf numFmtId="168" fontId="26" fillId="5" borderId="17" xfId="0" applyNumberFormat="1" applyFont="1" applyFill="1" applyBorder="1" applyAlignment="1" applyProtection="1">
      <alignment horizontal="center" vertical="center"/>
      <protection locked="0"/>
    </xf>
    <xf numFmtId="0" fontId="26" fillId="5" borderId="40" xfId="0" applyFont="1" applyFill="1" applyBorder="1" applyAlignment="1" applyProtection="1">
      <alignment horizontal="center" vertical="center" wrapText="1"/>
      <protection locked="0"/>
    </xf>
    <xf numFmtId="168" fontId="26" fillId="5" borderId="22" xfId="0" applyNumberFormat="1" applyFont="1" applyFill="1" applyBorder="1" applyAlignment="1" applyProtection="1">
      <alignment horizontal="center" vertical="center" wrapText="1"/>
      <protection locked="0"/>
    </xf>
    <xf numFmtId="2" fontId="26" fillId="5" borderId="41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41" xfId="0" applyFont="1" applyFill="1" applyBorder="1" applyAlignment="1" applyProtection="1">
      <alignment horizontal="center" vertical="center" wrapText="1"/>
      <protection locked="0"/>
    </xf>
    <xf numFmtId="2" fontId="26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22" xfId="0" applyFont="1" applyFill="1" applyBorder="1" applyAlignment="1" applyProtection="1">
      <alignment horizontal="center" vertical="center" wrapText="1"/>
      <protection locked="0"/>
    </xf>
    <xf numFmtId="169" fontId="26" fillId="5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22" xfId="0" applyNumberFormat="1" applyFont="1" applyFill="1" applyBorder="1" applyAlignment="1" applyProtection="1">
      <alignment horizontal="center" vertical="center" wrapText="1"/>
      <protection locked="0"/>
    </xf>
    <xf numFmtId="169" fontId="27" fillId="5" borderId="65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31" xfId="0" applyFont="1" applyFill="1" applyBorder="1" applyAlignment="1" applyProtection="1">
      <alignment horizontal="center" vertical="center" wrapText="1"/>
      <protection locked="0"/>
    </xf>
    <xf numFmtId="0" fontId="26" fillId="6" borderId="38" xfId="0" applyFont="1" applyFill="1" applyBorder="1" applyAlignment="1" applyProtection="1">
      <alignment horizontal="center" vertical="center" wrapText="1"/>
      <protection locked="0"/>
    </xf>
    <xf numFmtId="168" fontId="26" fillId="6" borderId="39" xfId="0" quotePrefix="1" applyNumberFormat="1" applyFont="1" applyFill="1" applyBorder="1" applyAlignment="1" applyProtection="1">
      <alignment horizontal="center" vertical="center" wrapText="1"/>
      <protection locked="0"/>
    </xf>
    <xf numFmtId="2" fontId="26" fillId="6" borderId="39" xfId="0" applyNumberFormat="1" applyFont="1" applyFill="1" applyBorder="1" applyAlignment="1" applyProtection="1">
      <alignment horizontal="left" vertical="center" wrapText="1"/>
      <protection locked="0"/>
    </xf>
    <xf numFmtId="2" fontId="26" fillId="6" borderId="15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15" xfId="0" applyFont="1" applyFill="1" applyBorder="1" applyAlignment="1" applyProtection="1">
      <alignment horizontal="center" vertical="center" wrapText="1"/>
      <protection locked="0"/>
    </xf>
    <xf numFmtId="168" fontId="26" fillId="6" borderId="39" xfId="0" applyNumberFormat="1" applyFont="1" applyFill="1" applyBorder="1" applyAlignment="1" applyProtection="1">
      <alignment horizontal="center" vertical="center" wrapText="1"/>
      <protection locked="0"/>
    </xf>
    <xf numFmtId="2" fontId="26" fillId="6" borderId="39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39" xfId="0" applyFont="1" applyFill="1" applyBorder="1" applyAlignment="1" applyProtection="1">
      <alignment horizontal="center" vertical="center" wrapText="1"/>
      <protection locked="0"/>
    </xf>
    <xf numFmtId="169" fontId="26" fillId="6" borderId="39" xfId="0" applyNumberFormat="1" applyFont="1" applyFill="1" applyBorder="1" applyAlignment="1" applyProtection="1">
      <alignment horizontal="center" vertical="center" wrapText="1"/>
      <protection locked="0"/>
    </xf>
    <xf numFmtId="169" fontId="27" fillId="6" borderId="66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27" xfId="0" applyFont="1" applyFill="1" applyBorder="1" applyAlignment="1" applyProtection="1">
      <alignment horizontal="center" vertical="center" wrapText="1"/>
      <protection locked="0"/>
    </xf>
    <xf numFmtId="168" fontId="26" fillId="6" borderId="17" xfId="0" applyNumberFormat="1" applyFont="1" applyFill="1" applyBorder="1" applyAlignment="1" applyProtection="1">
      <alignment horizontal="center" vertical="center" wrapText="1"/>
      <protection locked="0"/>
    </xf>
    <xf numFmtId="2" fontId="26" fillId="6" borderId="17" xfId="0" applyNumberFormat="1" applyFont="1" applyFill="1" applyBorder="1" applyAlignment="1" applyProtection="1">
      <alignment horizontal="left" vertical="center" wrapText="1"/>
      <protection locked="0"/>
    </xf>
    <xf numFmtId="2" fontId="26" fillId="6" borderId="31" xfId="0" applyNumberFormat="1" applyFont="1" applyFill="1" applyBorder="1" applyAlignment="1" applyProtection="1">
      <alignment horizontal="center" vertical="center" wrapText="1"/>
      <protection locked="0"/>
    </xf>
    <xf numFmtId="2" fontId="26" fillId="6" borderId="17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17" xfId="0" applyFont="1" applyFill="1" applyBorder="1" applyAlignment="1" applyProtection="1">
      <alignment horizontal="center" vertical="center" wrapText="1"/>
      <protection locked="0"/>
    </xf>
    <xf numFmtId="169" fontId="26" fillId="6" borderId="17" xfId="0" applyNumberFormat="1" applyFont="1" applyFill="1" applyBorder="1" applyAlignment="1" applyProtection="1">
      <alignment horizontal="center" vertical="center" wrapText="1"/>
      <protection locked="0"/>
    </xf>
    <xf numFmtId="169" fontId="27" fillId="6" borderId="26" xfId="0" applyNumberFormat="1" applyFont="1" applyFill="1" applyBorder="1" applyAlignment="1" applyProtection="1">
      <alignment horizontal="center" vertical="center" wrapText="1"/>
      <protection locked="0"/>
    </xf>
    <xf numFmtId="168" fontId="26" fillId="6" borderId="17" xfId="0" applyNumberFormat="1" applyFont="1" applyFill="1" applyBorder="1" applyAlignment="1" applyProtection="1">
      <alignment horizontal="center" vertical="center"/>
      <protection locked="0"/>
    </xf>
    <xf numFmtId="0" fontId="26" fillId="6" borderId="40" xfId="0" applyFont="1" applyFill="1" applyBorder="1" applyAlignment="1" applyProtection="1">
      <alignment horizontal="center" vertical="center" wrapText="1"/>
      <protection locked="0"/>
    </xf>
    <xf numFmtId="168" fontId="26" fillId="6" borderId="22" xfId="0" applyNumberFormat="1" applyFont="1" applyFill="1" applyBorder="1" applyAlignment="1" applyProtection="1">
      <alignment horizontal="center" vertical="center" wrapText="1"/>
      <protection locked="0"/>
    </xf>
    <xf numFmtId="2" fontId="26" fillId="6" borderId="22" xfId="0" applyNumberFormat="1" applyFont="1" applyFill="1" applyBorder="1" applyAlignment="1" applyProtection="1">
      <alignment horizontal="left" vertical="center" wrapText="1"/>
      <protection locked="0"/>
    </xf>
    <xf numFmtId="2" fontId="26" fillId="6" borderId="41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41" xfId="0" applyFont="1" applyFill="1" applyBorder="1" applyAlignment="1" applyProtection="1">
      <alignment horizontal="center" vertical="center" wrapText="1"/>
      <protection locked="0"/>
    </xf>
    <xf numFmtId="2" fontId="26" fillId="6" borderId="22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22" xfId="0" applyFont="1" applyFill="1" applyBorder="1" applyAlignment="1" applyProtection="1">
      <alignment horizontal="center" vertical="center" wrapText="1"/>
      <protection locked="0"/>
    </xf>
    <xf numFmtId="169" fontId="26" fillId="6" borderId="22" xfId="0" applyNumberFormat="1" applyFont="1" applyFill="1" applyBorder="1" applyAlignment="1" applyProtection="1">
      <alignment horizontal="center" vertical="center" wrapText="1"/>
      <protection locked="0"/>
    </xf>
    <xf numFmtId="169" fontId="27" fillId="6" borderId="65" xfId="0" applyNumberFormat="1" applyFont="1" applyFill="1" applyBorder="1" applyAlignment="1" applyProtection="1">
      <alignment horizontal="center" vertical="center" wrapText="1"/>
      <protection locked="0"/>
    </xf>
    <xf numFmtId="168" fontId="26" fillId="4" borderId="39" xfId="0" applyNumberFormat="1" applyFont="1" applyFill="1" applyBorder="1" applyAlignment="1" applyProtection="1">
      <alignment horizontal="center" vertical="center" wrapText="1"/>
      <protection locked="0"/>
    </xf>
    <xf numFmtId="2" fontId="26" fillId="4" borderId="15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15" xfId="0" applyFont="1" applyFill="1" applyBorder="1" applyAlignment="1" applyProtection="1">
      <alignment horizontal="center" vertical="center" wrapText="1"/>
      <protection locked="0"/>
    </xf>
    <xf numFmtId="2" fontId="26" fillId="4" borderId="39" xfId="0" applyNumberFormat="1" applyFont="1" applyFill="1" applyBorder="1" applyAlignment="1" applyProtection="1">
      <alignment horizontal="left" vertical="center" wrapText="1"/>
      <protection locked="0"/>
    </xf>
    <xf numFmtId="2" fontId="26" fillId="4" borderId="39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39" xfId="0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 wrapText="1"/>
      <protection locked="0"/>
    </xf>
    <xf numFmtId="169" fontId="27" fillId="4" borderId="66" xfId="0" applyNumberFormat="1" applyFont="1" applyFill="1" applyBorder="1" applyAlignment="1" applyProtection="1">
      <alignment horizontal="center" vertical="center" wrapText="1"/>
      <protection locked="0"/>
    </xf>
    <xf numFmtId="168" fontId="26" fillId="4" borderId="17" xfId="0" applyNumberFormat="1" applyFont="1" applyFill="1" applyBorder="1" applyAlignment="1" applyProtection="1">
      <alignment horizontal="center" vertical="center"/>
      <protection locked="0"/>
    </xf>
    <xf numFmtId="2" fontId="26" fillId="4" borderId="33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31" xfId="0" applyFont="1" applyFill="1" applyBorder="1" applyAlignment="1" applyProtection="1">
      <alignment horizontal="center" vertical="center" wrapText="1"/>
      <protection locked="0"/>
    </xf>
    <xf numFmtId="0" fontId="26" fillId="7" borderId="38" xfId="0" applyFont="1" applyFill="1" applyBorder="1" applyAlignment="1" applyProtection="1">
      <alignment horizontal="center" vertical="center" wrapText="1"/>
      <protection locked="0"/>
    </xf>
    <xf numFmtId="168" fontId="26" fillId="7" borderId="39" xfId="0" applyNumberFormat="1" applyFont="1" applyFill="1" applyBorder="1" applyAlignment="1" applyProtection="1">
      <alignment horizontal="center" vertical="center" wrapText="1"/>
      <protection locked="0"/>
    </xf>
    <xf numFmtId="2" fontId="26" fillId="7" borderId="32" xfId="0" applyNumberFormat="1" applyFont="1" applyFill="1" applyBorder="1" applyAlignment="1" applyProtection="1">
      <alignment horizontal="left" vertical="center" wrapText="1"/>
      <protection locked="0"/>
    </xf>
    <xf numFmtId="2" fontId="26" fillId="7" borderId="15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15" xfId="0" applyFont="1" applyFill="1" applyBorder="1" applyAlignment="1" applyProtection="1">
      <alignment horizontal="center" vertical="center" wrapText="1"/>
      <protection locked="0"/>
    </xf>
    <xf numFmtId="168" fontId="26" fillId="7" borderId="32" xfId="0" applyNumberFormat="1" applyFont="1" applyFill="1" applyBorder="1" applyAlignment="1" applyProtection="1">
      <alignment horizontal="center" vertical="center" wrapText="1"/>
      <protection locked="0"/>
    </xf>
    <xf numFmtId="2" fontId="26" fillId="7" borderId="39" xfId="0" applyNumberFormat="1" applyFont="1" applyFill="1" applyBorder="1" applyAlignment="1" applyProtection="1">
      <alignment horizontal="left" vertical="center" wrapText="1"/>
      <protection locked="0"/>
    </xf>
    <xf numFmtId="2" fontId="26" fillId="7" borderId="39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39" xfId="0" applyFont="1" applyFill="1" applyBorder="1" applyAlignment="1" applyProtection="1">
      <alignment horizontal="center" vertical="center" wrapText="1"/>
      <protection locked="0"/>
    </xf>
    <xf numFmtId="169" fontId="26" fillId="7" borderId="39" xfId="0" applyNumberFormat="1" applyFont="1" applyFill="1" applyBorder="1" applyAlignment="1" applyProtection="1">
      <alignment horizontal="center" vertical="center" wrapText="1"/>
      <protection locked="0"/>
    </xf>
    <xf numFmtId="169" fontId="27" fillId="7" borderId="66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27" xfId="0" applyFont="1" applyFill="1" applyBorder="1" applyAlignment="1" applyProtection="1">
      <alignment horizontal="center" vertical="center" wrapText="1"/>
      <protection locked="0"/>
    </xf>
    <xf numFmtId="168" fontId="26" fillId="7" borderId="17" xfId="0" applyNumberFormat="1" applyFont="1" applyFill="1" applyBorder="1" applyAlignment="1" applyProtection="1">
      <alignment horizontal="center" vertical="center" wrapText="1"/>
      <protection locked="0"/>
    </xf>
    <xf numFmtId="2" fontId="26" fillId="7" borderId="31" xfId="0" applyNumberFormat="1" applyFont="1" applyFill="1" applyBorder="1" applyAlignment="1" applyProtection="1">
      <alignment horizontal="center" vertical="center" wrapText="1"/>
      <protection locked="0"/>
    </xf>
    <xf numFmtId="2" fontId="26" fillId="7" borderId="17" xfId="0" applyNumberFormat="1" applyFont="1" applyFill="1" applyBorder="1" applyAlignment="1" applyProtection="1">
      <alignment horizontal="left" vertical="center" wrapText="1"/>
      <protection locked="0"/>
    </xf>
    <xf numFmtId="2" fontId="26" fillId="7" borderId="17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17" xfId="0" applyFont="1" applyFill="1" applyBorder="1" applyAlignment="1" applyProtection="1">
      <alignment horizontal="center" vertical="center" wrapText="1"/>
      <protection locked="0"/>
    </xf>
    <xf numFmtId="169" fontId="26" fillId="7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17" xfId="0" applyNumberFormat="1" applyFont="1" applyFill="1" applyBorder="1" applyAlignment="1" applyProtection="1">
      <alignment horizontal="center" vertical="center" wrapText="1"/>
      <protection locked="0"/>
    </xf>
    <xf numFmtId="169" fontId="27" fillId="7" borderId="26" xfId="0" applyNumberFormat="1" applyFont="1" applyFill="1" applyBorder="1" applyAlignment="1" applyProtection="1">
      <alignment horizontal="center" vertical="center" wrapText="1"/>
      <protection locked="0"/>
    </xf>
    <xf numFmtId="168" fontId="26" fillId="7" borderId="17" xfId="0" applyNumberFormat="1" applyFont="1" applyFill="1" applyBorder="1" applyAlignment="1" applyProtection="1">
      <alignment horizontal="center" vertical="center"/>
      <protection locked="0"/>
    </xf>
    <xf numFmtId="0" fontId="26" fillId="7" borderId="40" xfId="0" applyFont="1" applyFill="1" applyBorder="1" applyAlignment="1" applyProtection="1">
      <alignment horizontal="center" vertical="center" wrapText="1"/>
      <protection locked="0"/>
    </xf>
    <xf numFmtId="168" fontId="26" fillId="7" borderId="22" xfId="0" applyNumberFormat="1" applyFont="1" applyFill="1" applyBorder="1" applyAlignment="1" applyProtection="1">
      <alignment horizontal="center" vertical="center" wrapText="1"/>
      <protection locked="0"/>
    </xf>
    <xf numFmtId="2" fontId="26" fillId="7" borderId="41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41" xfId="0" applyFont="1" applyFill="1" applyBorder="1" applyAlignment="1" applyProtection="1">
      <alignment horizontal="center" vertical="center" wrapText="1"/>
      <protection locked="0"/>
    </xf>
    <xf numFmtId="2" fontId="26" fillId="7" borderId="33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22" xfId="0" applyFont="1" applyFill="1" applyBorder="1" applyAlignment="1" applyProtection="1">
      <alignment horizontal="center" vertical="center" wrapText="1"/>
      <protection locked="0"/>
    </xf>
    <xf numFmtId="169" fontId="26" fillId="7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22" xfId="0" applyNumberFormat="1" applyFont="1" applyFill="1" applyBorder="1" applyAlignment="1" applyProtection="1">
      <alignment horizontal="center" vertical="center" wrapText="1"/>
      <protection locked="0"/>
    </xf>
    <xf numFmtId="169" fontId="27" fillId="7" borderId="65" xfId="0" applyNumberFormat="1" applyFont="1" applyFill="1" applyBorder="1" applyAlignment="1" applyProtection="1">
      <alignment horizontal="center" vertical="center" wrapText="1"/>
      <protection locked="0"/>
    </xf>
    <xf numFmtId="168" fontId="26" fillId="4" borderId="33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3" xfId="0" applyNumberFormat="1" applyFont="1" applyFill="1" applyBorder="1" applyAlignment="1" applyProtection="1">
      <alignment horizontal="center" vertical="center" wrapText="1"/>
      <protection locked="0"/>
    </xf>
    <xf numFmtId="168" fontId="0" fillId="0" borderId="0" xfId="0" applyNumberFormat="1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2" fontId="26" fillId="6" borderId="33" xfId="0" applyNumberFormat="1" applyFont="1" applyFill="1" applyBorder="1" applyAlignment="1" applyProtection="1">
      <alignment horizontal="center" vertical="center" wrapText="1"/>
      <protection locked="0"/>
    </xf>
    <xf numFmtId="168" fontId="26" fillId="4" borderId="22" xfId="0" applyNumberFormat="1" applyFont="1" applyFill="1" applyBorder="1" applyAlignment="1" applyProtection="1">
      <alignment horizontal="center" vertical="center"/>
      <protection locked="0"/>
    </xf>
    <xf numFmtId="0" fontId="0" fillId="6" borderId="31" xfId="0" applyFill="1" applyBorder="1" applyAlignment="1" applyProtection="1">
      <alignment horizontal="center" vertical="center" wrapText="1"/>
      <protection locked="0"/>
    </xf>
    <xf numFmtId="0" fontId="0" fillId="6" borderId="38" xfId="0" applyFill="1" applyBorder="1" applyAlignment="1" applyProtection="1">
      <alignment horizontal="center" vertical="center" wrapText="1"/>
      <protection locked="0"/>
    </xf>
    <xf numFmtId="168" fontId="0" fillId="6" borderId="39" xfId="0" applyNumberFormat="1" applyFill="1" applyBorder="1" applyAlignment="1" applyProtection="1">
      <alignment horizontal="center" vertical="center" wrapText="1"/>
      <protection locked="0"/>
    </xf>
    <xf numFmtId="2" fontId="0" fillId="6" borderId="39" xfId="0" applyNumberFormat="1" applyFill="1" applyBorder="1" applyAlignment="1" applyProtection="1">
      <alignment horizontal="left" vertical="center" wrapText="1"/>
      <protection locked="0"/>
    </xf>
    <xf numFmtId="0" fontId="0" fillId="6" borderId="15" xfId="0" applyFill="1" applyBorder="1" applyAlignment="1" applyProtection="1">
      <alignment horizontal="center" vertical="center" wrapText="1"/>
      <protection locked="0"/>
    </xf>
    <xf numFmtId="2" fontId="0" fillId="6" borderId="39" xfId="0" applyNumberFormat="1" applyFill="1" applyBorder="1" applyAlignment="1" applyProtection="1">
      <alignment horizontal="center" vertical="center" wrapText="1"/>
      <protection locked="0"/>
    </xf>
    <xf numFmtId="0" fontId="0" fillId="6" borderId="39" xfId="0" applyFill="1" applyBorder="1" applyAlignment="1" applyProtection="1">
      <alignment horizontal="center" vertical="center" wrapText="1"/>
      <protection locked="0"/>
    </xf>
    <xf numFmtId="169" fontId="0" fillId="6" borderId="39" xfId="0" applyNumberFormat="1" applyFill="1" applyBorder="1" applyAlignment="1" applyProtection="1">
      <alignment horizontal="center" vertical="center" wrapText="1"/>
      <protection locked="0"/>
    </xf>
    <xf numFmtId="169" fontId="2" fillId="6" borderId="66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27" xfId="0" applyFill="1" applyBorder="1" applyAlignment="1" applyProtection="1">
      <alignment horizontal="center" vertical="center" wrapText="1"/>
      <protection locked="0"/>
    </xf>
    <xf numFmtId="168" fontId="0" fillId="6" borderId="17" xfId="0" applyNumberFormat="1" applyFill="1" applyBorder="1" applyAlignment="1" applyProtection="1">
      <alignment horizontal="center" vertical="center" wrapText="1"/>
      <protection locked="0"/>
    </xf>
    <xf numFmtId="2" fontId="0" fillId="6" borderId="17" xfId="0" applyNumberFormat="1" applyFill="1" applyBorder="1" applyAlignment="1" applyProtection="1">
      <alignment horizontal="left" vertical="center" wrapText="1"/>
      <protection locked="0"/>
    </xf>
    <xf numFmtId="2" fontId="0" fillId="6" borderId="17" xfId="0" applyNumberFormat="1" applyFill="1" applyBorder="1" applyAlignment="1" applyProtection="1">
      <alignment horizontal="center" vertical="center" wrapText="1"/>
      <protection locked="0"/>
    </xf>
    <xf numFmtId="0" fontId="0" fillId="6" borderId="17" xfId="0" applyFill="1" applyBorder="1" applyAlignment="1" applyProtection="1">
      <alignment horizontal="center" vertical="center" wrapText="1"/>
      <protection locked="0"/>
    </xf>
    <xf numFmtId="169" fontId="0" fillId="6" borderId="17" xfId="0" applyNumberFormat="1" applyFill="1" applyBorder="1" applyAlignment="1" applyProtection="1">
      <alignment horizontal="center" vertical="center" wrapText="1"/>
      <protection locked="0"/>
    </xf>
    <xf numFmtId="169" fontId="2" fillId="6" borderId="26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40" xfId="0" applyFill="1" applyBorder="1" applyAlignment="1" applyProtection="1">
      <alignment horizontal="center" vertical="center" wrapText="1"/>
      <protection locked="0"/>
    </xf>
    <xf numFmtId="168" fontId="0" fillId="6" borderId="22" xfId="0" applyNumberFormat="1" applyFill="1" applyBorder="1" applyAlignment="1" applyProtection="1">
      <alignment horizontal="center" vertical="center" wrapText="1"/>
      <protection locked="0"/>
    </xf>
    <xf numFmtId="2" fontId="0" fillId="6" borderId="22" xfId="0" applyNumberFormat="1" applyFill="1" applyBorder="1" applyAlignment="1" applyProtection="1">
      <alignment horizontal="left" vertical="center" wrapText="1"/>
      <protection locked="0"/>
    </xf>
    <xf numFmtId="0" fontId="0" fillId="6" borderId="41" xfId="0" applyFill="1" applyBorder="1" applyAlignment="1" applyProtection="1">
      <alignment horizontal="center" vertical="center" wrapText="1"/>
      <protection locked="0"/>
    </xf>
    <xf numFmtId="2" fontId="0" fillId="6" borderId="22" xfId="0" applyNumberFormat="1" applyFill="1" applyBorder="1" applyAlignment="1" applyProtection="1">
      <alignment horizontal="center" vertical="center" wrapText="1"/>
      <protection locked="0"/>
    </xf>
    <xf numFmtId="0" fontId="0" fillId="6" borderId="22" xfId="0" applyFill="1" applyBorder="1" applyAlignment="1" applyProtection="1">
      <alignment horizontal="center" vertical="center" wrapText="1"/>
      <protection locked="0"/>
    </xf>
    <xf numFmtId="169" fontId="0" fillId="6" borderId="22" xfId="0" applyNumberFormat="1" applyFill="1" applyBorder="1" applyAlignment="1" applyProtection="1">
      <alignment horizontal="center" vertical="center" wrapText="1"/>
      <protection locked="0"/>
    </xf>
    <xf numFmtId="169" fontId="2" fillId="6" borderId="65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31" xfId="0" applyFill="1" applyBorder="1" applyAlignment="1" applyProtection="1">
      <alignment horizontal="center" vertical="center" wrapText="1"/>
      <protection locked="0"/>
    </xf>
    <xf numFmtId="0" fontId="0" fillId="5" borderId="38" xfId="0" applyFill="1" applyBorder="1" applyAlignment="1" applyProtection="1">
      <alignment horizontal="center" vertical="center" wrapText="1"/>
      <protection locked="0"/>
    </xf>
    <xf numFmtId="168" fontId="0" fillId="5" borderId="39" xfId="0" applyNumberFormat="1" applyFill="1" applyBorder="1" applyAlignment="1" applyProtection="1">
      <alignment horizontal="center" vertical="center" wrapText="1"/>
      <protection locked="0"/>
    </xf>
    <xf numFmtId="2" fontId="0" fillId="5" borderId="39" xfId="0" applyNumberFormat="1" applyFill="1" applyBorder="1" applyAlignment="1" applyProtection="1">
      <alignment horizontal="left" vertical="center" wrapText="1"/>
      <protection locked="0"/>
    </xf>
    <xf numFmtId="0" fontId="0" fillId="5" borderId="15" xfId="0" applyFill="1" applyBorder="1" applyAlignment="1" applyProtection="1">
      <alignment horizontal="center" vertical="center" wrapText="1"/>
      <protection locked="0"/>
    </xf>
    <xf numFmtId="2" fontId="0" fillId="5" borderId="39" xfId="0" applyNumberFormat="1" applyFill="1" applyBorder="1" applyAlignment="1" applyProtection="1">
      <alignment horizontal="center" vertical="center" wrapText="1"/>
      <protection locked="0"/>
    </xf>
    <xf numFmtId="0" fontId="0" fillId="5" borderId="39" xfId="0" applyFill="1" applyBorder="1" applyAlignment="1" applyProtection="1">
      <alignment horizontal="center" vertical="center" wrapText="1"/>
      <protection locked="0"/>
    </xf>
    <xf numFmtId="169" fontId="0" fillId="5" borderId="39" xfId="0" applyNumberFormat="1" applyFill="1" applyBorder="1" applyAlignment="1" applyProtection="1">
      <alignment horizontal="center" vertical="center" wrapText="1"/>
      <protection locked="0"/>
    </xf>
    <xf numFmtId="169" fontId="2" fillId="5" borderId="6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27" xfId="0" applyFill="1" applyBorder="1" applyAlignment="1" applyProtection="1">
      <alignment horizontal="center" vertical="center" wrapText="1"/>
      <protection locked="0"/>
    </xf>
    <xf numFmtId="168" fontId="0" fillId="5" borderId="17" xfId="0" applyNumberFormat="1" applyFill="1" applyBorder="1" applyAlignment="1" applyProtection="1">
      <alignment horizontal="center" vertical="center" wrapText="1"/>
      <protection locked="0"/>
    </xf>
    <xf numFmtId="2" fontId="0" fillId="5" borderId="17" xfId="0" applyNumberFormat="1" applyFill="1" applyBorder="1" applyAlignment="1" applyProtection="1">
      <alignment horizontal="left" vertical="center" wrapText="1"/>
      <protection locked="0"/>
    </xf>
    <xf numFmtId="2" fontId="0" fillId="5" borderId="17" xfId="0" applyNumberFormat="1" applyFill="1" applyBorder="1" applyAlignment="1" applyProtection="1">
      <alignment horizontal="center" vertical="center" wrapText="1"/>
      <protection locked="0"/>
    </xf>
    <xf numFmtId="0" fontId="0" fillId="5" borderId="17" xfId="0" applyFill="1" applyBorder="1" applyAlignment="1" applyProtection="1">
      <alignment horizontal="center" vertical="center" wrapText="1"/>
      <protection locked="0"/>
    </xf>
    <xf numFmtId="169" fontId="0" fillId="5" borderId="17" xfId="0" applyNumberFormat="1" applyFill="1" applyBorder="1" applyAlignment="1" applyProtection="1">
      <alignment horizontal="center" vertical="center" wrapText="1"/>
      <protection locked="0"/>
    </xf>
    <xf numFmtId="169" fontId="2" fillId="5" borderId="2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40" xfId="0" applyFill="1" applyBorder="1" applyAlignment="1" applyProtection="1">
      <alignment horizontal="center" vertical="center" wrapText="1"/>
      <protection locked="0"/>
    </xf>
    <xf numFmtId="168" fontId="0" fillId="5" borderId="22" xfId="0" applyNumberFormat="1" applyFill="1" applyBorder="1" applyAlignment="1" applyProtection="1">
      <alignment horizontal="center" vertical="center" wrapText="1"/>
      <protection locked="0"/>
    </xf>
    <xf numFmtId="2" fontId="0" fillId="5" borderId="22" xfId="0" applyNumberFormat="1" applyFill="1" applyBorder="1" applyAlignment="1" applyProtection="1">
      <alignment horizontal="left" vertical="center" wrapText="1"/>
      <protection locked="0"/>
    </xf>
    <xf numFmtId="0" fontId="0" fillId="5" borderId="41" xfId="0" applyFill="1" applyBorder="1" applyAlignment="1" applyProtection="1">
      <alignment horizontal="center" vertical="center" wrapText="1"/>
      <protection locked="0"/>
    </xf>
    <xf numFmtId="2" fontId="0" fillId="5" borderId="22" xfId="0" applyNumberFormat="1" applyFill="1" applyBorder="1" applyAlignment="1" applyProtection="1">
      <alignment horizontal="center" vertical="center" wrapText="1"/>
      <protection locked="0"/>
    </xf>
    <xf numFmtId="0" fontId="0" fillId="5" borderId="22" xfId="0" applyFill="1" applyBorder="1" applyAlignment="1" applyProtection="1">
      <alignment horizontal="center" vertical="center" wrapText="1"/>
      <protection locked="0"/>
    </xf>
    <xf numFmtId="169" fontId="0" fillId="5" borderId="22" xfId="0" applyNumberFormat="1" applyFill="1" applyBorder="1" applyAlignment="1" applyProtection="1">
      <alignment horizontal="center" vertical="center" wrapText="1"/>
      <protection locked="0"/>
    </xf>
    <xf numFmtId="169" fontId="2" fillId="5" borderId="65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31" xfId="0" applyFill="1" applyBorder="1" applyAlignment="1" applyProtection="1">
      <alignment horizontal="center" vertical="center" wrapText="1"/>
      <protection locked="0"/>
    </xf>
    <xf numFmtId="0" fontId="0" fillId="4" borderId="38" xfId="0" applyFill="1" applyBorder="1" applyAlignment="1" applyProtection="1">
      <alignment horizontal="center" vertical="center" wrapText="1"/>
      <protection locked="0"/>
    </xf>
    <xf numFmtId="168" fontId="0" fillId="4" borderId="39" xfId="0" applyNumberFormat="1" applyFill="1" applyBorder="1" applyAlignment="1" applyProtection="1">
      <alignment horizontal="center" vertical="center" wrapText="1"/>
      <protection locked="0"/>
    </xf>
    <xf numFmtId="2" fontId="0" fillId="4" borderId="39" xfId="0" applyNumberFormat="1" applyFill="1" applyBorder="1" applyAlignment="1" applyProtection="1">
      <alignment horizontal="left" vertical="center" wrapText="1"/>
      <protection locked="0"/>
    </xf>
    <xf numFmtId="0" fontId="0" fillId="4" borderId="15" xfId="0" applyFill="1" applyBorder="1" applyAlignment="1" applyProtection="1">
      <alignment horizontal="center" vertical="center" wrapText="1"/>
      <protection locked="0"/>
    </xf>
    <xf numFmtId="2" fontId="0" fillId="4" borderId="39" xfId="0" applyNumberFormat="1" applyFill="1" applyBorder="1" applyAlignment="1" applyProtection="1">
      <alignment horizontal="center" vertical="center" wrapText="1"/>
      <protection locked="0"/>
    </xf>
    <xf numFmtId="0" fontId="0" fillId="4" borderId="39" xfId="0" applyFill="1" applyBorder="1" applyAlignment="1" applyProtection="1">
      <alignment horizontal="center" vertical="center" wrapText="1"/>
      <protection locked="0"/>
    </xf>
    <xf numFmtId="169" fontId="0" fillId="4" borderId="39" xfId="0" applyNumberFormat="1" applyFill="1" applyBorder="1" applyAlignment="1" applyProtection="1">
      <alignment horizontal="center" vertical="center" wrapText="1"/>
      <protection locked="0"/>
    </xf>
    <xf numFmtId="169" fontId="2" fillId="4" borderId="66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27" xfId="0" applyFill="1" applyBorder="1" applyAlignment="1" applyProtection="1">
      <alignment horizontal="center" vertical="center" wrapText="1"/>
      <protection locked="0"/>
    </xf>
    <xf numFmtId="168" fontId="0" fillId="4" borderId="17" xfId="0" applyNumberFormat="1" applyFill="1" applyBorder="1" applyAlignment="1" applyProtection="1">
      <alignment horizontal="center" vertical="center" wrapText="1"/>
      <protection locked="0"/>
    </xf>
    <xf numFmtId="2" fontId="0" fillId="4" borderId="17" xfId="0" applyNumberFormat="1" applyFill="1" applyBorder="1" applyAlignment="1" applyProtection="1">
      <alignment horizontal="left" vertical="center" wrapText="1"/>
      <protection locked="0"/>
    </xf>
    <xf numFmtId="2" fontId="0" fillId="4" borderId="17" xfId="0" applyNumberFormat="1" applyFill="1" applyBorder="1" applyAlignment="1" applyProtection="1">
      <alignment horizontal="center" vertical="center" wrapText="1"/>
      <protection locked="0"/>
    </xf>
    <xf numFmtId="0" fontId="0" fillId="4" borderId="17" xfId="0" applyFill="1" applyBorder="1" applyAlignment="1" applyProtection="1">
      <alignment horizontal="center" vertical="center" wrapText="1"/>
      <protection locked="0"/>
    </xf>
    <xf numFmtId="169" fontId="0" fillId="4" borderId="17" xfId="0" applyNumberFormat="1" applyFill="1" applyBorder="1" applyAlignment="1" applyProtection="1">
      <alignment horizontal="center" vertical="center" wrapText="1"/>
      <protection locked="0"/>
    </xf>
    <xf numFmtId="169" fontId="2" fillId="4" borderId="26" xfId="0" applyNumberFormat="1" applyFont="1" applyFill="1" applyBorder="1" applyAlignment="1" applyProtection="1">
      <alignment horizontal="center" vertical="center" wrapText="1"/>
      <protection locked="0"/>
    </xf>
    <xf numFmtId="168" fontId="0" fillId="4" borderId="33" xfId="0" applyNumberFormat="1" applyFill="1" applyBorder="1" applyAlignment="1" applyProtection="1">
      <alignment horizontal="center" vertical="center" wrapText="1"/>
      <protection locked="0"/>
    </xf>
    <xf numFmtId="2" fontId="0" fillId="4" borderId="33" xfId="0" applyNumberFormat="1" applyFill="1" applyBorder="1" applyAlignment="1" applyProtection="1">
      <alignment horizontal="left" vertical="center" wrapText="1"/>
      <protection locked="0"/>
    </xf>
    <xf numFmtId="2" fontId="0" fillId="4" borderId="33" xfId="0" applyNumberFormat="1" applyFill="1" applyBorder="1" applyAlignment="1" applyProtection="1">
      <alignment horizontal="center" vertical="center" wrapText="1"/>
      <protection locked="0"/>
    </xf>
    <xf numFmtId="0" fontId="0" fillId="4" borderId="33" xfId="0" applyFill="1" applyBorder="1" applyAlignment="1" applyProtection="1">
      <alignment horizontal="center" vertical="center" wrapText="1"/>
      <protection locked="0"/>
    </xf>
    <xf numFmtId="169" fontId="0" fillId="4" borderId="33" xfId="0" applyNumberFormat="1" applyFill="1" applyBorder="1" applyAlignment="1" applyProtection="1">
      <alignment horizontal="center" vertical="center" wrapText="1"/>
      <protection locked="0"/>
    </xf>
    <xf numFmtId="0" fontId="0" fillId="4" borderId="40" xfId="0" applyFill="1" applyBorder="1" applyAlignment="1" applyProtection="1">
      <alignment horizontal="center" vertical="center" wrapText="1"/>
      <protection locked="0"/>
    </xf>
    <xf numFmtId="168" fontId="0" fillId="4" borderId="22" xfId="0" applyNumberFormat="1" applyFill="1" applyBorder="1" applyAlignment="1" applyProtection="1">
      <alignment horizontal="center" vertical="center" wrapText="1"/>
      <protection locked="0"/>
    </xf>
    <xf numFmtId="2" fontId="0" fillId="4" borderId="22" xfId="0" applyNumberFormat="1" applyFill="1" applyBorder="1" applyAlignment="1" applyProtection="1">
      <alignment horizontal="left" vertical="center" wrapText="1"/>
      <protection locked="0"/>
    </xf>
    <xf numFmtId="0" fontId="0" fillId="4" borderId="41" xfId="0" applyFill="1" applyBorder="1" applyAlignment="1" applyProtection="1">
      <alignment horizontal="center" vertical="center" wrapText="1"/>
      <protection locked="0"/>
    </xf>
    <xf numFmtId="2" fontId="0" fillId="4" borderId="22" xfId="0" applyNumberFormat="1" applyFill="1" applyBorder="1" applyAlignment="1" applyProtection="1">
      <alignment horizontal="center" vertical="center" wrapText="1"/>
      <protection locked="0"/>
    </xf>
    <xf numFmtId="0" fontId="0" fillId="4" borderId="22" xfId="0" applyFill="1" applyBorder="1" applyAlignment="1" applyProtection="1">
      <alignment horizontal="center" vertical="center" wrapText="1"/>
      <protection locked="0"/>
    </xf>
    <xf numFmtId="169" fontId="0" fillId="4" borderId="22" xfId="0" applyNumberFormat="1" applyFill="1" applyBorder="1" applyAlignment="1" applyProtection="1">
      <alignment horizontal="center" vertical="center" wrapText="1"/>
      <protection locked="0"/>
    </xf>
    <xf numFmtId="169" fontId="2" fillId="4" borderId="65" xfId="0" applyNumberFormat="1" applyFont="1" applyFill="1" applyBorder="1" applyAlignment="1" applyProtection="1">
      <alignment horizontal="center" vertical="center" wrapText="1"/>
      <protection locked="0"/>
    </xf>
    <xf numFmtId="168" fontId="0" fillId="6" borderId="31" xfId="0" applyNumberFormat="1" applyFill="1" applyBorder="1" applyAlignment="1" applyProtection="1">
      <alignment horizontal="center" vertical="center" wrapText="1"/>
      <protection locked="0"/>
    </xf>
    <xf numFmtId="2" fontId="0" fillId="6" borderId="31" xfId="0" applyNumberFormat="1" applyFill="1" applyBorder="1" applyAlignment="1" applyProtection="1">
      <alignment horizontal="left" vertical="center" wrapText="1"/>
      <protection locked="0"/>
    </xf>
    <xf numFmtId="2" fontId="0" fillId="6" borderId="31" xfId="0" applyNumberFormat="1" applyFill="1" applyBorder="1" applyAlignment="1" applyProtection="1">
      <alignment horizontal="center" vertical="center" wrapText="1"/>
      <protection locked="0"/>
    </xf>
    <xf numFmtId="169" fontId="0" fillId="6" borderId="31" xfId="0" applyNumberFormat="1" applyFill="1" applyBorder="1" applyAlignment="1" applyProtection="1">
      <alignment horizontal="center" vertical="center" wrapText="1"/>
      <protection locked="0"/>
    </xf>
    <xf numFmtId="168" fontId="0" fillId="5" borderId="39" xfId="0" quotePrefix="1" applyNumberFormat="1" applyFill="1" applyBorder="1" applyAlignment="1" applyProtection="1">
      <alignment horizontal="center" vertical="center" wrapText="1"/>
      <protection locked="0"/>
    </xf>
    <xf numFmtId="2" fontId="0" fillId="5" borderId="32" xfId="0" applyNumberFormat="1" applyFill="1" applyBorder="1" applyAlignment="1" applyProtection="1">
      <alignment horizontal="left" vertical="center" wrapText="1"/>
      <protection locked="0"/>
    </xf>
    <xf numFmtId="168" fontId="0" fillId="5" borderId="32" xfId="0" applyNumberFormat="1" applyFill="1" applyBorder="1" applyAlignment="1" applyProtection="1">
      <alignment horizontal="center" vertical="center" wrapText="1"/>
      <protection locked="0"/>
    </xf>
    <xf numFmtId="169" fontId="0" fillId="5" borderId="32" xfId="0" applyNumberFormat="1" applyFill="1" applyBorder="1" applyAlignment="1" applyProtection="1">
      <alignment horizontal="center" vertical="center" wrapText="1"/>
      <protection locked="0"/>
    </xf>
    <xf numFmtId="169" fontId="0" fillId="5" borderId="41" xfId="0" applyNumberFormat="1" applyFill="1" applyBorder="1" applyAlignment="1" applyProtection="1">
      <alignment horizontal="center" vertical="center" wrapText="1"/>
      <protection locked="0"/>
    </xf>
    <xf numFmtId="168" fontId="0" fillId="5" borderId="17" xfId="0" applyNumberFormat="1" applyFill="1" applyBorder="1" applyAlignment="1" applyProtection="1">
      <alignment horizontal="center" vertical="center"/>
      <protection locked="0"/>
    </xf>
    <xf numFmtId="2" fontId="0" fillId="5" borderId="33" xfId="0" applyNumberFormat="1" applyFill="1" applyBorder="1" applyAlignment="1" applyProtection="1">
      <alignment horizontal="center" vertical="center" wrapText="1"/>
      <protection locked="0"/>
    </xf>
    <xf numFmtId="2" fontId="26" fillId="4" borderId="22" xfId="0" applyNumberFormat="1" applyFont="1" applyFill="1" applyBorder="1" applyAlignment="1" applyProtection="1">
      <alignment horizontal="left" vertical="center" wrapText="1"/>
      <protection locked="0"/>
    </xf>
    <xf numFmtId="2" fontId="26" fillId="4" borderId="22" xfId="0" applyNumberFormat="1" applyFont="1" applyFill="1" applyBorder="1" applyAlignment="1" applyProtection="1">
      <alignment horizontal="center" vertical="center" wrapText="1"/>
      <protection locked="0"/>
    </xf>
    <xf numFmtId="168" fontId="26" fillId="5" borderId="17" xfId="0" quotePrefix="1" applyNumberFormat="1" applyFont="1" applyFill="1" applyBorder="1" applyAlignment="1" applyProtection="1">
      <alignment horizontal="center" vertical="center"/>
      <protection locked="0"/>
    </xf>
    <xf numFmtId="2" fontId="26" fillId="5" borderId="22" xfId="0" applyNumberFormat="1" applyFont="1" applyFill="1" applyBorder="1" applyAlignment="1" applyProtection="1">
      <alignment horizontal="left" vertical="center" wrapText="1"/>
      <protection locked="0"/>
    </xf>
    <xf numFmtId="2" fontId="26" fillId="5" borderId="22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38" xfId="0" applyFont="1" applyFill="1" applyBorder="1" applyAlignment="1" applyProtection="1">
      <alignment horizontal="center" vertical="center"/>
      <protection locked="0"/>
    </xf>
    <xf numFmtId="0" fontId="26" fillId="6" borderId="27" xfId="0" applyFont="1" applyFill="1" applyBorder="1" applyAlignment="1" applyProtection="1">
      <alignment horizontal="center" vertical="center"/>
      <protection locked="0"/>
    </xf>
    <xf numFmtId="169" fontId="26" fillId="6" borderId="32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40" xfId="0" applyFont="1" applyFill="1" applyBorder="1" applyAlignment="1" applyProtection="1">
      <alignment horizontal="center" vertical="center"/>
      <protection locked="0"/>
    </xf>
    <xf numFmtId="169" fontId="26" fillId="6" borderId="41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31" xfId="9" applyFont="1" applyFill="1" applyBorder="1" applyAlignment="1" applyProtection="1">
      <alignment horizontal="center" vertical="center" wrapText="1"/>
      <protection locked="0"/>
    </xf>
    <xf numFmtId="0" fontId="19" fillId="4" borderId="38" xfId="9" applyFont="1" applyFill="1" applyBorder="1" applyAlignment="1" applyProtection="1">
      <alignment horizontal="center" vertical="center" wrapText="1"/>
      <protection locked="0"/>
    </xf>
    <xf numFmtId="168" fontId="19" fillId="4" borderId="39" xfId="7" applyNumberFormat="1" applyFont="1" applyFill="1" applyBorder="1" applyAlignment="1" applyProtection="1">
      <alignment horizontal="center" vertical="center" wrapText="1"/>
      <protection locked="0"/>
    </xf>
    <xf numFmtId="1" fontId="19" fillId="4" borderId="39" xfId="7" applyNumberFormat="1" applyFont="1" applyFill="1" applyBorder="1" applyAlignment="1" applyProtection="1">
      <alignment vertical="center" wrapText="1"/>
      <protection locked="0"/>
    </xf>
    <xf numFmtId="2" fontId="19" fillId="4" borderId="15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15" xfId="9" applyFont="1" applyFill="1" applyBorder="1" applyAlignment="1" applyProtection="1">
      <alignment horizontal="center" vertical="center" wrapText="1"/>
      <protection locked="0"/>
    </xf>
    <xf numFmtId="1" fontId="19" fillId="4" borderId="39" xfId="7" applyNumberFormat="1" applyFont="1" applyFill="1" applyBorder="1" applyAlignment="1" applyProtection="1">
      <alignment horizontal="center" vertical="center" wrapText="1"/>
      <protection locked="0"/>
    </xf>
    <xf numFmtId="0" fontId="19" fillId="4" borderId="39" xfId="7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/>
      <protection locked="0"/>
    </xf>
    <xf numFmtId="169" fontId="7" fillId="4" borderId="66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27" xfId="9" applyFont="1" applyFill="1" applyBorder="1" applyAlignment="1" applyProtection="1">
      <alignment horizontal="center" vertical="center" wrapText="1"/>
      <protection locked="0"/>
    </xf>
    <xf numFmtId="168" fontId="19" fillId="4" borderId="17" xfId="10" applyNumberFormat="1" applyFont="1" applyFill="1" applyBorder="1" applyAlignment="1" applyProtection="1">
      <alignment horizontal="center" vertical="center" wrapText="1"/>
      <protection locked="0"/>
    </xf>
    <xf numFmtId="1" fontId="19" fillId="4" borderId="17" xfId="10" applyNumberFormat="1" applyFont="1" applyFill="1" applyBorder="1" applyAlignment="1" applyProtection="1">
      <alignment vertical="center" wrapText="1"/>
      <protection locked="0"/>
    </xf>
    <xf numFmtId="2" fontId="19" fillId="4" borderId="32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32" xfId="9" applyFont="1" applyFill="1" applyBorder="1" applyAlignment="1" applyProtection="1">
      <alignment horizontal="center" vertical="center" wrapText="1"/>
      <protection locked="0"/>
    </xf>
    <xf numFmtId="1" fontId="19" fillId="4" borderId="17" xfId="9" applyNumberFormat="1" applyFont="1" applyFill="1" applyBorder="1" applyAlignment="1" applyProtection="1">
      <alignment vertical="center" wrapText="1"/>
      <protection locked="0"/>
    </xf>
    <xf numFmtId="1" fontId="19" fillId="4" borderId="17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17" xfId="7" applyFont="1" applyFill="1" applyBorder="1" applyAlignment="1" applyProtection="1">
      <alignment horizontal="center" vertical="center" wrapText="1"/>
      <protection locked="0"/>
    </xf>
    <xf numFmtId="0" fontId="19" fillId="4" borderId="17" xfId="9" applyFont="1" applyFill="1" applyBorder="1" applyAlignment="1" applyProtection="1">
      <alignment horizontal="center" vertical="center" wrapText="1"/>
      <protection locked="0"/>
    </xf>
    <xf numFmtId="169" fontId="26" fillId="4" borderId="32" xfId="0" applyNumberFormat="1" applyFont="1" applyFill="1" applyBorder="1" applyAlignment="1" applyProtection="1">
      <alignment horizontal="center" vertical="center"/>
      <protection locked="0"/>
    </xf>
    <xf numFmtId="169" fontId="26" fillId="4" borderId="17" xfId="0" applyNumberFormat="1" applyFont="1" applyFill="1" applyBorder="1" applyAlignment="1" applyProtection="1">
      <alignment horizontal="center" vertical="center"/>
      <protection locked="0"/>
    </xf>
    <xf numFmtId="169" fontId="7" fillId="4" borderId="26" xfId="9" applyNumberFormat="1" applyFont="1" applyFill="1" applyBorder="1" applyAlignment="1" applyProtection="1">
      <alignment horizontal="center" vertical="center" wrapText="1"/>
      <protection locked="0"/>
    </xf>
    <xf numFmtId="168" fontId="19" fillId="4" borderId="17" xfId="7" applyNumberFormat="1" applyFont="1" applyFill="1" applyBorder="1" applyAlignment="1" applyProtection="1">
      <alignment horizontal="center" vertical="center" wrapText="1"/>
      <protection locked="0"/>
    </xf>
    <xf numFmtId="2" fontId="19" fillId="4" borderId="31" xfId="9" applyNumberFormat="1" applyFont="1" applyFill="1" applyBorder="1" applyAlignment="1" applyProtection="1">
      <alignment horizontal="center" vertical="center" wrapText="1"/>
      <protection locked="0"/>
    </xf>
    <xf numFmtId="169" fontId="7" fillId="4" borderId="24" xfId="9" applyNumberFormat="1" applyFont="1" applyFill="1" applyBorder="1" applyAlignment="1" applyProtection="1">
      <alignment horizontal="center" vertical="center" wrapText="1"/>
      <protection locked="0"/>
    </xf>
    <xf numFmtId="169" fontId="7" fillId="4" borderId="28" xfId="9" applyNumberFormat="1" applyFont="1" applyFill="1" applyBorder="1" applyAlignment="1" applyProtection="1">
      <alignment horizontal="center" vertical="center" wrapText="1"/>
      <protection locked="0"/>
    </xf>
    <xf numFmtId="2" fontId="19" fillId="4" borderId="17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17" xfId="10" applyFont="1" applyFill="1" applyBorder="1" applyAlignment="1" applyProtection="1">
      <alignment horizontal="center" vertical="center" wrapText="1"/>
      <protection locked="0"/>
    </xf>
    <xf numFmtId="169" fontId="7" fillId="4" borderId="18" xfId="9" applyNumberFormat="1" applyFont="1" applyFill="1" applyBorder="1" applyAlignment="1" applyProtection="1">
      <alignment horizontal="center" vertical="center" wrapText="1"/>
      <protection locked="0"/>
    </xf>
    <xf numFmtId="2" fontId="19" fillId="4" borderId="33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33" xfId="9" applyFont="1" applyFill="1" applyBorder="1" applyAlignment="1" applyProtection="1">
      <alignment horizontal="center" vertical="center" wrapText="1"/>
      <protection locked="0"/>
    </xf>
    <xf numFmtId="168" fontId="19" fillId="4" borderId="17" xfId="0" applyNumberFormat="1" applyFont="1" applyFill="1" applyBorder="1" applyAlignment="1" applyProtection="1">
      <alignment horizontal="center" vertical="center"/>
      <protection locked="0"/>
    </xf>
    <xf numFmtId="0" fontId="19" fillId="4" borderId="40" xfId="9" applyFont="1" applyFill="1" applyBorder="1" applyAlignment="1" applyProtection="1">
      <alignment horizontal="center" vertical="center" wrapText="1"/>
      <protection locked="0"/>
    </xf>
    <xf numFmtId="168" fontId="19" fillId="4" borderId="22" xfId="10" applyNumberFormat="1" applyFont="1" applyFill="1" applyBorder="1" applyAlignment="1" applyProtection="1">
      <alignment horizontal="center" vertical="center" wrapText="1"/>
      <protection locked="0"/>
    </xf>
    <xf numFmtId="2" fontId="19" fillId="4" borderId="22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41" xfId="9" applyFont="1" applyFill="1" applyBorder="1" applyAlignment="1" applyProtection="1">
      <alignment horizontal="center" vertical="center" wrapText="1"/>
      <protection locked="0"/>
    </xf>
    <xf numFmtId="1" fontId="19" fillId="4" borderId="33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22" xfId="7" applyFont="1" applyFill="1" applyBorder="1" applyAlignment="1" applyProtection="1">
      <alignment horizontal="center" vertical="center" wrapText="1"/>
      <protection locked="0"/>
    </xf>
    <xf numFmtId="0" fontId="19" fillId="4" borderId="22" xfId="10" applyFont="1" applyFill="1" applyBorder="1" applyAlignment="1" applyProtection="1">
      <alignment horizontal="center" vertical="center" wrapText="1"/>
      <protection locked="0"/>
    </xf>
    <xf numFmtId="169" fontId="26" fillId="4" borderId="41" xfId="0" applyNumberFormat="1" applyFont="1" applyFill="1" applyBorder="1" applyAlignment="1" applyProtection="1">
      <alignment horizontal="center" vertical="center"/>
      <protection locked="0"/>
    </xf>
    <xf numFmtId="169" fontId="26" fillId="4" borderId="22" xfId="0" applyNumberFormat="1" applyFont="1" applyFill="1" applyBorder="1" applyAlignment="1" applyProtection="1">
      <alignment horizontal="center" vertical="center"/>
      <protection locked="0"/>
    </xf>
    <xf numFmtId="169" fontId="7" fillId="4" borderId="65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31" xfId="9" applyFont="1" applyFill="1" applyBorder="1" applyAlignment="1" applyProtection="1">
      <alignment horizontal="center" vertical="center" wrapText="1"/>
      <protection locked="0"/>
    </xf>
    <xf numFmtId="0" fontId="19" fillId="6" borderId="38" xfId="9" applyFont="1" applyFill="1" applyBorder="1" applyAlignment="1" applyProtection="1">
      <alignment horizontal="center" vertical="center" wrapText="1"/>
      <protection locked="0"/>
    </xf>
    <xf numFmtId="168" fontId="19" fillId="6" borderId="42" xfId="7" applyNumberFormat="1" applyFont="1" applyFill="1" applyBorder="1" applyAlignment="1" applyProtection="1">
      <alignment horizontal="center" vertical="center" wrapText="1"/>
      <protection locked="0"/>
    </xf>
    <xf numFmtId="49" fontId="19" fillId="6" borderId="39" xfId="7" applyNumberFormat="1" applyFont="1" applyFill="1" applyBorder="1" applyAlignment="1" applyProtection="1">
      <alignment vertical="center" wrapText="1"/>
      <protection locked="0"/>
    </xf>
    <xf numFmtId="2" fontId="19" fillId="6" borderId="15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15" xfId="9" applyFont="1" applyFill="1" applyBorder="1" applyAlignment="1" applyProtection="1">
      <alignment horizontal="center" vertical="center" wrapText="1"/>
      <protection locked="0"/>
    </xf>
    <xf numFmtId="168" fontId="19" fillId="6" borderId="39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39" xfId="7" applyFont="1" applyFill="1" applyBorder="1" applyAlignment="1" applyProtection="1">
      <alignment horizontal="left" vertical="center" wrapText="1"/>
      <protection locked="0"/>
    </xf>
    <xf numFmtId="0" fontId="19" fillId="6" borderId="39" xfId="7" applyFont="1" applyFill="1" applyBorder="1" applyAlignment="1" applyProtection="1">
      <alignment horizontal="center" vertical="center" wrapText="1"/>
      <protection locked="0"/>
    </xf>
    <xf numFmtId="169" fontId="26" fillId="6" borderId="39" xfId="0" applyNumberFormat="1" applyFont="1" applyFill="1" applyBorder="1" applyAlignment="1" applyProtection="1">
      <alignment horizontal="center" vertical="center"/>
      <protection locked="0"/>
    </xf>
    <xf numFmtId="169" fontId="7" fillId="6" borderId="66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27" xfId="9" applyFont="1" applyFill="1" applyBorder="1" applyAlignment="1" applyProtection="1">
      <alignment horizontal="center" vertical="center" wrapText="1"/>
      <protection locked="0"/>
    </xf>
    <xf numFmtId="168" fontId="19" fillId="6" borderId="30" xfId="10" applyNumberFormat="1" applyFont="1" applyFill="1" applyBorder="1" applyAlignment="1" applyProtection="1">
      <alignment horizontal="center" vertical="center" wrapText="1"/>
      <protection locked="0"/>
    </xf>
    <xf numFmtId="0" fontId="19" fillId="6" borderId="17" xfId="10" applyFont="1" applyFill="1" applyBorder="1" applyAlignment="1" applyProtection="1">
      <alignment vertical="center" wrapText="1"/>
      <protection locked="0"/>
    </xf>
    <xf numFmtId="2" fontId="19" fillId="6" borderId="32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32" xfId="9" applyFont="1" applyFill="1" applyBorder="1" applyAlignment="1" applyProtection="1">
      <alignment horizontal="center" vertical="center" wrapText="1"/>
      <protection locked="0"/>
    </xf>
    <xf numFmtId="168" fontId="19" fillId="6" borderId="17" xfId="10" applyNumberFormat="1" applyFont="1" applyFill="1" applyBorder="1" applyAlignment="1" applyProtection="1">
      <alignment horizontal="center" vertical="center" wrapText="1"/>
      <protection locked="0"/>
    </xf>
    <xf numFmtId="0" fontId="19" fillId="6" borderId="17" xfId="9" applyFont="1" applyFill="1" applyBorder="1" applyAlignment="1" applyProtection="1">
      <alignment horizontal="left" vertical="center" wrapText="1"/>
      <protection locked="0"/>
    </xf>
    <xf numFmtId="0" fontId="19" fillId="6" borderId="17" xfId="9" applyFont="1" applyFill="1" applyBorder="1" applyAlignment="1" applyProtection="1">
      <alignment horizontal="center" vertical="center" wrapText="1"/>
      <protection locked="0"/>
    </xf>
    <xf numFmtId="0" fontId="19" fillId="6" borderId="17" xfId="7" applyFont="1" applyFill="1" applyBorder="1" applyAlignment="1" applyProtection="1">
      <alignment horizontal="center" vertical="center" wrapText="1"/>
      <protection locked="0"/>
    </xf>
    <xf numFmtId="169" fontId="26" fillId="6" borderId="17" xfId="0" applyNumberFormat="1" applyFont="1" applyFill="1" applyBorder="1" applyAlignment="1" applyProtection="1">
      <alignment horizontal="center" vertical="center"/>
      <protection locked="0"/>
    </xf>
    <xf numFmtId="169" fontId="7" fillId="6" borderId="26" xfId="9" applyNumberFormat="1" applyFont="1" applyFill="1" applyBorder="1" applyAlignment="1" applyProtection="1">
      <alignment horizontal="center" vertical="center" wrapText="1"/>
      <protection locked="0"/>
    </xf>
    <xf numFmtId="168" fontId="19" fillId="6" borderId="17" xfId="7" applyNumberFormat="1" applyFont="1" applyFill="1" applyBorder="1" applyAlignment="1" applyProtection="1">
      <alignment horizontal="center" vertical="center" wrapText="1"/>
      <protection locked="0"/>
    </xf>
    <xf numFmtId="2" fontId="19" fillId="6" borderId="31" xfId="9" applyNumberFormat="1" applyFont="1" applyFill="1" applyBorder="1" applyAlignment="1" applyProtection="1">
      <alignment horizontal="center" vertical="center" wrapText="1"/>
      <protection locked="0"/>
    </xf>
    <xf numFmtId="169" fontId="7" fillId="6" borderId="24" xfId="9" applyNumberFormat="1" applyFont="1" applyFill="1" applyBorder="1" applyAlignment="1" applyProtection="1">
      <alignment horizontal="center" vertical="center" wrapText="1"/>
      <protection locked="0"/>
    </xf>
    <xf numFmtId="169" fontId="7" fillId="6" borderId="28" xfId="9" applyNumberFormat="1" applyFont="1" applyFill="1" applyBorder="1" applyAlignment="1" applyProtection="1">
      <alignment horizontal="center" vertical="center" wrapText="1"/>
      <protection locked="0"/>
    </xf>
    <xf numFmtId="2" fontId="19" fillId="6" borderId="17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17" xfId="10" applyFont="1" applyFill="1" applyBorder="1" applyAlignment="1" applyProtection="1">
      <alignment horizontal="center" vertical="center" wrapText="1"/>
      <protection locked="0"/>
    </xf>
    <xf numFmtId="169" fontId="7" fillId="6" borderId="18" xfId="9" applyNumberFormat="1" applyFont="1" applyFill="1" applyBorder="1" applyAlignment="1" applyProtection="1">
      <alignment horizontal="center" vertical="center" wrapText="1"/>
      <protection locked="0"/>
    </xf>
    <xf numFmtId="2" fontId="19" fillId="6" borderId="33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33" xfId="9" applyFont="1" applyFill="1" applyBorder="1" applyAlignment="1" applyProtection="1">
      <alignment horizontal="center" vertical="center" wrapText="1"/>
      <protection locked="0"/>
    </xf>
    <xf numFmtId="168" fontId="19" fillId="6" borderId="17" xfId="0" applyNumberFormat="1" applyFont="1" applyFill="1" applyBorder="1" applyAlignment="1" applyProtection="1">
      <alignment horizontal="center" vertical="center"/>
      <protection locked="0"/>
    </xf>
    <xf numFmtId="0" fontId="19" fillId="6" borderId="40" xfId="9" applyFont="1" applyFill="1" applyBorder="1" applyAlignment="1" applyProtection="1">
      <alignment horizontal="center" vertical="center" wrapText="1"/>
      <protection locked="0"/>
    </xf>
    <xf numFmtId="168" fontId="19" fillId="6" borderId="22" xfId="10" applyNumberFormat="1" applyFont="1" applyFill="1" applyBorder="1" applyAlignment="1" applyProtection="1">
      <alignment horizontal="center" vertical="center" wrapText="1"/>
      <protection locked="0"/>
    </xf>
    <xf numFmtId="0" fontId="19" fillId="6" borderId="22" xfId="10" applyFont="1" applyFill="1" applyBorder="1" applyAlignment="1" applyProtection="1">
      <alignment vertical="center" wrapText="1"/>
      <protection locked="0"/>
    </xf>
    <xf numFmtId="2" fontId="19" fillId="6" borderId="22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41" xfId="9" applyFont="1" applyFill="1" applyBorder="1" applyAlignment="1" applyProtection="1">
      <alignment horizontal="center" vertical="center" wrapText="1"/>
      <protection locked="0"/>
    </xf>
    <xf numFmtId="0" fontId="19" fillId="6" borderId="22" xfId="10" applyFont="1" applyFill="1" applyBorder="1" applyAlignment="1" applyProtection="1">
      <alignment horizontal="left" vertical="center" wrapText="1"/>
      <protection locked="0"/>
    </xf>
    <xf numFmtId="0" fontId="19" fillId="6" borderId="22" xfId="10" applyFont="1" applyFill="1" applyBorder="1" applyAlignment="1" applyProtection="1">
      <alignment horizontal="center" vertical="center" wrapText="1"/>
      <protection locked="0"/>
    </xf>
    <xf numFmtId="0" fontId="19" fillId="6" borderId="22" xfId="7" applyFont="1" applyFill="1" applyBorder="1" applyAlignment="1" applyProtection="1">
      <alignment horizontal="center" vertical="center" wrapText="1"/>
      <protection locked="0"/>
    </xf>
    <xf numFmtId="169" fontId="26" fillId="6" borderId="22" xfId="0" applyNumberFormat="1" applyFont="1" applyFill="1" applyBorder="1" applyAlignment="1" applyProtection="1">
      <alignment horizontal="center" vertical="center"/>
      <protection locked="0"/>
    </xf>
    <xf numFmtId="169" fontId="7" fillId="6" borderId="65" xfId="9" applyNumberFormat="1" applyFont="1" applyFill="1" applyBorder="1" applyAlignment="1" applyProtection="1">
      <alignment horizontal="center" vertical="center" wrapText="1"/>
      <protection locked="0"/>
    </xf>
    <xf numFmtId="49" fontId="19" fillId="4" borderId="39" xfId="7" applyNumberFormat="1" applyFont="1" applyFill="1" applyBorder="1" applyAlignment="1" applyProtection="1">
      <alignment vertical="center" wrapText="1"/>
      <protection locked="0"/>
    </xf>
    <xf numFmtId="0" fontId="19" fillId="4" borderId="39" xfId="7" applyFont="1" applyFill="1" applyBorder="1" applyAlignment="1" applyProtection="1">
      <alignment horizontal="left" vertical="center" wrapText="1"/>
      <protection locked="0"/>
    </xf>
    <xf numFmtId="0" fontId="19" fillId="4" borderId="17" xfId="10" applyFont="1" applyFill="1" applyBorder="1" applyAlignment="1" applyProtection="1">
      <alignment vertical="center" wrapText="1"/>
      <protection locked="0"/>
    </xf>
    <xf numFmtId="0" fontId="19" fillId="4" borderId="17" xfId="9" applyFont="1" applyFill="1" applyBorder="1" applyAlignment="1" applyProtection="1">
      <alignment horizontal="left" vertical="center" wrapText="1"/>
      <protection locked="0"/>
    </xf>
    <xf numFmtId="168" fontId="19" fillId="6" borderId="17" xfId="7" quotePrefix="1" applyNumberFormat="1" applyFont="1" applyFill="1" applyBorder="1" applyAlignment="1" applyProtection="1">
      <alignment horizontal="center" vertical="center" wrapText="1"/>
      <protection locked="0"/>
    </xf>
    <xf numFmtId="0" fontId="19" fillId="4" borderId="17" xfId="7" applyFont="1" applyFill="1" applyBorder="1" applyAlignment="1" applyProtection="1">
      <alignment vertical="center" wrapText="1"/>
      <protection locked="0"/>
    </xf>
    <xf numFmtId="0" fontId="19" fillId="4" borderId="17" xfId="10" applyFont="1" applyFill="1" applyBorder="1" applyAlignment="1" applyProtection="1">
      <alignment horizontal="left" vertical="center" wrapText="1"/>
      <protection locked="0"/>
    </xf>
    <xf numFmtId="0" fontId="19" fillId="4" borderId="17" xfId="9" applyFont="1" applyFill="1" applyBorder="1" applyAlignment="1" applyProtection="1">
      <alignment vertical="top" wrapText="1"/>
      <protection locked="0"/>
    </xf>
    <xf numFmtId="0" fontId="19" fillId="4" borderId="17" xfId="7" applyFont="1" applyFill="1" applyBorder="1" applyAlignment="1" applyProtection="1">
      <alignment vertical="top" wrapText="1"/>
      <protection locked="0"/>
    </xf>
    <xf numFmtId="0" fontId="19" fillId="4" borderId="17" xfId="10" applyFont="1" applyFill="1" applyBorder="1" applyAlignment="1" applyProtection="1">
      <alignment vertical="top" wrapText="1"/>
      <protection locked="0"/>
    </xf>
    <xf numFmtId="168" fontId="19" fillId="4" borderId="17" xfId="10" quotePrefix="1" applyNumberFormat="1" applyFont="1" applyFill="1" applyBorder="1" applyAlignment="1" applyProtection="1">
      <alignment horizontal="center" vertical="center" wrapText="1"/>
      <protection locked="0"/>
    </xf>
    <xf numFmtId="0" fontId="19" fillId="4" borderId="17" xfId="10" quotePrefix="1" applyFont="1" applyFill="1" applyBorder="1" applyAlignment="1" applyProtection="1">
      <alignment vertical="center" wrapText="1"/>
      <protection locked="0"/>
    </xf>
    <xf numFmtId="49" fontId="19" fillId="4" borderId="17" xfId="0" applyNumberFormat="1" applyFont="1" applyFill="1" applyBorder="1" applyAlignment="1" applyProtection="1">
      <alignment vertical="center" wrapText="1"/>
      <protection locked="0"/>
    </xf>
    <xf numFmtId="168" fontId="19" fillId="4" borderId="17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22" xfId="10" applyFont="1" applyFill="1" applyBorder="1" applyAlignment="1" applyProtection="1">
      <alignment vertical="center" wrapText="1"/>
      <protection locked="0"/>
    </xf>
    <xf numFmtId="0" fontId="19" fillId="4" borderId="22" xfId="10" applyFont="1" applyFill="1" applyBorder="1" applyAlignment="1" applyProtection="1">
      <alignment horizontal="left" vertical="center" wrapText="1"/>
      <protection locked="0"/>
    </xf>
    <xf numFmtId="169" fontId="26" fillId="6" borderId="32" xfId="0" applyNumberFormat="1" applyFont="1" applyFill="1" applyBorder="1" applyAlignment="1" applyProtection="1">
      <alignment horizontal="center" vertical="center"/>
      <protection locked="0"/>
    </xf>
    <xf numFmtId="0" fontId="19" fillId="6" borderId="17" xfId="7" applyFont="1" applyFill="1" applyBorder="1" applyAlignment="1" applyProtection="1">
      <alignment vertical="center" wrapText="1"/>
      <protection locked="0"/>
    </xf>
    <xf numFmtId="0" fontId="19" fillId="6" borderId="17" xfId="10" applyFont="1" applyFill="1" applyBorder="1" applyAlignment="1" applyProtection="1">
      <alignment horizontal="left" vertical="center" wrapText="1"/>
      <protection locked="0"/>
    </xf>
    <xf numFmtId="0" fontId="19" fillId="6" borderId="17" xfId="9" applyFont="1" applyFill="1" applyBorder="1" applyAlignment="1" applyProtection="1">
      <alignment vertical="top" wrapText="1"/>
      <protection locked="0"/>
    </xf>
    <xf numFmtId="0" fontId="19" fillId="6" borderId="17" xfId="7" applyFont="1" applyFill="1" applyBorder="1" applyAlignment="1" applyProtection="1">
      <alignment vertical="top" wrapText="1"/>
      <protection locked="0"/>
    </xf>
    <xf numFmtId="0" fontId="19" fillId="6" borderId="17" xfId="10" applyFont="1" applyFill="1" applyBorder="1" applyAlignment="1" applyProtection="1">
      <alignment vertical="top" wrapText="1"/>
      <protection locked="0"/>
    </xf>
    <xf numFmtId="49" fontId="19" fillId="6" borderId="17" xfId="0" applyNumberFormat="1" applyFont="1" applyFill="1" applyBorder="1" applyAlignment="1" applyProtection="1">
      <alignment vertical="center" wrapText="1"/>
      <protection locked="0"/>
    </xf>
    <xf numFmtId="168" fontId="19" fillId="6" borderId="17" xfId="0" applyNumberFormat="1" applyFont="1" applyFill="1" applyBorder="1" applyAlignment="1" applyProtection="1">
      <alignment horizontal="center" vertical="center" wrapText="1"/>
      <protection locked="0"/>
    </xf>
    <xf numFmtId="168" fontId="19" fillId="6" borderId="17" xfId="10" quotePrefix="1" applyNumberFormat="1" applyFont="1" applyFill="1" applyBorder="1" applyAlignment="1" applyProtection="1">
      <alignment horizontal="center" vertical="center" wrapText="1"/>
      <protection locked="0"/>
    </xf>
    <xf numFmtId="0" fontId="19" fillId="6" borderId="17" xfId="10" quotePrefix="1" applyFont="1" applyFill="1" applyBorder="1" applyAlignment="1" applyProtection="1">
      <alignment vertical="center" wrapText="1"/>
      <protection locked="0"/>
    </xf>
    <xf numFmtId="169" fontId="26" fillId="6" borderId="41" xfId="0" applyNumberFormat="1" applyFont="1" applyFill="1" applyBorder="1" applyAlignment="1" applyProtection="1">
      <alignment horizontal="center" vertical="center"/>
      <protection locked="0"/>
    </xf>
    <xf numFmtId="49" fontId="19" fillId="6" borderId="17" xfId="7" applyNumberFormat="1" applyFont="1" applyFill="1" applyBorder="1" applyAlignment="1" applyProtection="1">
      <alignment vertical="center" wrapText="1"/>
      <protection locked="0"/>
    </xf>
    <xf numFmtId="49" fontId="19" fillId="6" borderId="17" xfId="10" applyNumberFormat="1" applyFont="1" applyFill="1" applyBorder="1" applyAlignment="1" applyProtection="1">
      <alignment vertical="center" wrapText="1"/>
      <protection locked="0"/>
    </xf>
    <xf numFmtId="168" fontId="19" fillId="6" borderId="22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22" xfId="7" applyFont="1" applyFill="1" applyBorder="1" applyAlignment="1" applyProtection="1">
      <alignment vertical="center" wrapText="1"/>
      <protection locked="0"/>
    </xf>
    <xf numFmtId="0" fontId="19" fillId="6" borderId="22" xfId="0" applyFont="1" applyFill="1" applyBorder="1" applyAlignment="1" applyProtection="1">
      <alignment horizontal="left" vertical="center" wrapText="1"/>
      <protection locked="0"/>
    </xf>
    <xf numFmtId="0" fontId="19" fillId="6" borderId="22" xfId="0" applyFont="1" applyFill="1" applyBorder="1" applyAlignment="1" applyProtection="1">
      <alignment horizontal="center" vertical="center" wrapText="1"/>
      <protection locked="0"/>
    </xf>
    <xf numFmtId="0" fontId="19" fillId="6" borderId="22" xfId="7" applyFont="1" applyFill="1" applyBorder="1" applyAlignment="1" applyProtection="1">
      <alignment horizontal="center" vertical="top" wrapText="1"/>
      <protection locked="0"/>
    </xf>
    <xf numFmtId="49" fontId="19" fillId="4" borderId="17" xfId="7" applyNumberFormat="1" applyFont="1" applyFill="1" applyBorder="1" applyAlignment="1" applyProtection="1">
      <alignment vertical="center" wrapText="1"/>
      <protection locked="0"/>
    </xf>
    <xf numFmtId="49" fontId="19" fillId="4" borderId="17" xfId="10" applyNumberFormat="1" applyFont="1" applyFill="1" applyBorder="1" applyAlignment="1" applyProtection="1">
      <alignment vertical="center" wrapText="1"/>
      <protection locked="0"/>
    </xf>
    <xf numFmtId="0" fontId="19" fillId="4" borderId="22" xfId="7" applyFont="1" applyFill="1" applyBorder="1" applyAlignment="1" applyProtection="1">
      <alignment horizontal="center" vertical="top" wrapText="1"/>
      <protection locked="0"/>
    </xf>
    <xf numFmtId="49" fontId="19" fillId="6" borderId="22" xfId="7" applyNumberFormat="1" applyFont="1" applyFill="1" applyBorder="1" applyAlignment="1" applyProtection="1">
      <alignment vertical="center" wrapText="1"/>
      <protection locked="0"/>
    </xf>
    <xf numFmtId="168" fontId="19" fillId="4" borderId="22" xfId="7" applyNumberFormat="1" applyFont="1" applyFill="1" applyBorder="1" applyAlignment="1" applyProtection="1">
      <alignment horizontal="center" vertical="center" wrapText="1"/>
      <protection locked="0"/>
    </xf>
    <xf numFmtId="0" fontId="19" fillId="4" borderId="22" xfId="7" applyFont="1" applyFill="1" applyBorder="1" applyAlignment="1" applyProtection="1">
      <alignment vertical="center" wrapText="1"/>
      <protection locked="0"/>
    </xf>
    <xf numFmtId="0" fontId="19" fillId="6" borderId="17" xfId="7" applyFont="1" applyFill="1" applyBorder="1" applyAlignment="1" applyProtection="1">
      <alignment horizontal="center" vertical="top" wrapText="1"/>
      <protection locked="0"/>
    </xf>
    <xf numFmtId="0" fontId="19" fillId="4" borderId="17" xfId="7" applyFont="1" applyFill="1" applyBorder="1" applyAlignment="1" applyProtection="1">
      <alignment horizontal="center" vertical="top" wrapText="1"/>
      <protection locked="0"/>
    </xf>
    <xf numFmtId="168" fontId="19" fillId="4" borderId="22" xfId="0" applyNumberFormat="1" applyFont="1" applyFill="1" applyBorder="1" applyAlignment="1" applyProtection="1">
      <alignment horizontal="center" vertical="center"/>
      <protection locked="0"/>
    </xf>
    <xf numFmtId="49" fontId="19" fillId="4" borderId="22" xfId="0" applyNumberFormat="1" applyFont="1" applyFill="1" applyBorder="1" applyAlignment="1" applyProtection="1">
      <alignment vertical="center" wrapText="1"/>
      <protection locked="0"/>
    </xf>
    <xf numFmtId="168" fontId="19" fillId="4" borderId="22" xfId="0" applyNumberFormat="1" applyFont="1" applyFill="1" applyBorder="1" applyAlignment="1" applyProtection="1">
      <alignment horizontal="center" vertical="center" wrapText="1"/>
      <protection locked="0"/>
    </xf>
    <xf numFmtId="168" fontId="19" fillId="6" borderId="39" xfId="0" applyNumberFormat="1" applyFont="1" applyFill="1" applyBorder="1" applyAlignment="1" applyProtection="1">
      <alignment horizontal="center" vertical="center"/>
      <protection locked="0"/>
    </xf>
    <xf numFmtId="49" fontId="19" fillId="6" borderId="39" xfId="0" applyNumberFormat="1" applyFont="1" applyFill="1" applyBorder="1" applyAlignment="1" applyProtection="1">
      <alignment vertical="center" wrapText="1"/>
      <protection locked="0"/>
    </xf>
    <xf numFmtId="168" fontId="19" fillId="6" borderId="39" xfId="0" applyNumberFormat="1" applyFont="1" applyFill="1" applyBorder="1" applyAlignment="1" applyProtection="1">
      <alignment horizontal="center" vertical="center" wrapText="1"/>
      <protection locked="0"/>
    </xf>
    <xf numFmtId="0" fontId="19" fillId="6" borderId="38" xfId="9" applyFont="1" applyFill="1" applyBorder="1" applyAlignment="1" applyProtection="1">
      <alignment horizontal="center" vertical="center"/>
      <protection locked="0"/>
    </xf>
    <xf numFmtId="0" fontId="19" fillId="6" borderId="27" xfId="9" applyFont="1" applyFill="1" applyBorder="1" applyAlignment="1" applyProtection="1">
      <alignment horizontal="center" vertical="center"/>
      <protection locked="0"/>
    </xf>
    <xf numFmtId="0" fontId="19" fillId="6" borderId="40" xfId="9" applyFont="1" applyFill="1" applyBorder="1" applyAlignment="1" applyProtection="1">
      <alignment horizontal="center" vertical="center"/>
      <protection locked="0"/>
    </xf>
    <xf numFmtId="2" fontId="19" fillId="6" borderId="15" xfId="9" applyNumberFormat="1" applyFont="1" applyFill="1" applyBorder="1" applyAlignment="1" applyProtection="1">
      <alignment horizontal="center" vertical="center"/>
      <protection locked="0"/>
    </xf>
    <xf numFmtId="0" fontId="19" fillId="6" borderId="15" xfId="9" applyFont="1" applyFill="1" applyBorder="1" applyAlignment="1" applyProtection="1">
      <alignment horizontal="center" vertical="center"/>
      <protection locked="0"/>
    </xf>
    <xf numFmtId="2" fontId="19" fillId="6" borderId="32" xfId="9" applyNumberFormat="1" applyFont="1" applyFill="1" applyBorder="1" applyAlignment="1" applyProtection="1">
      <alignment horizontal="center" vertical="center"/>
      <protection locked="0"/>
    </xf>
    <xf numFmtId="0" fontId="19" fillId="6" borderId="32" xfId="9" applyFont="1" applyFill="1" applyBorder="1" applyAlignment="1" applyProtection="1">
      <alignment horizontal="center" vertical="center"/>
      <protection locked="0"/>
    </xf>
    <xf numFmtId="2" fontId="19" fillId="6" borderId="31" xfId="9" applyNumberFormat="1" applyFont="1" applyFill="1" applyBorder="1" applyAlignment="1" applyProtection="1">
      <alignment horizontal="center" vertical="center"/>
      <protection locked="0"/>
    </xf>
    <xf numFmtId="0" fontId="19" fillId="6" borderId="31" xfId="9" applyFont="1" applyFill="1" applyBorder="1" applyAlignment="1" applyProtection="1">
      <alignment horizontal="center" vertical="center"/>
      <protection locked="0"/>
    </xf>
    <xf numFmtId="0" fontId="19" fillId="6" borderId="25" xfId="9" applyFont="1" applyFill="1" applyBorder="1" applyAlignment="1" applyProtection="1">
      <alignment horizontal="center" vertical="center" wrapText="1"/>
      <protection locked="0"/>
    </xf>
    <xf numFmtId="0" fontId="19" fillId="6" borderId="29" xfId="9" applyFont="1" applyFill="1" applyBorder="1" applyAlignment="1" applyProtection="1">
      <alignment horizontal="center" vertical="center" wrapText="1"/>
      <protection locked="0"/>
    </xf>
    <xf numFmtId="168" fontId="19" fillId="4" borderId="39" xfId="0" applyNumberFormat="1" applyFont="1" applyFill="1" applyBorder="1" applyAlignment="1" applyProtection="1">
      <alignment horizontal="center" vertical="center"/>
      <protection locked="0"/>
    </xf>
    <xf numFmtId="49" fontId="19" fillId="4" borderId="39" xfId="0" applyNumberFormat="1" applyFont="1" applyFill="1" applyBorder="1" applyAlignment="1" applyProtection="1">
      <alignment vertical="center" wrapText="1"/>
      <protection locked="0"/>
    </xf>
    <xf numFmtId="168" fontId="19" fillId="4" borderId="39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22" xfId="0" applyFont="1" applyFill="1" applyBorder="1" applyAlignment="1" applyProtection="1">
      <alignment horizontal="left" vertical="center" wrapText="1"/>
      <protection locked="0"/>
    </xf>
    <xf numFmtId="0" fontId="19" fillId="4" borderId="22" xfId="0" applyFont="1" applyFill="1" applyBorder="1" applyAlignment="1" applyProtection="1">
      <alignment horizontal="center" vertical="center" wrapText="1"/>
      <protection locked="0"/>
    </xf>
    <xf numFmtId="168" fontId="26" fillId="6" borderId="17" xfId="0" applyNumberFormat="1" applyFont="1" applyFill="1" applyBorder="1" applyProtection="1">
      <protection locked="0"/>
    </xf>
    <xf numFmtId="164" fontId="26" fillId="6" borderId="17" xfId="0" applyNumberFormat="1" applyFont="1" applyFill="1" applyBorder="1" applyAlignment="1" applyProtection="1">
      <alignment wrapText="1"/>
      <protection locked="0"/>
    </xf>
    <xf numFmtId="168" fontId="26" fillId="6" borderId="17" xfId="0" applyNumberFormat="1" applyFont="1" applyFill="1" applyBorder="1" applyAlignment="1" applyProtection="1">
      <alignment horizontal="center" wrapText="1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168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1" fontId="19" fillId="6" borderId="17" xfId="7" applyNumberFormat="1" applyFont="1" applyFill="1" applyBorder="1" applyAlignment="1" applyProtection="1">
      <alignment vertical="center" wrapText="1"/>
      <protection locked="0"/>
    </xf>
    <xf numFmtId="2" fontId="19" fillId="6" borderId="33" xfId="9" applyNumberFormat="1" applyFont="1" applyFill="1" applyBorder="1" applyAlignment="1" applyProtection="1">
      <alignment horizontal="center" vertical="center"/>
      <protection locked="0"/>
    </xf>
    <xf numFmtId="0" fontId="19" fillId="6" borderId="33" xfId="9" applyFont="1" applyFill="1" applyBorder="1" applyAlignment="1" applyProtection="1">
      <alignment horizontal="center" vertical="center"/>
      <protection locked="0"/>
    </xf>
    <xf numFmtId="1" fontId="19" fillId="6" borderId="17" xfId="7" applyNumberFormat="1" applyFont="1" applyFill="1" applyBorder="1" applyAlignment="1" applyProtection="1">
      <alignment vertical="top" wrapText="1"/>
      <protection locked="0"/>
    </xf>
    <xf numFmtId="1" fontId="19" fillId="6" borderId="17" xfId="7" applyNumberFormat="1" applyFont="1" applyFill="1" applyBorder="1" applyAlignment="1" applyProtection="1">
      <alignment horizontal="center" vertical="center" wrapText="1"/>
      <protection locked="0"/>
    </xf>
    <xf numFmtId="169" fontId="19" fillId="6" borderId="17" xfId="7" applyNumberFormat="1" applyFont="1" applyFill="1" applyBorder="1" applyAlignment="1" applyProtection="1">
      <alignment horizontal="center" vertical="center" wrapText="1"/>
      <protection locked="0"/>
    </xf>
    <xf numFmtId="169" fontId="7" fillId="6" borderId="24" xfId="7" applyNumberFormat="1" applyFont="1" applyFill="1" applyBorder="1" applyAlignment="1" applyProtection="1">
      <alignment horizontal="center" vertical="center" wrapText="1"/>
      <protection locked="0"/>
    </xf>
    <xf numFmtId="169" fontId="7" fillId="6" borderId="26" xfId="7" applyNumberFormat="1" applyFont="1" applyFill="1" applyBorder="1" applyAlignment="1" applyProtection="1">
      <alignment horizontal="center" vertical="center" wrapText="1"/>
      <protection locked="0"/>
    </xf>
    <xf numFmtId="1" fontId="19" fillId="6" borderId="17" xfId="9" applyNumberFormat="1" applyFont="1" applyFill="1" applyBorder="1" applyAlignment="1" applyProtection="1">
      <alignment vertical="center" wrapText="1"/>
      <protection locked="0"/>
    </xf>
    <xf numFmtId="1" fontId="19" fillId="6" borderId="17" xfId="9" applyNumberFormat="1" applyFont="1" applyFill="1" applyBorder="1" applyAlignment="1" applyProtection="1">
      <alignment horizontal="center" vertical="center" wrapText="1"/>
      <protection locked="0"/>
    </xf>
    <xf numFmtId="169" fontId="7" fillId="6" borderId="28" xfId="7" applyNumberFormat="1" applyFont="1" applyFill="1" applyBorder="1" applyAlignment="1" applyProtection="1">
      <alignment horizontal="center" vertical="center" wrapText="1"/>
      <protection locked="0"/>
    </xf>
    <xf numFmtId="1" fontId="19" fillId="6" borderId="17" xfId="10" applyNumberFormat="1" applyFont="1" applyFill="1" applyBorder="1" applyAlignment="1" applyProtection="1">
      <alignment vertical="center" wrapText="1"/>
      <protection locked="0"/>
    </xf>
    <xf numFmtId="1" fontId="19" fillId="6" borderId="17" xfId="10" applyNumberFormat="1" applyFont="1" applyFill="1" applyBorder="1" applyAlignment="1" applyProtection="1">
      <alignment horizontal="center" vertical="center" wrapText="1"/>
      <protection locked="0"/>
    </xf>
    <xf numFmtId="169" fontId="7" fillId="6" borderId="24" xfId="10" applyNumberFormat="1" applyFont="1" applyFill="1" applyBorder="1" applyAlignment="1" applyProtection="1">
      <alignment horizontal="center" vertical="center" wrapText="1"/>
      <protection locked="0"/>
    </xf>
    <xf numFmtId="169" fontId="7" fillId="6" borderId="26" xfId="10" applyNumberFormat="1" applyFont="1" applyFill="1" applyBorder="1" applyAlignment="1" applyProtection="1">
      <alignment horizontal="center" vertical="center" wrapText="1"/>
      <protection locked="0"/>
    </xf>
    <xf numFmtId="169" fontId="7" fillId="6" borderId="28" xfId="10" applyNumberFormat="1" applyFont="1" applyFill="1" applyBorder="1" applyAlignment="1" applyProtection="1">
      <alignment horizontal="center" vertical="center" wrapText="1"/>
      <protection locked="0"/>
    </xf>
    <xf numFmtId="0" fontId="19" fillId="4" borderId="25" xfId="9" applyFont="1" applyFill="1" applyBorder="1" applyAlignment="1" applyProtection="1">
      <alignment horizontal="center" vertical="center" wrapText="1"/>
      <protection locked="0"/>
    </xf>
    <xf numFmtId="1" fontId="19" fillId="4" borderId="17" xfId="7" applyNumberFormat="1" applyFont="1" applyFill="1" applyBorder="1" applyAlignment="1" applyProtection="1">
      <alignment vertical="center" wrapText="1"/>
      <protection locked="0"/>
    </xf>
    <xf numFmtId="2" fontId="19" fillId="4" borderId="33" xfId="9" applyNumberFormat="1" applyFont="1" applyFill="1" applyBorder="1" applyAlignment="1" applyProtection="1">
      <alignment horizontal="center" vertical="center"/>
      <protection locked="0"/>
    </xf>
    <xf numFmtId="0" fontId="19" fillId="4" borderId="33" xfId="9" applyFont="1" applyFill="1" applyBorder="1" applyAlignment="1" applyProtection="1">
      <alignment horizontal="center" vertical="center"/>
      <protection locked="0"/>
    </xf>
    <xf numFmtId="1" fontId="19" fillId="4" borderId="17" xfId="7" applyNumberFormat="1" applyFont="1" applyFill="1" applyBorder="1" applyAlignment="1" applyProtection="1">
      <alignment vertical="top" wrapText="1"/>
      <protection locked="0"/>
    </xf>
    <xf numFmtId="1" fontId="19" fillId="4" borderId="17" xfId="7" applyNumberFormat="1" applyFont="1" applyFill="1" applyBorder="1" applyAlignment="1" applyProtection="1">
      <alignment horizontal="center" vertical="center" wrapText="1"/>
      <protection locked="0"/>
    </xf>
    <xf numFmtId="169" fontId="19" fillId="4" borderId="17" xfId="7" applyNumberFormat="1" applyFont="1" applyFill="1" applyBorder="1" applyAlignment="1" applyProtection="1">
      <alignment horizontal="center" vertical="center" wrapText="1"/>
      <protection locked="0"/>
    </xf>
    <xf numFmtId="169" fontId="7" fillId="4" borderId="24" xfId="7" applyNumberFormat="1" applyFont="1" applyFill="1" applyBorder="1" applyAlignment="1" applyProtection="1">
      <alignment horizontal="center" vertical="center" wrapText="1"/>
      <protection locked="0"/>
    </xf>
    <xf numFmtId="2" fontId="19" fillId="4" borderId="31" xfId="9" applyNumberFormat="1" applyFont="1" applyFill="1" applyBorder="1" applyAlignment="1" applyProtection="1">
      <alignment horizontal="center" vertical="center"/>
      <protection locked="0"/>
    </xf>
    <xf numFmtId="0" fontId="19" fillId="4" borderId="31" xfId="9" applyFont="1" applyFill="1" applyBorder="1" applyAlignment="1" applyProtection="1">
      <alignment horizontal="center" vertical="center"/>
      <protection locked="0"/>
    </xf>
    <xf numFmtId="169" fontId="7" fillId="4" borderId="26" xfId="7" applyNumberFormat="1" applyFont="1" applyFill="1" applyBorder="1" applyAlignment="1" applyProtection="1">
      <alignment horizontal="center" vertical="center" wrapText="1"/>
      <protection locked="0"/>
    </xf>
    <xf numFmtId="2" fontId="19" fillId="4" borderId="32" xfId="9" applyNumberFormat="1" applyFont="1" applyFill="1" applyBorder="1" applyAlignment="1" applyProtection="1">
      <alignment horizontal="center" vertical="center"/>
      <protection locked="0"/>
    </xf>
    <xf numFmtId="0" fontId="19" fillId="4" borderId="32" xfId="9" applyFont="1" applyFill="1" applyBorder="1" applyAlignment="1" applyProtection="1">
      <alignment horizontal="center" vertical="center"/>
      <protection locked="0"/>
    </xf>
    <xf numFmtId="169" fontId="7" fillId="4" borderId="28" xfId="7" applyNumberFormat="1" applyFont="1" applyFill="1" applyBorder="1" applyAlignment="1" applyProtection="1">
      <alignment horizontal="center" vertical="center" wrapText="1"/>
      <protection locked="0"/>
    </xf>
    <xf numFmtId="1" fontId="19" fillId="4" borderId="17" xfId="10" applyNumberFormat="1" applyFont="1" applyFill="1" applyBorder="1" applyAlignment="1" applyProtection="1">
      <alignment horizontal="center" vertical="center" wrapText="1"/>
      <protection locked="0"/>
    </xf>
    <xf numFmtId="169" fontId="7" fillId="4" borderId="24" xfId="10" applyNumberFormat="1" applyFont="1" applyFill="1" applyBorder="1" applyAlignment="1" applyProtection="1">
      <alignment horizontal="center" vertical="center" wrapText="1"/>
      <protection locked="0"/>
    </xf>
    <xf numFmtId="168" fontId="19" fillId="4" borderId="17" xfId="7" quotePrefix="1" applyNumberFormat="1" applyFont="1" applyFill="1" applyBorder="1" applyAlignment="1" applyProtection="1">
      <alignment horizontal="center" vertical="center" wrapText="1"/>
      <protection locked="0"/>
    </xf>
    <xf numFmtId="169" fontId="7" fillId="4" borderId="26" xfId="10" applyNumberFormat="1" applyFont="1" applyFill="1" applyBorder="1" applyAlignment="1" applyProtection="1">
      <alignment horizontal="center" vertical="center" wrapText="1"/>
      <protection locked="0"/>
    </xf>
    <xf numFmtId="169" fontId="7" fillId="4" borderId="28" xfId="10" applyNumberFormat="1" applyFont="1" applyFill="1" applyBorder="1" applyAlignment="1" applyProtection="1">
      <alignment horizontal="center" vertical="center" wrapText="1"/>
      <protection locked="0"/>
    </xf>
    <xf numFmtId="0" fontId="19" fillId="4" borderId="29" xfId="9" applyFont="1" applyFill="1" applyBorder="1" applyAlignment="1" applyProtection="1">
      <alignment horizontal="center" vertical="center" wrapText="1"/>
      <protection locked="0"/>
    </xf>
    <xf numFmtId="2" fontId="19" fillId="6" borderId="17" xfId="9" applyNumberFormat="1" applyFont="1" applyFill="1" applyBorder="1" applyAlignment="1" applyProtection="1">
      <alignment horizontal="center" vertical="center"/>
      <protection locked="0"/>
    </xf>
    <xf numFmtId="0" fontId="19" fillId="6" borderId="17" xfId="9" applyFont="1" applyFill="1" applyBorder="1" applyAlignment="1" applyProtection="1">
      <alignment horizontal="center" vertical="center"/>
      <protection locked="0"/>
    </xf>
    <xf numFmtId="169" fontId="7" fillId="6" borderId="18" xfId="7" applyNumberFormat="1" applyFont="1" applyFill="1" applyBorder="1" applyAlignment="1" applyProtection="1">
      <alignment horizontal="center" vertical="center" wrapText="1"/>
      <protection locked="0"/>
    </xf>
    <xf numFmtId="2" fontId="19" fillId="6" borderId="17" xfId="7" applyNumberFormat="1" applyFont="1" applyFill="1" applyBorder="1" applyAlignment="1" applyProtection="1">
      <alignment horizontal="center" vertical="center"/>
      <protection locked="0"/>
    </xf>
    <xf numFmtId="0" fontId="19" fillId="6" borderId="17" xfId="7" applyFont="1" applyFill="1" applyBorder="1" applyAlignment="1" applyProtection="1">
      <alignment horizontal="center" vertical="center"/>
      <protection locked="0"/>
    </xf>
    <xf numFmtId="169" fontId="7" fillId="6" borderId="18" xfId="10" applyNumberFormat="1" applyFont="1" applyFill="1" applyBorder="1" applyAlignment="1" applyProtection="1">
      <alignment horizontal="center" vertical="center" wrapText="1"/>
      <protection locked="0"/>
    </xf>
    <xf numFmtId="2" fontId="19" fillId="4" borderId="17" xfId="9" applyNumberFormat="1" applyFont="1" applyFill="1" applyBorder="1" applyAlignment="1" applyProtection="1">
      <alignment horizontal="center" vertical="center"/>
      <protection locked="0"/>
    </xf>
    <xf numFmtId="0" fontId="19" fillId="4" borderId="17" xfId="9" applyFont="1" applyFill="1" applyBorder="1" applyAlignment="1" applyProtection="1">
      <alignment horizontal="center" vertical="center"/>
      <protection locked="0"/>
    </xf>
    <xf numFmtId="169" fontId="7" fillId="4" borderId="18" xfId="7" applyNumberFormat="1" applyFont="1" applyFill="1" applyBorder="1" applyAlignment="1" applyProtection="1">
      <alignment horizontal="center" vertical="center" wrapText="1"/>
      <protection locked="0"/>
    </xf>
    <xf numFmtId="2" fontId="19" fillId="4" borderId="17" xfId="7" applyNumberFormat="1" applyFont="1" applyFill="1" applyBorder="1" applyAlignment="1" applyProtection="1">
      <alignment horizontal="center" vertical="center"/>
      <protection locked="0"/>
    </xf>
    <xf numFmtId="0" fontId="19" fillId="4" borderId="17" xfId="7" applyFont="1" applyFill="1" applyBorder="1" applyAlignment="1" applyProtection="1">
      <alignment horizontal="center" vertical="center"/>
      <protection locked="0"/>
    </xf>
    <xf numFmtId="169" fontId="7" fillId="4" borderId="18" xfId="10" applyNumberFormat="1" applyFont="1" applyFill="1" applyBorder="1" applyAlignment="1" applyProtection="1">
      <alignment horizontal="center" vertical="center" wrapText="1"/>
      <protection locked="0"/>
    </xf>
    <xf numFmtId="168" fontId="19" fillId="4" borderId="30" xfId="7" applyNumberFormat="1" applyFont="1" applyFill="1" applyBorder="1" applyAlignment="1" applyProtection="1">
      <alignment horizontal="center" vertical="center" wrapText="1"/>
      <protection locked="0"/>
    </xf>
    <xf numFmtId="168" fontId="19" fillId="4" borderId="30" xfId="7" quotePrefix="1" applyNumberFormat="1" applyFont="1" applyFill="1" applyBorder="1" applyAlignment="1" applyProtection="1">
      <alignment horizontal="center" vertical="center" wrapText="1"/>
      <protection locked="0"/>
    </xf>
    <xf numFmtId="168" fontId="19" fillId="4" borderId="30" xfId="10" applyNumberFormat="1" applyFont="1" applyFill="1" applyBorder="1" applyAlignment="1" applyProtection="1">
      <alignment horizontal="center" vertical="center" wrapText="1"/>
      <protection locked="0"/>
    </xf>
    <xf numFmtId="168" fontId="19" fillId="4" borderId="30" xfId="0" applyNumberFormat="1" applyFont="1" applyFill="1" applyBorder="1" applyAlignment="1" applyProtection="1">
      <alignment horizontal="center" vertical="center"/>
      <protection locked="0"/>
    </xf>
    <xf numFmtId="1" fontId="19" fillId="6" borderId="17" xfId="7" applyNumberFormat="1" applyFont="1" applyFill="1" applyBorder="1" applyAlignment="1" applyProtection="1">
      <alignment horizontal="left" vertical="center" wrapText="1"/>
      <protection locked="0"/>
    </xf>
    <xf numFmtId="1" fontId="19" fillId="6" borderId="17" xfId="9" applyNumberFormat="1" applyFont="1" applyFill="1" applyBorder="1" applyAlignment="1" applyProtection="1">
      <alignment horizontal="left" vertical="center" wrapText="1"/>
      <protection locked="0"/>
    </xf>
    <xf numFmtId="1" fontId="19" fillId="6" borderId="17" xfId="10" applyNumberFormat="1" applyFont="1" applyFill="1" applyBorder="1" applyAlignment="1" applyProtection="1">
      <alignment horizontal="left" vertical="center" wrapText="1"/>
      <protection locked="0"/>
    </xf>
    <xf numFmtId="1" fontId="19" fillId="4" borderId="17" xfId="7" applyNumberFormat="1" applyFont="1" applyFill="1" applyBorder="1" applyAlignment="1" applyProtection="1">
      <alignment horizontal="left" vertical="center" wrapText="1"/>
      <protection locked="0"/>
    </xf>
    <xf numFmtId="1" fontId="19" fillId="4" borderId="17" xfId="9" applyNumberFormat="1" applyFont="1" applyFill="1" applyBorder="1" applyAlignment="1" applyProtection="1">
      <alignment horizontal="left" vertical="center" wrapText="1"/>
      <protection locked="0"/>
    </xf>
    <xf numFmtId="1" fontId="19" fillId="4" borderId="17" xfId="10" applyNumberFormat="1" applyFont="1" applyFill="1" applyBorder="1" applyAlignment="1" applyProtection="1">
      <alignment horizontal="left" vertical="center" wrapText="1"/>
      <protection locked="0"/>
    </xf>
    <xf numFmtId="2" fontId="19" fillId="6" borderId="17" xfId="7" applyNumberFormat="1" applyFont="1" applyFill="1" applyBorder="1" applyAlignment="1" applyProtection="1">
      <alignment horizontal="center" vertical="center" wrapText="1"/>
      <protection locked="0"/>
    </xf>
    <xf numFmtId="2" fontId="19" fillId="4" borderId="17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31" xfId="7" applyFont="1" applyFill="1" applyBorder="1" applyAlignment="1" applyProtection="1">
      <alignment horizontal="center" wrapText="1"/>
      <protection locked="0"/>
    </xf>
    <xf numFmtId="0" fontId="19" fillId="6" borderId="25" xfId="7" applyFont="1" applyFill="1" applyBorder="1" applyAlignment="1" applyProtection="1">
      <alignment horizontal="center" wrapText="1"/>
      <protection locked="0"/>
    </xf>
    <xf numFmtId="2" fontId="19" fillId="6" borderId="33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33" xfId="7" applyFont="1" applyFill="1" applyBorder="1" applyAlignment="1" applyProtection="1">
      <alignment horizontal="center" wrapText="1"/>
      <protection locked="0"/>
    </xf>
    <xf numFmtId="169" fontId="27" fillId="6" borderId="24" xfId="0" applyNumberFormat="1" applyFont="1" applyFill="1" applyBorder="1" applyAlignment="1" applyProtection="1">
      <alignment horizontal="center" vertical="center"/>
      <protection locked="0"/>
    </xf>
    <xf numFmtId="0" fontId="19" fillId="6" borderId="27" xfId="7" applyFont="1" applyFill="1" applyBorder="1" applyAlignment="1" applyProtection="1">
      <alignment horizontal="center" wrapText="1"/>
      <protection locked="0"/>
    </xf>
    <xf numFmtId="2" fontId="19" fillId="6" borderId="31" xfId="7" applyNumberFormat="1" applyFont="1" applyFill="1" applyBorder="1" applyAlignment="1" applyProtection="1">
      <alignment horizontal="center" wrapText="1"/>
      <protection locked="0"/>
    </xf>
    <xf numFmtId="169" fontId="27" fillId="6" borderId="26" xfId="0" applyNumberFormat="1" applyFont="1" applyFill="1" applyBorder="1" applyAlignment="1" applyProtection="1">
      <alignment horizontal="center" vertical="center"/>
      <protection locked="0"/>
    </xf>
    <xf numFmtId="1" fontId="19" fillId="6" borderId="17" xfId="0" applyNumberFormat="1" applyFont="1" applyFill="1" applyBorder="1" applyAlignment="1" applyProtection="1">
      <alignment horizontal="left" vertical="center" wrapText="1"/>
      <protection locked="0"/>
    </xf>
    <xf numFmtId="2" fontId="19" fillId="6" borderId="32" xfId="7" applyNumberFormat="1" applyFont="1" applyFill="1" applyBorder="1" applyAlignment="1" applyProtection="1">
      <alignment horizontal="center" wrapText="1"/>
      <protection locked="0"/>
    </xf>
    <xf numFmtId="0" fontId="19" fillId="6" borderId="32" xfId="7" applyFont="1" applyFill="1" applyBorder="1" applyAlignment="1" applyProtection="1">
      <alignment horizontal="center" wrapText="1"/>
      <protection locked="0"/>
    </xf>
    <xf numFmtId="169" fontId="27" fillId="6" borderId="28" xfId="0" applyNumberFormat="1" applyFont="1" applyFill="1" applyBorder="1" applyAlignment="1" applyProtection="1">
      <alignment horizontal="center" vertical="center"/>
      <protection locked="0"/>
    </xf>
    <xf numFmtId="2" fontId="19" fillId="6" borderId="33" xfId="7" applyNumberFormat="1" applyFont="1" applyFill="1" applyBorder="1" applyAlignment="1" applyProtection="1">
      <alignment horizontal="center" wrapText="1"/>
      <protection locked="0"/>
    </xf>
    <xf numFmtId="168" fontId="19" fillId="6" borderId="17" xfId="0" quotePrefix="1" applyNumberFormat="1" applyFont="1" applyFill="1" applyBorder="1" applyAlignment="1" applyProtection="1">
      <alignment horizontal="center" vertical="center"/>
      <protection locked="0"/>
    </xf>
    <xf numFmtId="1" fontId="19" fillId="6" borderId="17" xfId="0" quotePrefix="1" applyNumberFormat="1" applyFont="1" applyFill="1" applyBorder="1" applyAlignment="1" applyProtection="1">
      <alignment horizontal="left" vertical="center" wrapText="1"/>
      <protection locked="0"/>
    </xf>
    <xf numFmtId="168" fontId="19" fillId="6" borderId="17" xfId="0" quotePrefix="1" applyNumberFormat="1" applyFont="1" applyFill="1" applyBorder="1" applyAlignment="1" applyProtection="1">
      <alignment horizontal="center" vertical="center" wrapText="1"/>
      <protection locked="0"/>
    </xf>
    <xf numFmtId="1" fontId="26" fillId="6" borderId="17" xfId="0" applyNumberFormat="1" applyFont="1" applyFill="1" applyBorder="1" applyAlignment="1" applyProtection="1">
      <alignment wrapText="1"/>
      <protection locked="0"/>
    </xf>
    <xf numFmtId="1" fontId="26" fillId="6" borderId="17" xfId="0" applyNumberFormat="1" applyFont="1" applyFill="1" applyBorder="1" applyAlignment="1" applyProtection="1">
      <alignment horizontal="center" vertical="center" wrapText="1"/>
      <protection locked="0"/>
    </xf>
    <xf numFmtId="0" fontId="19" fillId="6" borderId="29" xfId="7" applyFont="1" applyFill="1" applyBorder="1" applyAlignment="1" applyProtection="1">
      <alignment horizontal="center" wrapText="1"/>
      <protection locked="0"/>
    </xf>
    <xf numFmtId="0" fontId="19" fillId="4" borderId="31" xfId="7" applyFont="1" applyFill="1" applyBorder="1" applyAlignment="1" applyProtection="1">
      <alignment horizontal="center" wrapText="1"/>
      <protection locked="0"/>
    </xf>
    <xf numFmtId="0" fontId="19" fillId="4" borderId="25" xfId="7" applyFont="1" applyFill="1" applyBorder="1" applyAlignment="1" applyProtection="1">
      <alignment horizontal="center" wrapText="1"/>
      <protection locked="0"/>
    </xf>
    <xf numFmtId="1" fontId="19" fillId="4" borderId="17" xfId="0" applyNumberFormat="1" applyFont="1" applyFill="1" applyBorder="1" applyAlignment="1" applyProtection="1">
      <alignment horizontal="left" vertical="center" wrapText="1"/>
      <protection locked="0"/>
    </xf>
    <xf numFmtId="2" fontId="19" fillId="4" borderId="33" xfId="7" applyNumberFormat="1" applyFont="1" applyFill="1" applyBorder="1" applyAlignment="1" applyProtection="1">
      <alignment horizontal="center" wrapText="1"/>
      <protection locked="0"/>
    </xf>
    <xf numFmtId="0" fontId="19" fillId="4" borderId="33" xfId="7" applyFont="1" applyFill="1" applyBorder="1" applyAlignment="1" applyProtection="1">
      <alignment horizontal="center" wrapText="1"/>
      <protection locked="0"/>
    </xf>
    <xf numFmtId="169" fontId="27" fillId="4" borderId="24" xfId="0" applyNumberFormat="1" applyFont="1" applyFill="1" applyBorder="1" applyAlignment="1" applyProtection="1">
      <alignment horizontal="center" vertical="center"/>
      <protection locked="0"/>
    </xf>
    <xf numFmtId="0" fontId="19" fillId="4" borderId="27" xfId="7" applyFont="1" applyFill="1" applyBorder="1" applyAlignment="1" applyProtection="1">
      <alignment horizontal="center" wrapText="1"/>
      <protection locked="0"/>
    </xf>
    <xf numFmtId="2" fontId="19" fillId="4" borderId="31" xfId="7" applyNumberFormat="1" applyFont="1" applyFill="1" applyBorder="1" applyAlignment="1" applyProtection="1">
      <alignment horizontal="center" wrapText="1"/>
      <protection locked="0"/>
    </xf>
    <xf numFmtId="1" fontId="19" fillId="4" borderId="17" xfId="7" applyNumberFormat="1" applyFont="1" applyFill="1" applyBorder="1" applyAlignment="1" applyProtection="1">
      <alignment horizontal="left" vertical="top" wrapText="1"/>
      <protection locked="0"/>
    </xf>
    <xf numFmtId="169" fontId="27" fillId="4" borderId="26" xfId="0" applyNumberFormat="1" applyFont="1" applyFill="1" applyBorder="1" applyAlignment="1" applyProtection="1">
      <alignment horizontal="center" vertical="center"/>
      <protection locked="0"/>
    </xf>
    <xf numFmtId="2" fontId="19" fillId="4" borderId="32" xfId="7" applyNumberFormat="1" applyFont="1" applyFill="1" applyBorder="1" applyAlignment="1" applyProtection="1">
      <alignment horizontal="center" wrapText="1"/>
      <protection locked="0"/>
    </xf>
    <xf numFmtId="0" fontId="19" fillId="4" borderId="32" xfId="7" applyFont="1" applyFill="1" applyBorder="1" applyAlignment="1" applyProtection="1">
      <alignment horizontal="center" wrapText="1"/>
      <protection locked="0"/>
    </xf>
    <xf numFmtId="169" fontId="27" fillId="4" borderId="28" xfId="0" applyNumberFormat="1" applyFont="1" applyFill="1" applyBorder="1" applyAlignment="1" applyProtection="1">
      <alignment horizontal="center" vertical="center"/>
      <protection locked="0"/>
    </xf>
    <xf numFmtId="168" fontId="19" fillId="4" borderId="17" xfId="0" quotePrefix="1" applyNumberFormat="1" applyFont="1" applyFill="1" applyBorder="1" applyAlignment="1" applyProtection="1">
      <alignment horizontal="center" vertical="center"/>
      <protection locked="0"/>
    </xf>
    <xf numFmtId="1" fontId="19" fillId="4" borderId="17" xfId="0" quotePrefix="1" applyNumberFormat="1" applyFont="1" applyFill="1" applyBorder="1" applyAlignment="1" applyProtection="1">
      <alignment horizontal="left" vertical="center" wrapText="1"/>
      <protection locked="0"/>
    </xf>
    <xf numFmtId="168" fontId="19" fillId="4" borderId="17" xfId="0" quotePrefix="1" applyNumberFormat="1" applyFont="1" applyFill="1" applyBorder="1" applyAlignment="1" applyProtection="1">
      <alignment horizontal="center" vertical="center" wrapText="1"/>
      <protection locked="0"/>
    </xf>
    <xf numFmtId="1" fontId="26" fillId="4" borderId="17" xfId="0" applyNumberFormat="1" applyFont="1" applyFill="1" applyBorder="1" applyAlignment="1" applyProtection="1">
      <alignment horizontal="left" wrapText="1"/>
      <protection locked="0"/>
    </xf>
    <xf numFmtId="1" fontId="26" fillId="4" borderId="17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29" xfId="7" applyFont="1" applyFill="1" applyBorder="1" applyAlignment="1" applyProtection="1">
      <alignment horizontal="center" wrapText="1"/>
      <protection locked="0"/>
    </xf>
    <xf numFmtId="1" fontId="19" fillId="6" borderId="17" xfId="7" applyNumberFormat="1" applyFont="1" applyFill="1" applyBorder="1" applyAlignment="1" applyProtection="1">
      <alignment horizontal="left" vertical="top" wrapText="1"/>
      <protection locked="0"/>
    </xf>
    <xf numFmtId="1" fontId="26" fillId="6" borderId="17" xfId="0" applyNumberFormat="1" applyFont="1" applyFill="1" applyBorder="1" applyAlignment="1" applyProtection="1">
      <alignment horizontal="left" wrapText="1"/>
      <protection locked="0"/>
    </xf>
    <xf numFmtId="1" fontId="19" fillId="6" borderId="17" xfId="11" applyNumberFormat="1" applyFont="1" applyFill="1" applyBorder="1" applyAlignment="1" applyProtection="1">
      <alignment horizontal="left" vertical="center" wrapText="1"/>
      <protection locked="0"/>
    </xf>
    <xf numFmtId="1" fontId="19" fillId="6" borderId="17" xfId="11" applyNumberFormat="1" applyFont="1" applyFill="1" applyBorder="1" applyAlignment="1" applyProtection="1">
      <alignment horizontal="center" vertical="center" wrapText="1"/>
      <protection locked="0"/>
    </xf>
    <xf numFmtId="0" fontId="19" fillId="6" borderId="33" xfId="9" applyFont="1" applyFill="1" applyBorder="1" applyAlignment="1" applyProtection="1">
      <alignment horizontal="center" wrapText="1"/>
      <protection locked="0"/>
    </xf>
    <xf numFmtId="0" fontId="19" fillId="6" borderId="41" xfId="9" applyFont="1" applyFill="1" applyBorder="1" applyAlignment="1" applyProtection="1">
      <alignment horizontal="center" wrapText="1"/>
      <protection locked="0"/>
    </xf>
    <xf numFmtId="1" fontId="19" fillId="4" borderId="17" xfId="11" applyNumberFormat="1" applyFont="1" applyFill="1" applyBorder="1" applyAlignment="1" applyProtection="1">
      <alignment horizontal="left" vertical="center" wrapText="1"/>
      <protection locked="0"/>
    </xf>
    <xf numFmtId="1" fontId="19" fillId="4" borderId="17" xfId="11" applyNumberFormat="1" applyFont="1" applyFill="1" applyBorder="1" applyAlignment="1" applyProtection="1">
      <alignment horizontal="center" vertical="center" wrapText="1"/>
      <protection locked="0"/>
    </xf>
    <xf numFmtId="2" fontId="19" fillId="6" borderId="31" xfId="7" applyNumberFormat="1" applyFont="1" applyFill="1" applyBorder="1" applyAlignment="1" applyProtection="1">
      <alignment horizontal="center"/>
      <protection locked="0"/>
    </xf>
    <xf numFmtId="0" fontId="19" fillId="6" borderId="31" xfId="7" applyFont="1" applyFill="1" applyBorder="1" applyAlignment="1" applyProtection="1">
      <alignment horizontal="center"/>
      <protection locked="0"/>
    </xf>
    <xf numFmtId="2" fontId="19" fillId="6" borderId="17" xfId="7" applyNumberFormat="1" applyFont="1" applyFill="1" applyBorder="1" applyAlignment="1" applyProtection="1">
      <alignment horizontal="center" wrapText="1"/>
      <protection locked="0"/>
    </xf>
    <xf numFmtId="0" fontId="19" fillId="6" borderId="17" xfId="7" applyFont="1" applyFill="1" applyBorder="1" applyAlignment="1" applyProtection="1">
      <alignment horizontal="center" wrapText="1"/>
      <protection locked="0"/>
    </xf>
    <xf numFmtId="169" fontId="27" fillId="6" borderId="18" xfId="0" applyNumberFormat="1" applyFont="1" applyFill="1" applyBorder="1" applyAlignment="1" applyProtection="1">
      <alignment horizontal="center" vertical="center"/>
      <protection locked="0"/>
    </xf>
    <xf numFmtId="1" fontId="19" fillId="6" borderId="17" xfId="7" quotePrefix="1" applyNumberFormat="1" applyFont="1" applyFill="1" applyBorder="1" applyAlignment="1" applyProtection="1">
      <alignment horizontal="left" vertical="center" wrapText="1"/>
      <protection locked="0"/>
    </xf>
    <xf numFmtId="2" fontId="19" fillId="4" borderId="31" xfId="7" applyNumberFormat="1" applyFont="1" applyFill="1" applyBorder="1" applyAlignment="1" applyProtection="1">
      <alignment horizontal="center"/>
      <protection locked="0"/>
    </xf>
    <xf numFmtId="0" fontId="19" fillId="4" borderId="31" xfId="7" applyFont="1" applyFill="1" applyBorder="1" applyAlignment="1" applyProtection="1">
      <alignment horizontal="center"/>
      <protection locked="0"/>
    </xf>
    <xf numFmtId="2" fontId="19" fillId="4" borderId="17" xfId="7" applyNumberFormat="1" applyFont="1" applyFill="1" applyBorder="1" applyAlignment="1" applyProtection="1">
      <alignment horizontal="center" wrapText="1"/>
      <protection locked="0"/>
    </xf>
    <xf numFmtId="0" fontId="19" fillId="4" borderId="17" xfId="7" applyFont="1" applyFill="1" applyBorder="1" applyAlignment="1" applyProtection="1">
      <alignment horizontal="center" wrapText="1"/>
      <protection locked="0"/>
    </xf>
    <xf numFmtId="169" fontId="27" fillId="4" borderId="18" xfId="0" applyNumberFormat="1" applyFont="1" applyFill="1" applyBorder="1" applyAlignment="1" applyProtection="1">
      <alignment horizontal="center" vertical="center"/>
      <protection locked="0"/>
    </xf>
    <xf numFmtId="1" fontId="19" fillId="4" borderId="17" xfId="7" quotePrefix="1" applyNumberFormat="1" applyFont="1" applyFill="1" applyBorder="1" applyAlignment="1" applyProtection="1">
      <alignment horizontal="left" vertical="center" wrapText="1"/>
      <protection locked="0"/>
    </xf>
    <xf numFmtId="1" fontId="19" fillId="6" borderId="17" xfId="0" applyNumberFormat="1" applyFont="1" applyFill="1" applyBorder="1" applyAlignment="1" applyProtection="1">
      <alignment horizontal="left" wrapText="1"/>
      <protection locked="0"/>
    </xf>
    <xf numFmtId="1" fontId="19" fillId="6" borderId="17" xfId="0" applyNumberFormat="1" applyFont="1" applyFill="1" applyBorder="1" applyAlignment="1" applyProtection="1">
      <alignment horizontal="center" vertical="center" wrapText="1"/>
      <protection locked="0"/>
    </xf>
    <xf numFmtId="0" fontId="19" fillId="6" borderId="32" xfId="7" applyFont="1" applyFill="1" applyBorder="1" applyAlignment="1" applyProtection="1">
      <alignment horizontal="center"/>
      <protection locked="0"/>
    </xf>
    <xf numFmtId="0" fontId="19" fillId="6" borderId="17" xfId="7" applyFont="1" applyFill="1" applyBorder="1" applyAlignment="1" applyProtection="1">
      <alignment horizontal="center"/>
      <protection locked="0"/>
    </xf>
    <xf numFmtId="0" fontId="19" fillId="6" borderId="33" xfId="7" applyFont="1" applyFill="1" applyBorder="1" applyAlignment="1" applyProtection="1">
      <alignment horizontal="center"/>
      <protection locked="0"/>
    </xf>
    <xf numFmtId="1" fontId="19" fillId="4" borderId="17" xfId="0" applyNumberFormat="1" applyFont="1" applyFill="1" applyBorder="1" applyAlignment="1" applyProtection="1">
      <alignment horizontal="left" wrapText="1"/>
      <protection locked="0"/>
    </xf>
    <xf numFmtId="1" fontId="19" fillId="4" borderId="17" xfId="0" applyNumberFormat="1" applyFont="1" applyFill="1" applyBorder="1" applyAlignment="1" applyProtection="1">
      <alignment horizontal="center" vertical="center" wrapText="1"/>
      <protection locked="0"/>
    </xf>
    <xf numFmtId="2" fontId="19" fillId="6" borderId="32" xfId="7" applyNumberFormat="1" applyFont="1" applyFill="1" applyBorder="1" applyAlignment="1" applyProtection="1">
      <alignment horizontal="center"/>
      <protection locked="0"/>
    </xf>
    <xf numFmtId="2" fontId="19" fillId="6" borderId="17" xfId="7" applyNumberFormat="1" applyFont="1" applyFill="1" applyBorder="1" applyAlignment="1" applyProtection="1">
      <alignment horizontal="center"/>
      <protection locked="0"/>
    </xf>
    <xf numFmtId="2" fontId="19" fillId="6" borderId="33" xfId="7" applyNumberFormat="1" applyFont="1" applyFill="1" applyBorder="1" applyAlignment="1" applyProtection="1">
      <alignment horizontal="center"/>
      <protection locked="0"/>
    </xf>
    <xf numFmtId="49" fontId="19" fillId="6" borderId="31" xfId="0" applyNumberFormat="1" applyFont="1" applyFill="1" applyBorder="1" applyAlignment="1" applyProtection="1">
      <alignment horizontal="center" vertical="center"/>
      <protection locked="0"/>
    </xf>
    <xf numFmtId="49" fontId="19" fillId="6" borderId="38" xfId="0" applyNumberFormat="1" applyFont="1" applyFill="1" applyBorder="1" applyAlignment="1" applyProtection="1">
      <alignment horizontal="center" vertical="center" wrapText="1"/>
      <protection locked="0"/>
    </xf>
    <xf numFmtId="1" fontId="19" fillId="6" borderId="39" xfId="7" applyNumberFormat="1" applyFont="1" applyFill="1" applyBorder="1" applyAlignment="1" applyProtection="1">
      <alignment horizontal="left" vertical="center" wrapText="1"/>
      <protection locked="0"/>
    </xf>
    <xf numFmtId="2" fontId="19" fillId="6" borderId="15" xfId="0" applyNumberFormat="1" applyFont="1" applyFill="1" applyBorder="1" applyAlignment="1" applyProtection="1">
      <alignment horizontal="center" vertical="center"/>
      <protection locked="0"/>
    </xf>
    <xf numFmtId="49" fontId="19" fillId="6" borderId="15" xfId="0" applyNumberFormat="1" applyFont="1" applyFill="1" applyBorder="1" applyAlignment="1" applyProtection="1">
      <alignment horizontal="center" vertical="center"/>
      <protection locked="0"/>
    </xf>
    <xf numFmtId="1" fontId="19" fillId="6" borderId="39" xfId="7" applyNumberFormat="1" applyFont="1" applyFill="1" applyBorder="1" applyAlignment="1" applyProtection="1">
      <alignment horizontal="center" vertical="center" wrapText="1"/>
      <protection locked="0"/>
    </xf>
    <xf numFmtId="49" fontId="19" fillId="6" borderId="39" xfId="0" applyNumberFormat="1" applyFont="1" applyFill="1" applyBorder="1" applyAlignment="1" applyProtection="1">
      <alignment horizontal="center" vertical="center"/>
      <protection locked="0"/>
    </xf>
    <xf numFmtId="169" fontId="26" fillId="6" borderId="15" xfId="0" applyNumberFormat="1" applyFont="1" applyFill="1" applyBorder="1" applyAlignment="1" applyProtection="1">
      <alignment horizontal="center" vertical="center"/>
      <protection locked="0"/>
    </xf>
    <xf numFmtId="169" fontId="28" fillId="6" borderId="66" xfId="0" applyNumberFormat="1" applyFont="1" applyFill="1" applyBorder="1" applyAlignment="1" applyProtection="1">
      <alignment horizontal="center" vertical="center"/>
      <protection locked="0"/>
    </xf>
    <xf numFmtId="49" fontId="19" fillId="6" borderId="27" xfId="0" applyNumberFormat="1" applyFont="1" applyFill="1" applyBorder="1" applyAlignment="1" applyProtection="1">
      <alignment horizontal="center" vertical="center"/>
      <protection locked="0"/>
    </xf>
    <xf numFmtId="2" fontId="19" fillId="6" borderId="31" xfId="0" applyNumberFormat="1" applyFont="1" applyFill="1" applyBorder="1" applyAlignment="1" applyProtection="1">
      <alignment horizontal="center" vertical="center"/>
      <protection locked="0"/>
    </xf>
    <xf numFmtId="49" fontId="19" fillId="6" borderId="17" xfId="0" applyNumberFormat="1" applyFont="1" applyFill="1" applyBorder="1" applyAlignment="1" applyProtection="1">
      <alignment horizontal="center" vertical="center"/>
      <protection locked="0"/>
    </xf>
    <xf numFmtId="49" fontId="19" fillId="6" borderId="40" xfId="0" applyNumberFormat="1" applyFont="1" applyFill="1" applyBorder="1" applyAlignment="1" applyProtection="1">
      <alignment horizontal="center" vertical="center"/>
      <protection locked="0"/>
    </xf>
    <xf numFmtId="168" fontId="19" fillId="6" borderId="22" xfId="0" applyNumberFormat="1" applyFont="1" applyFill="1" applyBorder="1" applyAlignment="1" applyProtection="1">
      <alignment horizontal="center" vertical="center"/>
      <protection locked="0"/>
    </xf>
    <xf numFmtId="1" fontId="19" fillId="6" borderId="22" xfId="7" applyNumberFormat="1" applyFont="1" applyFill="1" applyBorder="1" applyAlignment="1" applyProtection="1">
      <alignment horizontal="left" vertical="center" wrapText="1"/>
      <protection locked="0"/>
    </xf>
    <xf numFmtId="2" fontId="19" fillId="6" borderId="41" xfId="0" applyNumberFormat="1" applyFont="1" applyFill="1" applyBorder="1" applyAlignment="1" applyProtection="1">
      <alignment horizontal="center" vertical="center"/>
      <protection locked="0"/>
    </xf>
    <xf numFmtId="49" fontId="19" fillId="6" borderId="41" xfId="0" applyNumberFormat="1" applyFont="1" applyFill="1" applyBorder="1" applyAlignment="1" applyProtection="1">
      <alignment horizontal="center" vertical="center"/>
      <protection locked="0"/>
    </xf>
    <xf numFmtId="1" fontId="19" fillId="6" borderId="22" xfId="7" applyNumberFormat="1" applyFont="1" applyFill="1" applyBorder="1" applyAlignment="1" applyProtection="1">
      <alignment horizontal="center" vertical="center" wrapText="1"/>
      <protection locked="0"/>
    </xf>
    <xf numFmtId="49" fontId="19" fillId="6" borderId="22" xfId="0" applyNumberFormat="1" applyFont="1" applyFill="1" applyBorder="1" applyAlignment="1" applyProtection="1">
      <alignment horizontal="center" vertical="center"/>
      <protection locked="0"/>
    </xf>
    <xf numFmtId="169" fontId="27" fillId="6" borderId="65" xfId="0" applyNumberFormat="1" applyFont="1" applyFill="1" applyBorder="1" applyAlignment="1" applyProtection="1">
      <alignment horizontal="center" vertical="center"/>
      <protection locked="0"/>
    </xf>
    <xf numFmtId="49" fontId="19" fillId="4" borderId="31" xfId="0" applyNumberFormat="1" applyFont="1" applyFill="1" applyBorder="1" applyAlignment="1" applyProtection="1">
      <alignment horizontal="center" vertical="center"/>
      <protection locked="0"/>
    </xf>
    <xf numFmtId="49" fontId="19" fillId="4" borderId="38" xfId="0" applyNumberFormat="1" applyFont="1" applyFill="1" applyBorder="1" applyAlignment="1" applyProtection="1">
      <alignment horizontal="center" vertical="center"/>
      <protection locked="0"/>
    </xf>
    <xf numFmtId="1" fontId="19" fillId="4" borderId="39" xfId="7" applyNumberFormat="1" applyFont="1" applyFill="1" applyBorder="1" applyAlignment="1" applyProtection="1">
      <alignment horizontal="left" vertical="center" wrapText="1"/>
      <protection locked="0"/>
    </xf>
    <xf numFmtId="2" fontId="19" fillId="4" borderId="15" xfId="0" applyNumberFormat="1" applyFont="1" applyFill="1" applyBorder="1" applyAlignment="1" applyProtection="1">
      <alignment horizontal="center" vertical="center"/>
      <protection locked="0"/>
    </xf>
    <xf numFmtId="49" fontId="19" fillId="4" borderId="15" xfId="0" applyNumberFormat="1" applyFont="1" applyFill="1" applyBorder="1" applyAlignment="1" applyProtection="1">
      <alignment horizontal="center" vertical="center"/>
      <protection locked="0"/>
    </xf>
    <xf numFmtId="49" fontId="19" fillId="4" borderId="39" xfId="0" applyNumberFormat="1" applyFont="1" applyFill="1" applyBorder="1" applyAlignment="1" applyProtection="1">
      <alignment horizontal="center" vertical="center"/>
      <protection locked="0"/>
    </xf>
    <xf numFmtId="169" fontId="28" fillId="4" borderId="66" xfId="0" applyNumberFormat="1" applyFont="1" applyFill="1" applyBorder="1" applyAlignment="1" applyProtection="1">
      <alignment horizontal="center" vertical="center"/>
      <protection locked="0"/>
    </xf>
    <xf numFmtId="49" fontId="19" fillId="4" borderId="27" xfId="0" applyNumberFormat="1" applyFont="1" applyFill="1" applyBorder="1" applyAlignment="1" applyProtection="1">
      <alignment horizontal="center" vertical="center"/>
      <protection locked="0"/>
    </xf>
    <xf numFmtId="2" fontId="19" fillId="4" borderId="31" xfId="0" applyNumberFormat="1" applyFont="1" applyFill="1" applyBorder="1" applyAlignment="1" applyProtection="1">
      <alignment horizontal="center" vertical="center"/>
      <protection locked="0"/>
    </xf>
    <xf numFmtId="49" fontId="19" fillId="4" borderId="17" xfId="0" applyNumberFormat="1" applyFont="1" applyFill="1" applyBorder="1" applyAlignment="1" applyProtection="1">
      <alignment horizontal="center" vertical="center"/>
      <protection locked="0"/>
    </xf>
    <xf numFmtId="0" fontId="26" fillId="4" borderId="17" xfId="0" applyFont="1" applyFill="1" applyBorder="1" applyAlignment="1" applyProtection="1">
      <alignment horizontal="center" vertical="center"/>
      <protection locked="0"/>
    </xf>
    <xf numFmtId="49" fontId="19" fillId="4" borderId="40" xfId="0" applyNumberFormat="1" applyFont="1" applyFill="1" applyBorder="1" applyAlignment="1" applyProtection="1">
      <alignment horizontal="center" vertical="center"/>
      <protection locked="0"/>
    </xf>
    <xf numFmtId="1" fontId="19" fillId="4" borderId="22" xfId="7" applyNumberFormat="1" applyFont="1" applyFill="1" applyBorder="1" applyAlignment="1" applyProtection="1">
      <alignment horizontal="left" vertical="center" wrapText="1"/>
      <protection locked="0"/>
    </xf>
    <xf numFmtId="2" fontId="19" fillId="4" borderId="41" xfId="0" applyNumberFormat="1" applyFont="1" applyFill="1" applyBorder="1" applyAlignment="1" applyProtection="1">
      <alignment horizontal="center" vertical="center"/>
      <protection locked="0"/>
    </xf>
    <xf numFmtId="49" fontId="19" fillId="4" borderId="41" xfId="0" applyNumberFormat="1" applyFont="1" applyFill="1" applyBorder="1" applyAlignment="1" applyProtection="1">
      <alignment horizontal="center" vertical="center"/>
      <protection locked="0"/>
    </xf>
    <xf numFmtId="1" fontId="19" fillId="4" borderId="22" xfId="7" applyNumberFormat="1" applyFont="1" applyFill="1" applyBorder="1" applyAlignment="1" applyProtection="1">
      <alignment horizontal="center" vertical="center" wrapText="1"/>
      <protection locked="0"/>
    </xf>
    <xf numFmtId="49" fontId="19" fillId="4" borderId="22" xfId="0" applyNumberFormat="1" applyFont="1" applyFill="1" applyBorder="1" applyAlignment="1" applyProtection="1">
      <alignment horizontal="center" vertical="center"/>
      <protection locked="0"/>
    </xf>
    <xf numFmtId="169" fontId="27" fillId="4" borderId="65" xfId="0" applyNumberFormat="1" applyFont="1" applyFill="1" applyBorder="1" applyAlignment="1" applyProtection="1">
      <alignment horizontal="center" vertical="center"/>
      <protection locked="0"/>
    </xf>
    <xf numFmtId="49" fontId="19" fillId="5" borderId="31" xfId="0" applyNumberFormat="1" applyFont="1" applyFill="1" applyBorder="1" applyAlignment="1" applyProtection="1">
      <alignment horizontal="center" vertical="center"/>
      <protection locked="0"/>
    </xf>
    <xf numFmtId="49" fontId="19" fillId="5" borderId="38" xfId="0" applyNumberFormat="1" applyFont="1" applyFill="1" applyBorder="1" applyAlignment="1" applyProtection="1">
      <alignment horizontal="center" vertical="center"/>
      <protection locked="0"/>
    </xf>
    <xf numFmtId="168" fontId="19" fillId="5" borderId="39" xfId="0" applyNumberFormat="1" applyFont="1" applyFill="1" applyBorder="1" applyAlignment="1" applyProtection="1">
      <alignment horizontal="center" vertical="center"/>
      <protection locked="0"/>
    </xf>
    <xf numFmtId="1" fontId="19" fillId="5" borderId="39" xfId="7" applyNumberFormat="1" applyFont="1" applyFill="1" applyBorder="1" applyAlignment="1" applyProtection="1">
      <alignment horizontal="left" vertical="center" wrapText="1"/>
      <protection locked="0"/>
    </xf>
    <xf numFmtId="2" fontId="19" fillId="5" borderId="15" xfId="0" applyNumberFormat="1" applyFont="1" applyFill="1" applyBorder="1" applyAlignment="1" applyProtection="1">
      <alignment horizontal="center" vertical="center"/>
      <protection locked="0"/>
    </xf>
    <xf numFmtId="49" fontId="19" fillId="5" borderId="15" xfId="0" applyNumberFormat="1" applyFont="1" applyFill="1" applyBorder="1" applyAlignment="1" applyProtection="1">
      <alignment horizontal="center" vertical="center"/>
      <protection locked="0"/>
    </xf>
    <xf numFmtId="168" fontId="19" fillId="5" borderId="39" xfId="7" applyNumberFormat="1" applyFont="1" applyFill="1" applyBorder="1" applyAlignment="1" applyProtection="1">
      <alignment horizontal="center" vertical="center" wrapText="1"/>
      <protection locked="0"/>
    </xf>
    <xf numFmtId="1" fontId="19" fillId="5" borderId="39" xfId="7" applyNumberFormat="1" applyFont="1" applyFill="1" applyBorder="1" applyAlignment="1" applyProtection="1">
      <alignment horizontal="center" vertical="center" wrapText="1"/>
      <protection locked="0"/>
    </xf>
    <xf numFmtId="49" fontId="19" fillId="5" borderId="39" xfId="0" applyNumberFormat="1" applyFont="1" applyFill="1" applyBorder="1" applyAlignment="1" applyProtection="1">
      <alignment horizontal="center" vertical="center"/>
      <protection locked="0"/>
    </xf>
    <xf numFmtId="169" fontId="26" fillId="5" borderId="39" xfId="0" applyNumberFormat="1" applyFont="1" applyFill="1" applyBorder="1" applyAlignment="1" applyProtection="1">
      <alignment horizontal="center" vertical="center"/>
      <protection locked="0"/>
    </xf>
    <xf numFmtId="169" fontId="28" fillId="5" borderId="66" xfId="0" applyNumberFormat="1" applyFont="1" applyFill="1" applyBorder="1" applyAlignment="1" applyProtection="1">
      <alignment horizontal="center" vertical="center"/>
      <protection locked="0"/>
    </xf>
    <xf numFmtId="49" fontId="19" fillId="5" borderId="27" xfId="0" applyNumberFormat="1" applyFont="1" applyFill="1" applyBorder="1" applyAlignment="1" applyProtection="1">
      <alignment horizontal="center" vertical="center"/>
      <protection locked="0"/>
    </xf>
    <xf numFmtId="168" fontId="19" fillId="5" borderId="17" xfId="0" applyNumberFormat="1" applyFont="1" applyFill="1" applyBorder="1" applyAlignment="1" applyProtection="1">
      <alignment horizontal="center" vertical="center"/>
      <protection locked="0"/>
    </xf>
    <xf numFmtId="1" fontId="19" fillId="5" borderId="17" xfId="7" applyNumberFormat="1" applyFont="1" applyFill="1" applyBorder="1" applyAlignment="1" applyProtection="1">
      <alignment horizontal="left" vertical="center" wrapText="1"/>
      <protection locked="0"/>
    </xf>
    <xf numFmtId="2" fontId="19" fillId="5" borderId="31" xfId="0" applyNumberFormat="1" applyFont="1" applyFill="1" applyBorder="1" applyAlignment="1" applyProtection="1">
      <alignment horizontal="center" vertical="center"/>
      <protection locked="0"/>
    </xf>
    <xf numFmtId="168" fontId="19" fillId="5" borderId="17" xfId="7" applyNumberFormat="1" applyFont="1" applyFill="1" applyBorder="1" applyAlignment="1" applyProtection="1">
      <alignment horizontal="center" vertical="center" wrapText="1"/>
      <protection locked="0"/>
    </xf>
    <xf numFmtId="1" fontId="19" fillId="5" borderId="17" xfId="7" applyNumberFormat="1" applyFont="1" applyFill="1" applyBorder="1" applyAlignment="1" applyProtection="1">
      <alignment horizontal="center" vertical="center" wrapText="1"/>
      <protection locked="0"/>
    </xf>
    <xf numFmtId="49" fontId="19" fillId="5" borderId="17" xfId="0" applyNumberFormat="1" applyFont="1" applyFill="1" applyBorder="1" applyAlignment="1" applyProtection="1">
      <alignment horizontal="center" vertical="center"/>
      <protection locked="0"/>
    </xf>
    <xf numFmtId="0" fontId="26" fillId="5" borderId="17" xfId="0" applyFont="1" applyFill="1" applyBorder="1" applyAlignment="1" applyProtection="1">
      <alignment horizontal="center" vertical="center"/>
      <protection locked="0"/>
    </xf>
    <xf numFmtId="169" fontId="26" fillId="5" borderId="32" xfId="0" applyNumberFormat="1" applyFont="1" applyFill="1" applyBorder="1" applyAlignment="1" applyProtection="1">
      <alignment horizontal="center" vertical="center"/>
      <protection locked="0"/>
    </xf>
    <xf numFmtId="169" fontId="26" fillId="5" borderId="17" xfId="0" applyNumberFormat="1" applyFont="1" applyFill="1" applyBorder="1" applyAlignment="1" applyProtection="1">
      <alignment horizontal="center" vertical="center"/>
      <protection locked="0"/>
    </xf>
    <xf numFmtId="169" fontId="27" fillId="5" borderId="26" xfId="0" applyNumberFormat="1" applyFont="1" applyFill="1" applyBorder="1" applyAlignment="1" applyProtection="1">
      <alignment horizontal="center" vertical="center"/>
      <protection locked="0"/>
    </xf>
    <xf numFmtId="49" fontId="19" fillId="5" borderId="40" xfId="0" applyNumberFormat="1" applyFont="1" applyFill="1" applyBorder="1" applyAlignment="1" applyProtection="1">
      <alignment horizontal="center" vertical="center"/>
      <protection locked="0"/>
    </xf>
    <xf numFmtId="168" fontId="19" fillId="5" borderId="22" xfId="0" applyNumberFormat="1" applyFont="1" applyFill="1" applyBorder="1" applyAlignment="1" applyProtection="1">
      <alignment horizontal="center" vertical="center"/>
      <protection locked="0"/>
    </xf>
    <xf numFmtId="1" fontId="19" fillId="5" borderId="22" xfId="7" applyNumberFormat="1" applyFont="1" applyFill="1" applyBorder="1" applyAlignment="1" applyProtection="1">
      <alignment horizontal="left" vertical="center" wrapText="1"/>
      <protection locked="0"/>
    </xf>
    <xf numFmtId="2" fontId="19" fillId="5" borderId="41" xfId="0" applyNumberFormat="1" applyFont="1" applyFill="1" applyBorder="1" applyAlignment="1" applyProtection="1">
      <alignment horizontal="center" vertical="center"/>
      <protection locked="0"/>
    </xf>
    <xf numFmtId="49" fontId="19" fillId="5" borderId="41" xfId="0" applyNumberFormat="1" applyFont="1" applyFill="1" applyBorder="1" applyAlignment="1" applyProtection="1">
      <alignment horizontal="center" vertical="center"/>
      <protection locked="0"/>
    </xf>
    <xf numFmtId="168" fontId="19" fillId="5" borderId="22" xfId="7" applyNumberFormat="1" applyFont="1" applyFill="1" applyBorder="1" applyAlignment="1" applyProtection="1">
      <alignment horizontal="center" vertical="center" wrapText="1"/>
      <protection locked="0"/>
    </xf>
    <xf numFmtId="1" fontId="19" fillId="5" borderId="22" xfId="7" applyNumberFormat="1" applyFont="1" applyFill="1" applyBorder="1" applyAlignment="1" applyProtection="1">
      <alignment horizontal="center" vertical="center" wrapText="1"/>
      <protection locked="0"/>
    </xf>
    <xf numFmtId="49" fontId="19" fillId="5" borderId="22" xfId="0" applyNumberFormat="1" applyFont="1" applyFill="1" applyBorder="1" applyAlignment="1" applyProtection="1">
      <alignment horizontal="center" vertical="center"/>
      <protection locked="0"/>
    </xf>
    <xf numFmtId="169" fontId="26" fillId="5" borderId="41" xfId="0" applyNumberFormat="1" applyFont="1" applyFill="1" applyBorder="1" applyAlignment="1" applyProtection="1">
      <alignment horizontal="center" vertical="center"/>
      <protection locked="0"/>
    </xf>
    <xf numFmtId="169" fontId="26" fillId="5" borderId="22" xfId="0" applyNumberFormat="1" applyFont="1" applyFill="1" applyBorder="1" applyAlignment="1" applyProtection="1">
      <alignment horizontal="center" vertical="center"/>
      <protection locked="0"/>
    </xf>
    <xf numFmtId="169" fontId="27" fillId="5" borderId="65" xfId="0" applyNumberFormat="1" applyFont="1" applyFill="1" applyBorder="1" applyAlignment="1" applyProtection="1">
      <alignment horizontal="center" vertical="center"/>
      <protection locked="0"/>
    </xf>
    <xf numFmtId="49" fontId="19" fillId="6" borderId="38" xfId="0" applyNumberFormat="1" applyFont="1" applyFill="1" applyBorder="1" applyAlignment="1" applyProtection="1">
      <alignment horizontal="center" vertical="center"/>
      <protection locked="0"/>
    </xf>
    <xf numFmtId="1" fontId="19" fillId="6" borderId="39" xfId="7" applyNumberFormat="1" applyFont="1" applyFill="1" applyBorder="1" applyAlignment="1" applyProtection="1">
      <alignment vertical="center" wrapText="1"/>
      <protection locked="0"/>
    </xf>
    <xf numFmtId="0" fontId="26" fillId="6" borderId="17" xfId="0" applyFont="1" applyFill="1" applyBorder="1" applyAlignment="1" applyProtection="1">
      <alignment horizontal="center" vertical="center"/>
      <protection locked="0"/>
    </xf>
    <xf numFmtId="1" fontId="19" fillId="6" borderId="22" xfId="7" applyNumberFormat="1" applyFont="1" applyFill="1" applyBorder="1" applyAlignment="1" applyProtection="1">
      <alignment vertical="center" wrapText="1"/>
      <protection locked="0"/>
    </xf>
    <xf numFmtId="49" fontId="19" fillId="4" borderId="38" xfId="0" applyNumberFormat="1" applyFont="1" applyFill="1" applyBorder="1" applyAlignment="1" applyProtection="1">
      <alignment horizontal="center" vertical="center" wrapText="1"/>
      <protection locked="0"/>
    </xf>
    <xf numFmtId="1" fontId="19" fillId="4" borderId="22" xfId="7" applyNumberFormat="1" applyFont="1" applyFill="1" applyBorder="1" applyAlignment="1" applyProtection="1">
      <alignment vertical="center" wrapText="1"/>
      <protection locked="0"/>
    </xf>
    <xf numFmtId="169" fontId="28" fillId="6" borderId="26" xfId="0" applyNumberFormat="1" applyFont="1" applyFill="1" applyBorder="1" applyAlignment="1" applyProtection="1">
      <alignment horizontal="center" vertical="center"/>
      <protection locked="0"/>
    </xf>
    <xf numFmtId="169" fontId="26" fillId="6" borderId="31" xfId="0" applyNumberFormat="1" applyFont="1" applyFill="1" applyBorder="1" applyAlignment="1" applyProtection="1">
      <alignment horizontal="center" vertical="center"/>
      <protection locked="0"/>
    </xf>
    <xf numFmtId="169" fontId="28" fillId="6" borderId="65" xfId="0" applyNumberFormat="1" applyFont="1" applyFill="1" applyBorder="1" applyAlignment="1" applyProtection="1">
      <alignment horizontal="center" vertical="center"/>
      <protection locked="0"/>
    </xf>
    <xf numFmtId="169" fontId="28" fillId="4" borderId="26" xfId="0" applyNumberFormat="1" applyFont="1" applyFill="1" applyBorder="1" applyAlignment="1" applyProtection="1">
      <alignment horizontal="center" vertical="center"/>
      <protection locked="0"/>
    </xf>
    <xf numFmtId="1" fontId="26" fillId="4" borderId="22" xfId="0" applyNumberFormat="1" applyFont="1" applyFill="1" applyBorder="1" applyAlignment="1" applyProtection="1">
      <alignment vertical="center"/>
      <protection locked="0"/>
    </xf>
    <xf numFmtId="169" fontId="28" fillId="4" borderId="65" xfId="0" applyNumberFormat="1" applyFont="1" applyFill="1" applyBorder="1" applyAlignment="1" applyProtection="1">
      <alignment horizontal="center" vertical="center"/>
      <protection locked="0"/>
    </xf>
    <xf numFmtId="1" fontId="26" fillId="6" borderId="22" xfId="0" applyNumberFormat="1" applyFont="1" applyFill="1" applyBorder="1" applyAlignment="1" applyProtection="1">
      <alignment vertical="center"/>
      <protection locked="0"/>
    </xf>
    <xf numFmtId="168" fontId="26" fillId="6" borderId="22" xfId="0" applyNumberFormat="1" applyFont="1" applyFill="1" applyBorder="1" applyAlignment="1" applyProtection="1">
      <alignment horizontal="center" vertical="center"/>
      <protection locked="0"/>
    </xf>
    <xf numFmtId="1" fontId="19" fillId="5" borderId="39" xfId="7" applyNumberFormat="1" applyFont="1" applyFill="1" applyBorder="1" applyAlignment="1" applyProtection="1">
      <alignment vertical="center" wrapText="1"/>
      <protection locked="0"/>
    </xf>
    <xf numFmtId="169" fontId="26" fillId="5" borderId="15" xfId="0" applyNumberFormat="1" applyFont="1" applyFill="1" applyBorder="1" applyAlignment="1" applyProtection="1">
      <alignment horizontal="center" vertical="center"/>
      <protection locked="0"/>
    </xf>
    <xf numFmtId="1" fontId="19" fillId="5" borderId="17" xfId="7" applyNumberFormat="1" applyFont="1" applyFill="1" applyBorder="1" applyAlignment="1" applyProtection="1">
      <alignment vertical="center" wrapText="1"/>
      <protection locked="0"/>
    </xf>
    <xf numFmtId="169" fontId="28" fillId="5" borderId="26" xfId="0" applyNumberFormat="1" applyFont="1" applyFill="1" applyBorder="1" applyAlignment="1" applyProtection="1">
      <alignment horizontal="center" vertical="center"/>
      <protection locked="0"/>
    </xf>
    <xf numFmtId="1" fontId="26" fillId="5" borderId="22" xfId="0" applyNumberFormat="1" applyFont="1" applyFill="1" applyBorder="1" applyAlignment="1" applyProtection="1">
      <alignment vertical="center"/>
      <protection locked="0"/>
    </xf>
    <xf numFmtId="168" fontId="26" fillId="5" borderId="22" xfId="0" applyNumberFormat="1" applyFont="1" applyFill="1" applyBorder="1" applyAlignment="1" applyProtection="1">
      <alignment horizontal="center" vertical="center"/>
      <protection locked="0"/>
    </xf>
    <xf numFmtId="1" fontId="19" fillId="5" borderId="22" xfId="7" applyNumberFormat="1" applyFont="1" applyFill="1" applyBorder="1" applyAlignment="1" applyProtection="1">
      <alignment vertical="center" wrapText="1"/>
      <protection locked="0"/>
    </xf>
    <xf numFmtId="169" fontId="28" fillId="5" borderId="65" xfId="0" applyNumberFormat="1" applyFont="1" applyFill="1" applyBorder="1" applyAlignment="1" applyProtection="1">
      <alignment horizontal="center" vertical="center"/>
      <protection locked="0"/>
    </xf>
    <xf numFmtId="0" fontId="26" fillId="4" borderId="31" xfId="0" applyFont="1" applyFill="1" applyBorder="1" applyAlignment="1" applyProtection="1">
      <alignment horizontal="center" vertical="center"/>
      <protection locked="0"/>
    </xf>
    <xf numFmtId="1" fontId="26" fillId="4" borderId="22" xfId="0" applyNumberFormat="1" applyFont="1" applyFill="1" applyBorder="1" applyAlignment="1" applyProtection="1">
      <alignment vertical="center" wrapText="1"/>
      <protection locked="0"/>
    </xf>
    <xf numFmtId="0" fontId="26" fillId="6" borderId="31" xfId="0" applyFont="1" applyFill="1" applyBorder="1" applyAlignment="1" applyProtection="1">
      <alignment horizontal="center" vertical="center"/>
      <protection locked="0"/>
    </xf>
    <xf numFmtId="1" fontId="26" fillId="6" borderId="17" xfId="0" applyNumberFormat="1" applyFont="1" applyFill="1" applyBorder="1" applyAlignment="1" applyProtection="1">
      <alignment vertical="center" wrapText="1"/>
      <protection locked="0"/>
    </xf>
    <xf numFmtId="1" fontId="26" fillId="6" borderId="22" xfId="0" applyNumberFormat="1" applyFont="1" applyFill="1" applyBorder="1" applyAlignment="1" applyProtection="1">
      <alignment vertical="center" wrapText="1"/>
      <protection locked="0"/>
    </xf>
    <xf numFmtId="1" fontId="26" fillId="4" borderId="17" xfId="0" applyNumberFormat="1" applyFont="1" applyFill="1" applyBorder="1" applyAlignment="1" applyProtection="1">
      <alignment vertical="center" wrapText="1"/>
      <protection locked="0"/>
    </xf>
    <xf numFmtId="0" fontId="26" fillId="5" borderId="31" xfId="0" applyFont="1" applyFill="1" applyBorder="1" applyAlignment="1" applyProtection="1">
      <alignment horizontal="center" vertical="center"/>
      <protection locked="0"/>
    </xf>
    <xf numFmtId="1" fontId="26" fillId="5" borderId="17" xfId="0" applyNumberFormat="1" applyFont="1" applyFill="1" applyBorder="1" applyAlignment="1" applyProtection="1">
      <alignment vertical="center"/>
      <protection locked="0"/>
    </xf>
    <xf numFmtId="168" fontId="19" fillId="5" borderId="22" xfId="10" applyNumberFormat="1" applyFont="1" applyFill="1" applyBorder="1" applyAlignment="1" applyProtection="1">
      <alignment horizontal="center" vertical="center" wrapText="1"/>
      <protection locked="0"/>
    </xf>
    <xf numFmtId="1" fontId="26" fillId="5" borderId="22" xfId="0" applyNumberFormat="1" applyFont="1" applyFill="1" applyBorder="1" applyAlignment="1" applyProtection="1">
      <alignment vertical="center" wrapText="1"/>
      <protection locked="0"/>
    </xf>
    <xf numFmtId="1" fontId="26" fillId="6" borderId="17" xfId="0" applyNumberFormat="1" applyFont="1" applyFill="1" applyBorder="1" applyAlignment="1" applyProtection="1">
      <alignment vertical="center"/>
      <protection locked="0"/>
    </xf>
    <xf numFmtId="1" fontId="26" fillId="4" borderId="17" xfId="0" applyNumberFormat="1" applyFont="1" applyFill="1" applyBorder="1" applyAlignment="1" applyProtection="1">
      <alignment vertical="center"/>
      <protection locked="0"/>
    </xf>
    <xf numFmtId="0" fontId="26" fillId="7" borderId="31" xfId="0" applyFont="1" applyFill="1" applyBorder="1" applyAlignment="1" applyProtection="1">
      <alignment horizontal="center" vertical="center"/>
      <protection locked="0"/>
    </xf>
    <xf numFmtId="0" fontId="26" fillId="7" borderId="38" xfId="0" applyFont="1" applyFill="1" applyBorder="1" applyAlignment="1" applyProtection="1">
      <alignment horizontal="center" vertical="center"/>
      <protection locked="0"/>
    </xf>
    <xf numFmtId="168" fontId="19" fillId="7" borderId="39" xfId="0" applyNumberFormat="1" applyFont="1" applyFill="1" applyBorder="1" applyAlignment="1" applyProtection="1">
      <alignment horizontal="center" vertical="center"/>
      <protection locked="0"/>
    </xf>
    <xf numFmtId="1" fontId="19" fillId="7" borderId="39" xfId="7" applyNumberFormat="1" applyFont="1" applyFill="1" applyBorder="1" applyAlignment="1" applyProtection="1">
      <alignment vertical="center" wrapText="1"/>
      <protection locked="0"/>
    </xf>
    <xf numFmtId="2" fontId="19" fillId="7" borderId="15" xfId="0" applyNumberFormat="1" applyFont="1" applyFill="1" applyBorder="1" applyAlignment="1" applyProtection="1">
      <alignment horizontal="center" vertical="center"/>
      <protection locked="0"/>
    </xf>
    <xf numFmtId="49" fontId="19" fillId="7" borderId="15" xfId="0" applyNumberFormat="1" applyFont="1" applyFill="1" applyBorder="1" applyAlignment="1" applyProtection="1">
      <alignment horizontal="center" vertical="center"/>
      <protection locked="0"/>
    </xf>
    <xf numFmtId="168" fontId="19" fillId="7" borderId="39" xfId="7" applyNumberFormat="1" applyFont="1" applyFill="1" applyBorder="1" applyAlignment="1" applyProtection="1">
      <alignment horizontal="center" vertical="center" wrapText="1"/>
      <protection locked="0"/>
    </xf>
    <xf numFmtId="1" fontId="19" fillId="7" borderId="39" xfId="7" applyNumberFormat="1" applyFont="1" applyFill="1" applyBorder="1" applyAlignment="1" applyProtection="1">
      <alignment horizontal="center" vertical="center" wrapText="1"/>
      <protection locked="0"/>
    </xf>
    <xf numFmtId="49" fontId="19" fillId="7" borderId="39" xfId="0" applyNumberFormat="1" applyFont="1" applyFill="1" applyBorder="1" applyAlignment="1" applyProtection="1">
      <alignment horizontal="center" vertical="center"/>
      <protection locked="0"/>
    </xf>
    <xf numFmtId="169" fontId="26" fillId="7" borderId="39" xfId="0" applyNumberFormat="1" applyFont="1" applyFill="1" applyBorder="1" applyAlignment="1" applyProtection="1">
      <alignment horizontal="center" vertical="center"/>
      <protection locked="0"/>
    </xf>
    <xf numFmtId="169" fontId="28" fillId="7" borderId="66" xfId="0" applyNumberFormat="1" applyFont="1" applyFill="1" applyBorder="1" applyAlignment="1" applyProtection="1">
      <alignment horizontal="center" vertical="center"/>
      <protection locked="0"/>
    </xf>
    <xf numFmtId="0" fontId="26" fillId="7" borderId="27" xfId="0" applyFont="1" applyFill="1" applyBorder="1" applyAlignment="1" applyProtection="1">
      <alignment horizontal="center" vertical="center"/>
      <protection locked="0"/>
    </xf>
    <xf numFmtId="168" fontId="19" fillId="7" borderId="17" xfId="0" applyNumberFormat="1" applyFont="1" applyFill="1" applyBorder="1" applyAlignment="1" applyProtection="1">
      <alignment horizontal="center" vertical="center"/>
      <protection locked="0"/>
    </xf>
    <xf numFmtId="1" fontId="19" fillId="7" borderId="17" xfId="7" applyNumberFormat="1" applyFont="1" applyFill="1" applyBorder="1" applyAlignment="1" applyProtection="1">
      <alignment vertical="center" wrapText="1"/>
      <protection locked="0"/>
    </xf>
    <xf numFmtId="2" fontId="19" fillId="7" borderId="31" xfId="0" applyNumberFormat="1" applyFont="1" applyFill="1" applyBorder="1" applyAlignment="1" applyProtection="1">
      <alignment horizontal="center" vertical="center"/>
      <protection locked="0"/>
    </xf>
    <xf numFmtId="49" fontId="19" fillId="7" borderId="31" xfId="0" applyNumberFormat="1" applyFont="1" applyFill="1" applyBorder="1" applyAlignment="1" applyProtection="1">
      <alignment horizontal="center" vertical="center"/>
      <protection locked="0"/>
    </xf>
    <xf numFmtId="168" fontId="19" fillId="7" borderId="17" xfId="7" applyNumberFormat="1" applyFont="1" applyFill="1" applyBorder="1" applyAlignment="1" applyProtection="1">
      <alignment horizontal="center" vertical="center" wrapText="1"/>
      <protection locked="0"/>
    </xf>
    <xf numFmtId="1" fontId="19" fillId="7" borderId="17" xfId="7" applyNumberFormat="1" applyFont="1" applyFill="1" applyBorder="1" applyAlignment="1" applyProtection="1">
      <alignment horizontal="center" vertical="center" wrapText="1"/>
      <protection locked="0"/>
    </xf>
    <xf numFmtId="49" fontId="19" fillId="7" borderId="17" xfId="0" applyNumberFormat="1" applyFont="1" applyFill="1" applyBorder="1" applyAlignment="1" applyProtection="1">
      <alignment horizontal="center" vertical="center"/>
      <protection locked="0"/>
    </xf>
    <xf numFmtId="0" fontId="26" fillId="7" borderId="17" xfId="0" applyFont="1" applyFill="1" applyBorder="1" applyAlignment="1" applyProtection="1">
      <alignment horizontal="center" vertical="center"/>
      <protection locked="0"/>
    </xf>
    <xf numFmtId="169" fontId="26" fillId="7" borderId="32" xfId="0" applyNumberFormat="1" applyFont="1" applyFill="1" applyBorder="1" applyAlignment="1" applyProtection="1">
      <alignment horizontal="center" vertical="center"/>
      <protection locked="0"/>
    </xf>
    <xf numFmtId="169" fontId="26" fillId="7" borderId="17" xfId="0" applyNumberFormat="1" applyFont="1" applyFill="1" applyBorder="1" applyAlignment="1" applyProtection="1">
      <alignment horizontal="center" vertical="center"/>
      <protection locked="0"/>
    </xf>
    <xf numFmtId="169" fontId="27" fillId="7" borderId="26" xfId="0" applyNumberFormat="1" applyFont="1" applyFill="1" applyBorder="1" applyAlignment="1" applyProtection="1">
      <alignment horizontal="center" vertical="center"/>
      <protection locked="0"/>
    </xf>
    <xf numFmtId="1" fontId="26" fillId="7" borderId="17" xfId="0" applyNumberFormat="1" applyFont="1" applyFill="1" applyBorder="1" applyAlignment="1" applyProtection="1">
      <alignment vertical="center" wrapText="1"/>
      <protection locked="0"/>
    </xf>
    <xf numFmtId="0" fontId="26" fillId="7" borderId="40" xfId="0" applyFont="1" applyFill="1" applyBorder="1" applyAlignment="1" applyProtection="1">
      <alignment horizontal="center" vertical="center"/>
      <protection locked="0"/>
    </xf>
    <xf numFmtId="168" fontId="19" fillId="7" borderId="22" xfId="10" applyNumberFormat="1" applyFont="1" applyFill="1" applyBorder="1" applyAlignment="1" applyProtection="1">
      <alignment horizontal="center" vertical="center" wrapText="1"/>
      <protection locked="0"/>
    </xf>
    <xf numFmtId="1" fontId="26" fillId="7" borderId="22" xfId="0" applyNumberFormat="1" applyFont="1" applyFill="1" applyBorder="1" applyAlignment="1" applyProtection="1">
      <alignment vertical="center" wrapText="1"/>
      <protection locked="0"/>
    </xf>
    <xf numFmtId="2" fontId="19" fillId="7" borderId="41" xfId="0" applyNumberFormat="1" applyFont="1" applyFill="1" applyBorder="1" applyAlignment="1" applyProtection="1">
      <alignment horizontal="center" vertical="center"/>
      <protection locked="0"/>
    </xf>
    <xf numFmtId="49" fontId="19" fillId="7" borderId="41" xfId="0" applyNumberFormat="1" applyFont="1" applyFill="1" applyBorder="1" applyAlignment="1" applyProtection="1">
      <alignment horizontal="center" vertical="center"/>
      <protection locked="0"/>
    </xf>
    <xf numFmtId="1" fontId="19" fillId="7" borderId="22" xfId="7" applyNumberFormat="1" applyFont="1" applyFill="1" applyBorder="1" applyAlignment="1" applyProtection="1">
      <alignment vertical="center" wrapText="1"/>
      <protection locked="0"/>
    </xf>
    <xf numFmtId="1" fontId="19" fillId="7" borderId="22" xfId="7" applyNumberFormat="1" applyFont="1" applyFill="1" applyBorder="1" applyAlignment="1" applyProtection="1">
      <alignment horizontal="center" vertical="center" wrapText="1"/>
      <protection locked="0"/>
    </xf>
    <xf numFmtId="49" fontId="19" fillId="7" borderId="22" xfId="0" applyNumberFormat="1" applyFont="1" applyFill="1" applyBorder="1" applyAlignment="1" applyProtection="1">
      <alignment horizontal="center" vertical="center"/>
      <protection locked="0"/>
    </xf>
    <xf numFmtId="169" fontId="26" fillId="7" borderId="41" xfId="0" applyNumberFormat="1" applyFont="1" applyFill="1" applyBorder="1" applyAlignment="1" applyProtection="1">
      <alignment horizontal="center" vertical="center"/>
      <protection locked="0"/>
    </xf>
    <xf numFmtId="169" fontId="26" fillId="7" borderId="22" xfId="0" applyNumberFormat="1" applyFont="1" applyFill="1" applyBorder="1" applyAlignment="1" applyProtection="1">
      <alignment horizontal="center" vertical="center"/>
      <protection locked="0"/>
    </xf>
    <xf numFmtId="169" fontId="27" fillId="7" borderId="65" xfId="0" applyNumberFormat="1" applyFont="1" applyFill="1" applyBorder="1" applyAlignment="1" applyProtection="1">
      <alignment horizontal="center" vertical="center"/>
      <protection locked="0"/>
    </xf>
    <xf numFmtId="168" fontId="19" fillId="4" borderId="39" xfId="0" quotePrefix="1" applyNumberFormat="1" applyFont="1" applyFill="1" applyBorder="1" applyAlignment="1" applyProtection="1">
      <alignment horizontal="center" vertical="center"/>
      <protection locked="0"/>
    </xf>
    <xf numFmtId="1" fontId="26" fillId="4" borderId="39" xfId="0" applyNumberFormat="1" applyFont="1" applyFill="1" applyBorder="1" applyAlignment="1" applyProtection="1">
      <alignment horizontal="left" vertical="center" wrapText="1"/>
      <protection locked="0"/>
    </xf>
    <xf numFmtId="2" fontId="19" fillId="4" borderId="15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15" xfId="0" applyNumberFormat="1" applyFont="1" applyFill="1" applyBorder="1" applyAlignment="1" applyProtection="1">
      <alignment horizontal="center" vertical="center" wrapText="1"/>
      <protection locked="0"/>
    </xf>
    <xf numFmtId="1" fontId="26" fillId="4" borderId="39" xfId="0" applyNumberFormat="1" applyFont="1" applyFill="1" applyBorder="1" applyAlignment="1" applyProtection="1">
      <alignment horizontal="center" vertical="center" wrapText="1"/>
      <protection locked="0"/>
    </xf>
    <xf numFmtId="169" fontId="27" fillId="4" borderId="66" xfId="0" applyNumberFormat="1" applyFont="1" applyFill="1" applyBorder="1" applyAlignment="1" applyProtection="1">
      <alignment horizontal="center" vertical="center"/>
      <protection locked="0"/>
    </xf>
    <xf numFmtId="1" fontId="26" fillId="4" borderId="17" xfId="0" applyNumberFormat="1" applyFont="1" applyFill="1" applyBorder="1" applyAlignment="1" applyProtection="1">
      <alignment horizontal="left" vertical="center" wrapText="1"/>
      <protection locked="0"/>
    </xf>
    <xf numFmtId="2" fontId="19" fillId="4" borderId="31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31" xfId="0" applyNumberFormat="1" applyFont="1" applyFill="1" applyBorder="1" applyAlignment="1" applyProtection="1">
      <alignment horizontal="center" vertical="center" wrapText="1"/>
      <protection locked="0"/>
    </xf>
    <xf numFmtId="168" fontId="19" fillId="4" borderId="22" xfId="0" quotePrefix="1" applyNumberFormat="1" applyFont="1" applyFill="1" applyBorder="1" applyAlignment="1" applyProtection="1">
      <alignment horizontal="center" vertical="center"/>
      <protection locked="0"/>
    </xf>
    <xf numFmtId="1" fontId="26" fillId="4" borderId="22" xfId="0" applyNumberFormat="1" applyFont="1" applyFill="1" applyBorder="1" applyAlignment="1" applyProtection="1">
      <alignment horizontal="left" vertical="center" wrapText="1"/>
      <protection locked="0"/>
    </xf>
    <xf numFmtId="2" fontId="19" fillId="4" borderId="41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41" xfId="0" applyNumberFormat="1" applyFont="1" applyFill="1" applyBorder="1" applyAlignment="1" applyProtection="1">
      <alignment horizontal="center" vertical="center" wrapText="1"/>
      <protection locked="0"/>
    </xf>
    <xf numFmtId="168" fontId="19" fillId="6" borderId="39" xfId="0" quotePrefix="1" applyNumberFormat="1" applyFont="1" applyFill="1" applyBorder="1" applyAlignment="1" applyProtection="1">
      <alignment horizontal="center" vertical="center"/>
      <protection locked="0"/>
    </xf>
    <xf numFmtId="1" fontId="26" fillId="6" borderId="39" xfId="0" applyNumberFormat="1" applyFont="1" applyFill="1" applyBorder="1" applyAlignment="1" applyProtection="1">
      <alignment horizontal="left" vertical="center" wrapText="1"/>
      <protection locked="0"/>
    </xf>
    <xf numFmtId="2" fontId="19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19" fillId="6" borderId="15" xfId="0" applyNumberFormat="1" applyFont="1" applyFill="1" applyBorder="1" applyAlignment="1" applyProtection="1">
      <alignment horizontal="center" vertical="center" wrapText="1"/>
      <protection locked="0"/>
    </xf>
    <xf numFmtId="1" fontId="26" fillId="6" borderId="39" xfId="0" applyNumberFormat="1" applyFont="1" applyFill="1" applyBorder="1" applyAlignment="1" applyProtection="1">
      <alignment horizontal="center" vertical="center" wrapText="1"/>
      <protection locked="0"/>
    </xf>
    <xf numFmtId="169" fontId="27" fillId="6" borderId="66" xfId="0" applyNumberFormat="1" applyFont="1" applyFill="1" applyBorder="1" applyAlignment="1" applyProtection="1">
      <alignment horizontal="center" vertical="center"/>
      <protection locked="0"/>
    </xf>
    <xf numFmtId="1" fontId="26" fillId="6" borderId="17" xfId="0" applyNumberFormat="1" applyFont="1" applyFill="1" applyBorder="1" applyAlignment="1" applyProtection="1">
      <alignment horizontal="left" vertical="center" wrapText="1"/>
      <protection locked="0"/>
    </xf>
    <xf numFmtId="2" fontId="19" fillId="6" borderId="31" xfId="0" applyNumberFormat="1" applyFont="1" applyFill="1" applyBorder="1" applyAlignment="1" applyProtection="1">
      <alignment horizontal="center" vertical="center" wrapText="1"/>
      <protection locked="0"/>
    </xf>
    <xf numFmtId="49" fontId="19" fillId="6" borderId="31" xfId="0" applyNumberFormat="1" applyFont="1" applyFill="1" applyBorder="1" applyAlignment="1" applyProtection="1">
      <alignment horizontal="center" vertical="center" wrapText="1"/>
      <protection locked="0"/>
    </xf>
    <xf numFmtId="168" fontId="19" fillId="6" borderId="22" xfId="0" quotePrefix="1" applyNumberFormat="1" applyFont="1" applyFill="1" applyBorder="1" applyAlignment="1" applyProtection="1">
      <alignment horizontal="center" vertical="center"/>
      <protection locked="0"/>
    </xf>
    <xf numFmtId="1" fontId="26" fillId="6" borderId="22" xfId="0" applyNumberFormat="1" applyFont="1" applyFill="1" applyBorder="1" applyAlignment="1" applyProtection="1">
      <alignment horizontal="left" vertical="center" wrapText="1"/>
      <protection locked="0"/>
    </xf>
    <xf numFmtId="2" fontId="19" fillId="6" borderId="41" xfId="0" applyNumberFormat="1" applyFont="1" applyFill="1" applyBorder="1" applyAlignment="1" applyProtection="1">
      <alignment horizontal="center" vertical="center" wrapText="1"/>
      <protection locked="0"/>
    </xf>
    <xf numFmtId="49" fontId="19" fillId="6" borderId="41" xfId="0" applyNumberFormat="1" applyFont="1" applyFill="1" applyBorder="1" applyAlignment="1" applyProtection="1">
      <alignment horizontal="center" vertical="center" wrapText="1"/>
      <protection locked="0"/>
    </xf>
    <xf numFmtId="0" fontId="19" fillId="6" borderId="15" xfId="7" applyFont="1" applyFill="1" applyBorder="1" applyAlignment="1" applyProtection="1">
      <alignment horizontal="center" vertical="center" wrapText="1"/>
      <protection locked="0"/>
    </xf>
    <xf numFmtId="0" fontId="19" fillId="6" borderId="17" xfId="7" applyFont="1" applyFill="1" applyBorder="1" applyAlignment="1" applyProtection="1">
      <alignment horizontal="left" vertical="center" wrapText="1"/>
      <protection locked="0"/>
    </xf>
    <xf numFmtId="0" fontId="19" fillId="6" borderId="31" xfId="7" applyFont="1" applyFill="1" applyBorder="1" applyAlignment="1" applyProtection="1">
      <alignment horizontal="center" vertical="center" wrapText="1"/>
      <protection locked="0"/>
    </xf>
    <xf numFmtId="169" fontId="19" fillId="6" borderId="26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41" xfId="7" applyFont="1" applyFill="1" applyBorder="1" applyAlignment="1" applyProtection="1">
      <alignment horizontal="center" vertical="center" wrapText="1"/>
      <protection locked="0"/>
    </xf>
    <xf numFmtId="169" fontId="19" fillId="6" borderId="65" xfId="7" applyNumberFormat="1" applyFont="1" applyFill="1" applyBorder="1" applyAlignment="1" applyProtection="1">
      <alignment horizontal="center" vertical="center" wrapText="1"/>
      <protection locked="0"/>
    </xf>
    <xf numFmtId="0" fontId="19" fillId="4" borderId="15" xfId="7" applyFont="1" applyFill="1" applyBorder="1" applyAlignment="1" applyProtection="1">
      <alignment horizontal="center" vertical="center" wrapText="1"/>
      <protection locked="0"/>
    </xf>
    <xf numFmtId="0" fontId="19" fillId="4" borderId="17" xfId="7" applyFont="1" applyFill="1" applyBorder="1" applyAlignment="1" applyProtection="1">
      <alignment horizontal="left" vertical="center" wrapText="1"/>
      <protection locked="0"/>
    </xf>
    <xf numFmtId="0" fontId="19" fillId="4" borderId="31" xfId="7" applyFont="1" applyFill="1" applyBorder="1" applyAlignment="1" applyProtection="1">
      <alignment horizontal="center" vertical="center" wrapText="1"/>
      <protection locked="0"/>
    </xf>
    <xf numFmtId="169" fontId="19" fillId="4" borderId="26" xfId="7" applyNumberFormat="1" applyFont="1" applyFill="1" applyBorder="1" applyAlignment="1" applyProtection="1">
      <alignment horizontal="center" vertical="center" wrapText="1"/>
      <protection locked="0"/>
    </xf>
    <xf numFmtId="0" fontId="19" fillId="4" borderId="41" xfId="7" applyFont="1" applyFill="1" applyBorder="1" applyAlignment="1" applyProtection="1">
      <alignment horizontal="center" vertical="center" wrapText="1"/>
      <protection locked="0"/>
    </xf>
    <xf numFmtId="169" fontId="19" fillId="4" borderId="65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15" xfId="7" applyFont="1" applyFill="1" applyBorder="1" applyAlignment="1" applyProtection="1">
      <alignment horizontal="center" vertical="center"/>
      <protection locked="0"/>
    </xf>
    <xf numFmtId="0" fontId="19" fillId="6" borderId="31" xfId="7" applyFont="1" applyFill="1" applyBorder="1" applyAlignment="1" applyProtection="1">
      <alignment horizontal="center" vertical="center"/>
      <protection locked="0"/>
    </xf>
    <xf numFmtId="0" fontId="19" fillId="6" borderId="41" xfId="7" applyFont="1" applyFill="1" applyBorder="1" applyAlignment="1" applyProtection="1">
      <alignment horizontal="center" vertical="center"/>
      <protection locked="0"/>
    </xf>
    <xf numFmtId="0" fontId="0" fillId="6" borderId="15" xfId="0" applyFill="1" applyBorder="1" applyAlignment="1" applyProtection="1">
      <alignment horizontal="center" vertical="center"/>
      <protection locked="0"/>
    </xf>
    <xf numFmtId="0" fontId="0" fillId="6" borderId="17" xfId="0" applyFill="1" applyBorder="1" applyAlignment="1" applyProtection="1">
      <alignment vertical="center" wrapText="1"/>
      <protection locked="0"/>
    </xf>
    <xf numFmtId="0" fontId="0" fillId="6" borderId="17" xfId="0" applyFill="1" applyBorder="1" applyAlignment="1" applyProtection="1">
      <alignment horizontal="center" vertical="center"/>
      <protection locked="0"/>
    </xf>
    <xf numFmtId="0" fontId="0" fillId="6" borderId="17" xfId="0" applyFill="1" applyBorder="1" applyAlignment="1" applyProtection="1">
      <alignment horizontal="left" vertical="center" wrapText="1"/>
      <protection locked="0"/>
    </xf>
    <xf numFmtId="169" fontId="0" fillId="6" borderId="17" xfId="0" applyNumberFormat="1" applyFill="1" applyBorder="1" applyAlignment="1" applyProtection="1">
      <alignment horizontal="center" vertical="center"/>
      <protection locked="0"/>
    </xf>
    <xf numFmtId="0" fontId="0" fillId="6" borderId="31" xfId="0" applyFill="1" applyBorder="1" applyAlignment="1" applyProtection="1">
      <alignment horizontal="center" vertical="center"/>
      <protection locked="0"/>
    </xf>
    <xf numFmtId="169" fontId="0" fillId="6" borderId="26" xfId="0" applyNumberFormat="1" applyFill="1" applyBorder="1" applyAlignment="1" applyProtection="1">
      <alignment horizontal="center" vertical="center"/>
      <protection locked="0"/>
    </xf>
    <xf numFmtId="0" fontId="0" fillId="6" borderId="41" xfId="0" applyFill="1" applyBorder="1" applyAlignment="1" applyProtection="1">
      <alignment horizontal="center" vertical="center"/>
      <protection locked="0"/>
    </xf>
    <xf numFmtId="169" fontId="0" fillId="6" borderId="65" xfId="0" applyNumberFormat="1" applyFill="1" applyBorder="1" applyAlignment="1" applyProtection="1">
      <alignment horizontal="center" vertical="center"/>
      <protection locked="0"/>
    </xf>
    <xf numFmtId="1" fontId="19" fillId="4" borderId="32" xfId="0" applyNumberFormat="1" applyFont="1" applyFill="1" applyBorder="1" applyAlignment="1" applyProtection="1">
      <alignment vertical="center" wrapText="1"/>
      <protection locked="0"/>
    </xf>
    <xf numFmtId="1" fontId="19" fillId="4" borderId="17" xfId="0" applyNumberFormat="1" applyFont="1" applyFill="1" applyBorder="1" applyAlignment="1" applyProtection="1">
      <alignment vertical="center" wrapText="1"/>
      <protection locked="0"/>
    </xf>
    <xf numFmtId="1" fontId="19" fillId="4" borderId="22" xfId="0" applyNumberFormat="1" applyFont="1" applyFill="1" applyBorder="1" applyAlignment="1" applyProtection="1">
      <alignment vertical="center" wrapText="1"/>
      <protection locked="0"/>
    </xf>
    <xf numFmtId="1" fontId="19" fillId="4" borderId="39" xfId="0" applyNumberFormat="1" applyFont="1" applyFill="1" applyBorder="1" applyAlignment="1" applyProtection="1">
      <alignment horizontal="left" vertical="center" wrapText="1"/>
      <protection locked="0"/>
    </xf>
    <xf numFmtId="1" fontId="19" fillId="4" borderId="39" xfId="7" applyNumberFormat="1" applyFont="1" applyFill="1" applyBorder="1" applyAlignment="1" applyProtection="1">
      <alignment vertical="top" wrapText="1"/>
      <protection locked="0"/>
    </xf>
    <xf numFmtId="0" fontId="26" fillId="4" borderId="31" xfId="0" applyFont="1" applyFill="1" applyBorder="1" applyAlignment="1" applyProtection="1">
      <alignment horizontal="center"/>
      <protection locked="0"/>
    </xf>
    <xf numFmtId="0" fontId="26" fillId="4" borderId="27" xfId="0" applyFont="1" applyFill="1" applyBorder="1" applyAlignment="1" applyProtection="1">
      <alignment horizontal="center"/>
      <protection locked="0"/>
    </xf>
    <xf numFmtId="2" fontId="26" fillId="4" borderId="31" xfId="0" applyNumberFormat="1" applyFont="1" applyFill="1" applyBorder="1" applyAlignment="1" applyProtection="1">
      <alignment horizontal="center"/>
      <protection locked="0"/>
    </xf>
    <xf numFmtId="0" fontId="26" fillId="4" borderId="40" xfId="0" applyFont="1" applyFill="1" applyBorder="1" applyAlignment="1" applyProtection="1">
      <alignment horizontal="center"/>
      <protection locked="0"/>
    </xf>
    <xf numFmtId="1" fontId="19" fillId="4" borderId="22" xfId="0" applyNumberFormat="1" applyFont="1" applyFill="1" applyBorder="1" applyAlignment="1" applyProtection="1">
      <alignment horizontal="left" vertical="center" wrapText="1"/>
      <protection locked="0"/>
    </xf>
    <xf numFmtId="2" fontId="26" fillId="4" borderId="41" xfId="0" applyNumberFormat="1" applyFont="1" applyFill="1" applyBorder="1" applyAlignment="1" applyProtection="1">
      <alignment horizontal="center"/>
      <protection locked="0"/>
    </xf>
    <xf numFmtId="0" fontId="26" fillId="4" borderId="41" xfId="0" applyFont="1" applyFill="1" applyBorder="1" applyAlignment="1" applyProtection="1">
      <alignment horizontal="center"/>
      <protection locked="0"/>
    </xf>
    <xf numFmtId="1" fontId="19" fillId="4" borderId="22" xfId="7" applyNumberFormat="1" applyFont="1" applyFill="1" applyBorder="1" applyAlignment="1" applyProtection="1">
      <alignment vertical="top" wrapText="1"/>
      <protection locked="0"/>
    </xf>
    <xf numFmtId="1" fontId="19" fillId="6" borderId="39" xfId="0" applyNumberFormat="1" applyFont="1" applyFill="1" applyBorder="1" applyAlignment="1" applyProtection="1">
      <alignment horizontal="left" vertical="center" wrapText="1"/>
      <protection locked="0"/>
    </xf>
    <xf numFmtId="1" fontId="19" fillId="6" borderId="39" xfId="7" applyNumberFormat="1" applyFont="1" applyFill="1" applyBorder="1" applyAlignment="1" applyProtection="1">
      <alignment vertical="top" wrapText="1"/>
      <protection locked="0"/>
    </xf>
    <xf numFmtId="0" fontId="26" fillId="6" borderId="31" xfId="0" applyFont="1" applyFill="1" applyBorder="1" applyAlignment="1" applyProtection="1">
      <alignment horizontal="center"/>
      <protection locked="0"/>
    </xf>
    <xf numFmtId="0" fontId="26" fillId="6" borderId="27" xfId="0" applyFont="1" applyFill="1" applyBorder="1" applyAlignment="1" applyProtection="1">
      <alignment horizontal="center"/>
      <protection locked="0"/>
    </xf>
    <xf numFmtId="2" fontId="26" fillId="6" borderId="31" xfId="0" applyNumberFormat="1" applyFont="1" applyFill="1" applyBorder="1" applyAlignment="1" applyProtection="1">
      <alignment horizontal="center"/>
      <protection locked="0"/>
    </xf>
    <xf numFmtId="0" fontId="26" fillId="6" borderId="40" xfId="0" applyFont="1" applyFill="1" applyBorder="1" applyAlignment="1" applyProtection="1">
      <alignment horizontal="center"/>
      <protection locked="0"/>
    </xf>
    <xf numFmtId="1" fontId="19" fillId="6" borderId="22" xfId="0" applyNumberFormat="1" applyFont="1" applyFill="1" applyBorder="1" applyAlignment="1" applyProtection="1">
      <alignment horizontal="left" vertical="center" wrapText="1"/>
      <protection locked="0"/>
    </xf>
    <xf numFmtId="2" fontId="26" fillId="6" borderId="41" xfId="0" applyNumberFormat="1" applyFont="1" applyFill="1" applyBorder="1" applyAlignment="1" applyProtection="1">
      <alignment horizontal="center"/>
      <protection locked="0"/>
    </xf>
    <xf numFmtId="0" fontId="26" fillId="6" borderId="41" xfId="0" applyFont="1" applyFill="1" applyBorder="1" applyAlignment="1" applyProtection="1">
      <alignment horizontal="center"/>
      <protection locked="0"/>
    </xf>
    <xf numFmtId="168" fontId="19" fillId="6" borderId="22" xfId="0" applyNumberFormat="1" applyFont="1" applyFill="1" applyBorder="1" applyAlignment="1" applyProtection="1">
      <alignment horizontal="center" vertical="center" wrapText="1"/>
      <protection locked="0"/>
    </xf>
    <xf numFmtId="1" fontId="19" fillId="6" borderId="22" xfId="7" applyNumberFormat="1" applyFont="1" applyFill="1" applyBorder="1" applyAlignment="1" applyProtection="1">
      <alignment vertical="top" wrapText="1"/>
      <protection locked="0"/>
    </xf>
    <xf numFmtId="1" fontId="26" fillId="4" borderId="30" xfId="0" applyNumberFormat="1" applyFont="1" applyFill="1" applyBorder="1" applyAlignment="1" applyProtection="1">
      <alignment horizontal="left" vertical="center" wrapText="1"/>
      <protection locked="0"/>
    </xf>
    <xf numFmtId="168" fontId="26" fillId="4" borderId="30" xfId="0" applyNumberFormat="1" applyFont="1" applyFill="1" applyBorder="1" applyAlignment="1" applyProtection="1">
      <alignment horizontal="center" vertical="center" wrapText="1"/>
      <protection locked="0"/>
    </xf>
    <xf numFmtId="1" fontId="19" fillId="4" borderId="30" xfId="7" applyNumberFormat="1" applyFont="1" applyFill="1" applyBorder="1" applyAlignment="1" applyProtection="1">
      <alignment vertical="top" wrapText="1"/>
      <protection locked="0"/>
    </xf>
    <xf numFmtId="1" fontId="19" fillId="4" borderId="30" xfId="7" applyNumberFormat="1" applyFont="1" applyFill="1" applyBorder="1" applyAlignment="1" applyProtection="1">
      <alignment horizontal="center" vertical="center" wrapText="1"/>
      <protection locked="0"/>
    </xf>
    <xf numFmtId="1" fontId="19" fillId="4" borderId="22" xfId="10" applyNumberFormat="1" applyFont="1" applyFill="1" applyBorder="1" applyAlignment="1" applyProtection="1">
      <alignment horizontal="left" vertical="center" wrapText="1"/>
      <protection locked="0"/>
    </xf>
    <xf numFmtId="1" fontId="19" fillId="4" borderId="22" xfId="10" applyNumberFormat="1" applyFont="1" applyFill="1" applyBorder="1" applyAlignment="1" applyProtection="1">
      <alignment horizontal="center" vertical="center" wrapText="1"/>
      <protection locked="0"/>
    </xf>
    <xf numFmtId="1" fontId="26" fillId="6" borderId="30" xfId="0" applyNumberFormat="1" applyFont="1" applyFill="1" applyBorder="1" applyAlignment="1" applyProtection="1">
      <alignment horizontal="left" vertical="center" wrapText="1"/>
      <protection locked="0"/>
    </xf>
    <xf numFmtId="168" fontId="26" fillId="6" borderId="30" xfId="0" applyNumberFormat="1" applyFont="1" applyFill="1" applyBorder="1" applyAlignment="1" applyProtection="1">
      <alignment horizontal="center" vertical="center" wrapText="1"/>
      <protection locked="0"/>
    </xf>
    <xf numFmtId="1" fontId="19" fillId="6" borderId="30" xfId="7" applyNumberFormat="1" applyFont="1" applyFill="1" applyBorder="1" applyAlignment="1" applyProtection="1">
      <alignment vertical="top" wrapText="1"/>
      <protection locked="0"/>
    </xf>
    <xf numFmtId="1" fontId="19" fillId="6" borderId="30" xfId="7" applyNumberFormat="1" applyFont="1" applyFill="1" applyBorder="1" applyAlignment="1" applyProtection="1">
      <alignment horizontal="center" vertical="center" wrapText="1"/>
      <protection locked="0"/>
    </xf>
    <xf numFmtId="1" fontId="19" fillId="6" borderId="22" xfId="10" applyNumberFormat="1" applyFont="1" applyFill="1" applyBorder="1" applyAlignment="1" applyProtection="1">
      <alignment horizontal="left" vertical="center" wrapText="1"/>
      <protection locked="0"/>
    </xf>
    <xf numFmtId="1" fontId="19" fillId="6" borderId="22" xfId="10" applyNumberFormat="1" applyFont="1" applyFill="1" applyBorder="1" applyAlignment="1" applyProtection="1">
      <alignment horizontal="center" vertical="center" wrapText="1"/>
      <protection locked="0"/>
    </xf>
    <xf numFmtId="1" fontId="19" fillId="4" borderId="30" xfId="0" applyNumberFormat="1" applyFont="1" applyFill="1" applyBorder="1" applyAlignment="1" applyProtection="1">
      <alignment horizontal="left" vertical="center" wrapText="1"/>
      <protection locked="0"/>
    </xf>
    <xf numFmtId="168" fontId="19" fillId="4" borderId="30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31" xfId="7" applyFont="1" applyFill="1" applyBorder="1" applyAlignment="1" applyProtection="1">
      <alignment horizontal="center" vertical="center" wrapText="1"/>
      <protection locked="0"/>
    </xf>
    <xf numFmtId="0" fontId="19" fillId="5" borderId="25" xfId="7" applyFont="1" applyFill="1" applyBorder="1" applyAlignment="1" applyProtection="1">
      <alignment horizontal="center" vertical="center" wrapText="1"/>
      <protection locked="0"/>
    </xf>
    <xf numFmtId="168" fontId="19" fillId="5" borderId="17" xfId="7" quotePrefix="1" applyNumberFormat="1" applyFont="1" applyFill="1" applyBorder="1" applyAlignment="1" applyProtection="1">
      <alignment horizontal="center" vertical="center" wrapText="1"/>
      <protection locked="0"/>
    </xf>
    <xf numFmtId="1" fontId="26" fillId="5" borderId="17" xfId="0" applyNumberFormat="1" applyFont="1" applyFill="1" applyBorder="1" applyAlignment="1" applyProtection="1">
      <alignment vertical="center" wrapText="1"/>
      <protection locked="0"/>
    </xf>
    <xf numFmtId="2" fontId="19" fillId="5" borderId="33" xfId="7" applyNumberFormat="1" applyFont="1" applyFill="1" applyBorder="1" applyAlignment="1" applyProtection="1">
      <alignment horizontal="center" vertical="center" wrapText="1"/>
      <protection locked="0"/>
    </xf>
    <xf numFmtId="0" fontId="19" fillId="5" borderId="33" xfId="7" applyFont="1" applyFill="1" applyBorder="1" applyAlignment="1" applyProtection="1">
      <alignment horizontal="center" vertical="center" wrapText="1"/>
      <protection locked="0"/>
    </xf>
    <xf numFmtId="0" fontId="19" fillId="5" borderId="17" xfId="7" applyFont="1" applyFill="1" applyBorder="1" applyAlignment="1" applyProtection="1">
      <alignment horizontal="center" vertical="center" wrapText="1"/>
      <protection locked="0"/>
    </xf>
    <xf numFmtId="169" fontId="19" fillId="5" borderId="17" xfId="7" applyNumberFormat="1" applyFont="1" applyFill="1" applyBorder="1" applyAlignment="1" applyProtection="1">
      <alignment horizontal="center" vertical="center" wrapText="1"/>
      <protection locked="0"/>
    </xf>
    <xf numFmtId="169" fontId="27" fillId="5" borderId="24" xfId="0" applyNumberFormat="1" applyFont="1" applyFill="1" applyBorder="1" applyAlignment="1" applyProtection="1">
      <alignment horizontal="center" vertical="center"/>
      <protection locked="0"/>
    </xf>
    <xf numFmtId="0" fontId="19" fillId="5" borderId="27" xfId="7" applyFont="1" applyFill="1" applyBorder="1" applyAlignment="1" applyProtection="1">
      <alignment horizontal="center" vertical="center" wrapText="1"/>
      <protection locked="0"/>
    </xf>
    <xf numFmtId="2" fontId="19" fillId="5" borderId="31" xfId="7" applyNumberFormat="1" applyFont="1" applyFill="1" applyBorder="1" applyAlignment="1" applyProtection="1">
      <alignment horizontal="center" vertical="center" wrapText="1"/>
      <protection locked="0"/>
    </xf>
    <xf numFmtId="0" fontId="19" fillId="5" borderId="40" xfId="7" applyFont="1" applyFill="1" applyBorder="1" applyAlignment="1" applyProtection="1">
      <alignment horizontal="center" vertical="center" wrapText="1"/>
      <protection locked="0"/>
    </xf>
    <xf numFmtId="2" fontId="19" fillId="5" borderId="41" xfId="7" applyNumberFormat="1" applyFont="1" applyFill="1" applyBorder="1" applyAlignment="1" applyProtection="1">
      <alignment horizontal="center" vertical="center" wrapText="1"/>
      <protection locked="0"/>
    </xf>
    <xf numFmtId="0" fontId="19" fillId="5" borderId="41" xfId="7" applyFont="1" applyFill="1" applyBorder="1" applyAlignment="1" applyProtection="1">
      <alignment horizontal="center" vertical="center" wrapText="1"/>
      <protection locked="0"/>
    </xf>
    <xf numFmtId="0" fontId="19" fillId="6" borderId="39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17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22" xfId="7" applyNumberFormat="1" applyFont="1" applyFill="1" applyBorder="1" applyAlignment="1" applyProtection="1">
      <alignment horizontal="center" vertical="center" wrapText="1"/>
      <protection locked="0"/>
    </xf>
    <xf numFmtId="1" fontId="19" fillId="4" borderId="39" xfId="7" applyNumberFormat="1" applyFont="1" applyFill="1" applyBorder="1" applyAlignment="1" applyProtection="1">
      <alignment horizontal="left" vertical="top" wrapText="1"/>
      <protection locked="0"/>
    </xf>
    <xf numFmtId="0" fontId="19" fillId="4" borderId="39" xfId="7" applyNumberFormat="1" applyFont="1" applyFill="1" applyBorder="1" applyAlignment="1" applyProtection="1">
      <alignment horizontal="center" vertical="center" wrapText="1"/>
      <protection locked="0"/>
    </xf>
    <xf numFmtId="0" fontId="19" fillId="4" borderId="17" xfId="7" applyNumberFormat="1" applyFont="1" applyFill="1" applyBorder="1" applyAlignment="1" applyProtection="1">
      <alignment horizontal="center" vertical="center" wrapText="1"/>
      <protection locked="0"/>
    </xf>
    <xf numFmtId="0" fontId="26" fillId="4" borderId="17" xfId="0" applyNumberFormat="1" applyFont="1" applyFill="1" applyBorder="1" applyAlignment="1" applyProtection="1">
      <alignment horizontal="center" vertical="center" wrapText="1"/>
      <protection locked="0"/>
    </xf>
    <xf numFmtId="1" fontId="19" fillId="4" borderId="22" xfId="7" applyNumberFormat="1" applyFont="1" applyFill="1" applyBorder="1" applyAlignment="1" applyProtection="1">
      <alignment horizontal="left" vertical="top" wrapText="1"/>
      <protection locked="0"/>
    </xf>
    <xf numFmtId="0" fontId="19" fillId="4" borderId="22" xfId="7" applyNumberFormat="1" applyFont="1" applyFill="1" applyBorder="1" applyAlignment="1" applyProtection="1">
      <alignment horizontal="center" vertical="center" wrapText="1"/>
      <protection locked="0"/>
    </xf>
    <xf numFmtId="1" fontId="19" fillId="6" borderId="39" xfId="7" applyNumberFormat="1" applyFont="1" applyFill="1" applyBorder="1" applyAlignment="1" applyProtection="1">
      <alignment horizontal="left" vertical="top" wrapText="1"/>
      <protection locked="0"/>
    </xf>
    <xf numFmtId="0" fontId="26" fillId="6" borderId="17" xfId="0" applyNumberFormat="1" applyFont="1" applyFill="1" applyBorder="1" applyAlignment="1" applyProtection="1">
      <alignment horizontal="center" vertical="center" wrapText="1"/>
      <protection locked="0"/>
    </xf>
    <xf numFmtId="1" fontId="19" fillId="6" borderId="22" xfId="7" applyNumberFormat="1" applyFont="1" applyFill="1" applyBorder="1" applyAlignment="1" applyProtection="1">
      <alignment horizontal="left" vertical="top" wrapText="1"/>
      <protection locked="0"/>
    </xf>
    <xf numFmtId="1" fontId="26" fillId="6" borderId="22" xfId="0" applyNumberFormat="1" applyFont="1" applyFill="1" applyBorder="1" applyAlignment="1" applyProtection="1">
      <alignment horizontal="left" wrapText="1"/>
      <protection locked="0"/>
    </xf>
    <xf numFmtId="0" fontId="26" fillId="6" borderId="22" xfId="0" applyNumberFormat="1" applyFont="1" applyFill="1" applyBorder="1" applyAlignment="1" applyProtection="1">
      <alignment horizontal="center" vertical="center" wrapText="1"/>
      <protection locked="0"/>
    </xf>
    <xf numFmtId="0" fontId="29" fillId="6" borderId="31" xfId="9" applyFont="1" applyFill="1" applyBorder="1" applyAlignment="1" applyProtection="1">
      <alignment horizontal="center" vertical="center" wrapText="1"/>
      <protection locked="0"/>
    </xf>
    <xf numFmtId="0" fontId="19" fillId="6" borderId="17" xfId="10" applyNumberFormat="1" applyFont="1" applyFill="1" applyBorder="1" applyAlignment="1" applyProtection="1">
      <alignment horizontal="center" vertical="center" wrapText="1"/>
      <protection locked="0"/>
    </xf>
    <xf numFmtId="1" fontId="19" fillId="6" borderId="17" xfId="9" applyNumberFormat="1" applyFont="1" applyFill="1" applyBorder="1" applyAlignment="1" applyProtection="1">
      <alignment horizontal="left" vertical="top" wrapText="1"/>
      <protection locked="0"/>
    </xf>
    <xf numFmtId="168" fontId="19" fillId="6" borderId="22" xfId="10" quotePrefix="1" applyNumberFormat="1" applyFont="1" applyFill="1" applyBorder="1" applyAlignment="1" applyProtection="1">
      <alignment horizontal="center" vertical="center" wrapText="1"/>
      <protection locked="0"/>
    </xf>
    <xf numFmtId="2" fontId="19" fillId="6" borderId="41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22" xfId="10" applyNumberFormat="1" applyFont="1" applyFill="1" applyBorder="1" applyAlignment="1" applyProtection="1">
      <alignment horizontal="center" vertical="center" wrapText="1"/>
      <protection locked="0"/>
    </xf>
    <xf numFmtId="1" fontId="19" fillId="6" borderId="22" xfId="9" applyNumberFormat="1" applyFont="1" applyFill="1" applyBorder="1" applyAlignment="1" applyProtection="1">
      <alignment horizontal="left" vertical="center" wrapText="1"/>
      <protection locked="0"/>
    </xf>
    <xf numFmtId="1" fontId="19" fillId="6" borderId="22" xfId="9" applyNumberFormat="1" applyFont="1" applyFill="1" applyBorder="1" applyAlignment="1" applyProtection="1">
      <alignment horizontal="center" vertical="center" wrapText="1"/>
      <protection locked="0"/>
    </xf>
    <xf numFmtId="0" fontId="29" fillId="4" borderId="31" xfId="9" applyFont="1" applyFill="1" applyBorder="1" applyAlignment="1" applyProtection="1">
      <alignment horizontal="center" vertical="center" wrapText="1"/>
      <protection locked="0"/>
    </xf>
    <xf numFmtId="0" fontId="19" fillId="4" borderId="17" xfId="10" applyNumberFormat="1" applyFont="1" applyFill="1" applyBorder="1" applyAlignment="1" applyProtection="1">
      <alignment horizontal="center" vertical="center" wrapText="1"/>
      <protection locked="0"/>
    </xf>
    <xf numFmtId="1" fontId="19" fillId="4" borderId="17" xfId="9" applyNumberFormat="1" applyFont="1" applyFill="1" applyBorder="1" applyAlignment="1" applyProtection="1">
      <alignment horizontal="left" vertical="top" wrapText="1"/>
      <protection locked="0"/>
    </xf>
    <xf numFmtId="168" fontId="19" fillId="4" borderId="22" xfId="10" quotePrefix="1" applyNumberFormat="1" applyFont="1" applyFill="1" applyBorder="1" applyAlignment="1" applyProtection="1">
      <alignment horizontal="center" vertical="center" wrapText="1"/>
      <protection locked="0"/>
    </xf>
    <xf numFmtId="2" fontId="19" fillId="4" borderId="41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22" xfId="10" applyNumberFormat="1" applyFont="1" applyFill="1" applyBorder="1" applyAlignment="1" applyProtection="1">
      <alignment horizontal="center" vertical="center" wrapText="1"/>
      <protection locked="0"/>
    </xf>
    <xf numFmtId="1" fontId="19" fillId="4" borderId="22" xfId="9" applyNumberFormat="1" applyFont="1" applyFill="1" applyBorder="1" applyAlignment="1" applyProtection="1">
      <alignment horizontal="left" vertical="center" wrapText="1"/>
      <protection locked="0"/>
    </xf>
    <xf numFmtId="1" fontId="19" fillId="4" borderId="22" xfId="9" applyNumberFormat="1" applyFont="1" applyFill="1" applyBorder="1" applyAlignment="1" applyProtection="1">
      <alignment horizontal="center" vertical="center" wrapText="1"/>
      <protection locked="0"/>
    </xf>
    <xf numFmtId="0" fontId="29" fillId="7" borderId="31" xfId="9" applyFont="1" applyFill="1" applyBorder="1" applyAlignment="1" applyProtection="1">
      <alignment horizontal="center" vertical="center" wrapText="1"/>
      <protection locked="0"/>
    </xf>
    <xf numFmtId="0" fontId="19" fillId="7" borderId="38" xfId="9" applyFont="1" applyFill="1" applyBorder="1" applyAlignment="1" applyProtection="1">
      <alignment horizontal="center" vertical="center" wrapText="1"/>
      <protection locked="0"/>
    </xf>
    <xf numFmtId="1" fontId="19" fillId="7" borderId="39" xfId="7" applyNumberFormat="1" applyFont="1" applyFill="1" applyBorder="1" applyAlignment="1" applyProtection="1">
      <alignment horizontal="left" vertical="center" wrapText="1"/>
      <protection locked="0"/>
    </xf>
    <xf numFmtId="2" fontId="19" fillId="7" borderId="15" xfId="9" applyNumberFormat="1" applyFont="1" applyFill="1" applyBorder="1" applyAlignment="1" applyProtection="1">
      <alignment horizontal="center" vertical="center" wrapText="1"/>
      <protection locked="0"/>
    </xf>
    <xf numFmtId="0" fontId="19" fillId="7" borderId="15" xfId="9" applyFont="1" applyFill="1" applyBorder="1" applyAlignment="1" applyProtection="1">
      <alignment horizontal="center" vertical="center" wrapText="1"/>
      <protection locked="0"/>
    </xf>
    <xf numFmtId="0" fontId="19" fillId="7" borderId="39" xfId="7" applyNumberFormat="1" applyFont="1" applyFill="1" applyBorder="1" applyAlignment="1" applyProtection="1">
      <alignment horizontal="center" vertical="center" wrapText="1"/>
      <protection locked="0"/>
    </xf>
    <xf numFmtId="0" fontId="19" fillId="7" borderId="39" xfId="7" applyFont="1" applyFill="1" applyBorder="1" applyAlignment="1" applyProtection="1">
      <alignment horizontal="center" vertical="center" wrapText="1"/>
      <protection locked="0"/>
    </xf>
    <xf numFmtId="169" fontId="7" fillId="7" borderId="66" xfId="9" applyNumberFormat="1" applyFont="1" applyFill="1" applyBorder="1" applyAlignment="1" applyProtection="1">
      <alignment horizontal="center" vertical="center" wrapText="1"/>
      <protection locked="0"/>
    </xf>
    <xf numFmtId="0" fontId="19" fillId="7" borderId="27" xfId="9" applyFont="1" applyFill="1" applyBorder="1" applyAlignment="1" applyProtection="1">
      <alignment horizontal="center" vertical="center" wrapText="1"/>
      <protection locked="0"/>
    </xf>
    <xf numFmtId="168" fontId="19" fillId="7" borderId="17" xfId="10" applyNumberFormat="1" applyFont="1" applyFill="1" applyBorder="1" applyAlignment="1" applyProtection="1">
      <alignment horizontal="center" vertical="center" wrapText="1"/>
      <protection locked="0"/>
    </xf>
    <xf numFmtId="1" fontId="19" fillId="7" borderId="17" xfId="7" applyNumberFormat="1" applyFont="1" applyFill="1" applyBorder="1" applyAlignment="1" applyProtection="1">
      <alignment horizontal="left" vertical="center" wrapText="1"/>
      <protection locked="0"/>
    </xf>
    <xf numFmtId="2" fontId="19" fillId="7" borderId="31" xfId="9" applyNumberFormat="1" applyFont="1" applyFill="1" applyBorder="1" applyAlignment="1" applyProtection="1">
      <alignment horizontal="center" vertical="center" wrapText="1"/>
      <protection locked="0"/>
    </xf>
    <xf numFmtId="0" fontId="19" fillId="7" borderId="31" xfId="9" applyFont="1" applyFill="1" applyBorder="1" applyAlignment="1" applyProtection="1">
      <alignment horizontal="center" vertical="center" wrapText="1"/>
      <protection locked="0"/>
    </xf>
    <xf numFmtId="0" fontId="19" fillId="7" borderId="17" xfId="7" applyNumberFormat="1" applyFont="1" applyFill="1" applyBorder="1" applyAlignment="1" applyProtection="1">
      <alignment horizontal="center" vertical="center" wrapText="1"/>
      <protection locked="0"/>
    </xf>
    <xf numFmtId="1" fontId="19" fillId="7" borderId="17" xfId="10" applyNumberFormat="1" applyFont="1" applyFill="1" applyBorder="1" applyAlignment="1" applyProtection="1">
      <alignment horizontal="left" vertical="center" wrapText="1"/>
      <protection locked="0"/>
    </xf>
    <xf numFmtId="1" fontId="19" fillId="7" borderId="17" xfId="10" applyNumberFormat="1" applyFont="1" applyFill="1" applyBorder="1" applyAlignment="1" applyProtection="1">
      <alignment horizontal="center" vertical="center" wrapText="1"/>
      <protection locked="0"/>
    </xf>
    <xf numFmtId="0" fontId="19" fillId="7" borderId="17" xfId="7" applyFont="1" applyFill="1" applyBorder="1" applyAlignment="1" applyProtection="1">
      <alignment horizontal="center" vertical="center" wrapText="1"/>
      <protection locked="0"/>
    </xf>
    <xf numFmtId="169" fontId="7" fillId="7" borderId="26" xfId="9" applyNumberFormat="1" applyFont="1" applyFill="1" applyBorder="1" applyAlignment="1" applyProtection="1">
      <alignment horizontal="center" vertical="center" wrapText="1"/>
      <protection locked="0"/>
    </xf>
    <xf numFmtId="168" fontId="19" fillId="7" borderId="17" xfId="10" quotePrefix="1" applyNumberFormat="1" applyFont="1" applyFill="1" applyBorder="1" applyAlignment="1" applyProtection="1">
      <alignment horizontal="center" vertical="center" wrapText="1"/>
      <protection locked="0"/>
    </xf>
    <xf numFmtId="0" fontId="19" fillId="7" borderId="29" xfId="9" applyFont="1" applyFill="1" applyBorder="1" applyAlignment="1" applyProtection="1">
      <alignment horizontal="center" vertical="center" wrapText="1"/>
      <protection locked="0"/>
    </xf>
    <xf numFmtId="2" fontId="19" fillId="7" borderId="32" xfId="9" applyNumberFormat="1" applyFont="1" applyFill="1" applyBorder="1" applyAlignment="1" applyProtection="1">
      <alignment horizontal="center" vertical="center" wrapText="1"/>
      <protection locked="0"/>
    </xf>
    <xf numFmtId="0" fontId="19" fillId="7" borderId="32" xfId="9" applyFont="1" applyFill="1" applyBorder="1" applyAlignment="1" applyProtection="1">
      <alignment horizontal="center" vertical="center" wrapText="1"/>
      <protection locked="0"/>
    </xf>
    <xf numFmtId="0" fontId="19" fillId="7" borderId="17" xfId="10" applyNumberFormat="1" applyFont="1" applyFill="1" applyBorder="1" applyAlignment="1" applyProtection="1">
      <alignment horizontal="center" vertical="center" wrapText="1"/>
      <protection locked="0"/>
    </xf>
    <xf numFmtId="1" fontId="19" fillId="7" borderId="17" xfId="9" applyNumberFormat="1" applyFont="1" applyFill="1" applyBorder="1" applyAlignment="1" applyProtection="1">
      <alignment horizontal="left" vertical="top" wrapText="1"/>
      <protection locked="0"/>
    </xf>
    <xf numFmtId="1" fontId="19" fillId="7" borderId="17" xfId="9" applyNumberFormat="1" applyFont="1" applyFill="1" applyBorder="1" applyAlignment="1" applyProtection="1">
      <alignment horizontal="center" vertical="center" wrapText="1"/>
      <protection locked="0"/>
    </xf>
    <xf numFmtId="169" fontId="7" fillId="7" borderId="28" xfId="9" applyNumberFormat="1" applyFont="1" applyFill="1" applyBorder="1" applyAlignment="1" applyProtection="1">
      <alignment horizontal="center" vertical="center" wrapText="1"/>
      <protection locked="0"/>
    </xf>
    <xf numFmtId="168" fontId="19" fillId="4" borderId="39" xfId="10" applyNumberFormat="1" applyFont="1" applyFill="1" applyBorder="1" applyAlignment="1" applyProtection="1">
      <alignment horizontal="center" vertical="center" wrapText="1"/>
      <protection locked="0"/>
    </xf>
    <xf numFmtId="0" fontId="29" fillId="4" borderId="40" xfId="9" applyFont="1" applyFill="1" applyBorder="1" applyAlignment="1" applyProtection="1">
      <alignment horizontal="center" vertical="center" wrapText="1"/>
      <protection locked="0"/>
    </xf>
    <xf numFmtId="0" fontId="29" fillId="5" borderId="31" xfId="9" applyFont="1" applyFill="1" applyBorder="1" applyAlignment="1" applyProtection="1">
      <alignment horizontal="center" vertical="center" wrapText="1"/>
      <protection locked="0"/>
    </xf>
    <xf numFmtId="0" fontId="19" fillId="5" borderId="38" xfId="9" applyFont="1" applyFill="1" applyBorder="1" applyAlignment="1" applyProtection="1">
      <alignment horizontal="center" vertical="center" wrapText="1"/>
      <protection locked="0"/>
    </xf>
    <xf numFmtId="2" fontId="19" fillId="5" borderId="15" xfId="9" applyNumberFormat="1" applyFont="1" applyFill="1" applyBorder="1" applyAlignment="1" applyProtection="1">
      <alignment horizontal="center" vertical="center" wrapText="1"/>
      <protection locked="0"/>
    </xf>
    <xf numFmtId="0" fontId="19" fillId="5" borderId="15" xfId="9" applyFont="1" applyFill="1" applyBorder="1" applyAlignment="1" applyProtection="1">
      <alignment horizontal="center" vertical="center" wrapText="1"/>
      <protection locked="0"/>
    </xf>
    <xf numFmtId="0" fontId="19" fillId="5" borderId="39" xfId="7" applyNumberFormat="1" applyFont="1" applyFill="1" applyBorder="1" applyAlignment="1" applyProtection="1">
      <alignment horizontal="center" vertical="center" wrapText="1"/>
      <protection locked="0"/>
    </xf>
    <xf numFmtId="0" fontId="19" fillId="5" borderId="39" xfId="7" applyFont="1" applyFill="1" applyBorder="1" applyAlignment="1" applyProtection="1">
      <alignment horizontal="center" vertical="center" wrapText="1"/>
      <protection locked="0"/>
    </xf>
    <xf numFmtId="169" fontId="7" fillId="5" borderId="66" xfId="9" applyNumberFormat="1" applyFont="1" applyFill="1" applyBorder="1" applyAlignment="1" applyProtection="1">
      <alignment horizontal="center" vertical="center" wrapText="1"/>
      <protection locked="0"/>
    </xf>
    <xf numFmtId="0" fontId="29" fillId="5" borderId="27" xfId="9" applyFont="1" applyFill="1" applyBorder="1" applyAlignment="1" applyProtection="1">
      <alignment horizontal="center" vertical="center" wrapText="1"/>
      <protection locked="0"/>
    </xf>
    <xf numFmtId="168" fontId="19" fillId="5" borderId="17" xfId="10" applyNumberFormat="1" applyFont="1" applyFill="1" applyBorder="1" applyAlignment="1" applyProtection="1">
      <alignment horizontal="center" vertical="center" wrapText="1"/>
      <protection locked="0"/>
    </xf>
    <xf numFmtId="2" fontId="19" fillId="5" borderId="31" xfId="9" applyNumberFormat="1" applyFont="1" applyFill="1" applyBorder="1" applyAlignment="1" applyProtection="1">
      <alignment horizontal="center" vertical="center" wrapText="1"/>
      <protection locked="0"/>
    </xf>
    <xf numFmtId="0" fontId="19" fillId="5" borderId="31" xfId="9" applyFont="1" applyFill="1" applyBorder="1" applyAlignment="1" applyProtection="1">
      <alignment horizontal="center" vertical="center" wrapText="1"/>
      <protection locked="0"/>
    </xf>
    <xf numFmtId="0" fontId="19" fillId="5" borderId="17" xfId="7" applyNumberFormat="1" applyFont="1" applyFill="1" applyBorder="1" applyAlignment="1" applyProtection="1">
      <alignment horizontal="center" vertical="center" wrapText="1"/>
      <protection locked="0"/>
    </xf>
    <xf numFmtId="1" fontId="19" fillId="5" borderId="17" xfId="10" applyNumberFormat="1" applyFont="1" applyFill="1" applyBorder="1" applyAlignment="1" applyProtection="1">
      <alignment horizontal="left" vertical="center" wrapText="1"/>
      <protection locked="0"/>
    </xf>
    <xf numFmtId="1" fontId="19" fillId="5" borderId="17" xfId="10" applyNumberFormat="1" applyFont="1" applyFill="1" applyBorder="1" applyAlignment="1" applyProtection="1">
      <alignment horizontal="center" vertical="center" wrapText="1"/>
      <protection locked="0"/>
    </xf>
    <xf numFmtId="169" fontId="7" fillId="5" borderId="26" xfId="9" applyNumberFormat="1" applyFont="1" applyFill="1" applyBorder="1" applyAlignment="1" applyProtection="1">
      <alignment horizontal="center" vertical="center" wrapText="1"/>
      <protection locked="0"/>
    </xf>
    <xf numFmtId="0" fontId="29" fillId="5" borderId="40" xfId="9" applyFont="1" applyFill="1" applyBorder="1" applyAlignment="1" applyProtection="1">
      <alignment horizontal="center" vertical="center" wrapText="1"/>
      <protection locked="0"/>
    </xf>
    <xf numFmtId="2" fontId="19" fillId="5" borderId="41" xfId="9" applyNumberFormat="1" applyFont="1" applyFill="1" applyBorder="1" applyAlignment="1" applyProtection="1">
      <alignment horizontal="center" vertical="center" wrapText="1"/>
      <protection locked="0"/>
    </xf>
    <xf numFmtId="0" fontId="19" fillId="5" borderId="41" xfId="9" applyFont="1" applyFill="1" applyBorder="1" applyAlignment="1" applyProtection="1">
      <alignment horizontal="center" vertical="center" wrapText="1"/>
      <protection locked="0"/>
    </xf>
    <xf numFmtId="0" fontId="19" fillId="5" borderId="22" xfId="7" applyNumberFormat="1" applyFont="1" applyFill="1" applyBorder="1" applyAlignment="1" applyProtection="1">
      <alignment horizontal="center" vertical="center" wrapText="1"/>
      <protection locked="0"/>
    </xf>
    <xf numFmtId="1" fontId="19" fillId="5" borderId="22" xfId="10" applyNumberFormat="1" applyFont="1" applyFill="1" applyBorder="1" applyAlignment="1" applyProtection="1">
      <alignment horizontal="left" vertical="center" wrapText="1"/>
      <protection locked="0"/>
    </xf>
    <xf numFmtId="1" fontId="19" fillId="5" borderId="22" xfId="1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7" applyFont="1" applyFill="1" applyBorder="1" applyAlignment="1" applyProtection="1">
      <alignment horizontal="center" vertical="center" wrapText="1"/>
      <protection locked="0"/>
    </xf>
    <xf numFmtId="169" fontId="7" fillId="5" borderId="65" xfId="9" applyNumberFormat="1" applyFont="1" applyFill="1" applyBorder="1" applyAlignment="1" applyProtection="1">
      <alignment horizontal="center" vertical="center" wrapText="1"/>
      <protection locked="0"/>
    </xf>
    <xf numFmtId="1" fontId="19" fillId="4" borderId="22" xfId="9" applyNumberFormat="1" applyFont="1" applyFill="1" applyBorder="1" applyAlignment="1" applyProtection="1">
      <alignment horizontal="left" vertical="top" wrapText="1"/>
      <protection locked="0"/>
    </xf>
    <xf numFmtId="1" fontId="19" fillId="6" borderId="22" xfId="9" applyNumberFormat="1" applyFont="1" applyFill="1" applyBorder="1" applyAlignment="1" applyProtection="1">
      <alignment horizontal="left" vertical="top" wrapText="1"/>
      <protection locked="0"/>
    </xf>
    <xf numFmtId="49" fontId="19" fillId="4" borderId="30" xfId="0" applyNumberFormat="1" applyFont="1" applyFill="1" applyBorder="1" applyAlignment="1" applyProtection="1">
      <alignment horizontal="center" vertical="center"/>
      <protection locked="0"/>
    </xf>
    <xf numFmtId="2" fontId="5" fillId="4" borderId="17" xfId="12" applyNumberFormat="1" applyFont="1" applyFill="1" applyBorder="1" applyAlignment="1" applyProtection="1">
      <alignment horizontal="left" vertical="center" wrapText="1"/>
      <protection locked="0"/>
    </xf>
    <xf numFmtId="2" fontId="19" fillId="4" borderId="17" xfId="0" applyNumberFormat="1" applyFont="1" applyFill="1" applyBorder="1" applyAlignment="1" applyProtection="1">
      <alignment horizontal="center" vertical="center"/>
      <protection locked="0"/>
    </xf>
    <xf numFmtId="168" fontId="5" fillId="4" borderId="17" xfId="12" applyNumberFormat="1" applyFont="1" applyFill="1" applyBorder="1" applyAlignment="1" applyProtection="1">
      <alignment horizontal="center" vertical="center" wrapText="1"/>
      <protection locked="0"/>
    </xf>
    <xf numFmtId="2" fontId="5" fillId="4" borderId="17" xfId="7" applyNumberFormat="1" applyFont="1" applyFill="1" applyBorder="1" applyAlignment="1" applyProtection="1">
      <alignment horizontal="left" vertical="center" wrapText="1"/>
      <protection locked="0"/>
    </xf>
    <xf numFmtId="2" fontId="5" fillId="4" borderId="17" xfId="7" applyNumberFormat="1" applyFont="1" applyFill="1" applyBorder="1" applyAlignment="1" applyProtection="1">
      <alignment horizontal="center" vertical="center" wrapText="1"/>
      <protection locked="0"/>
    </xf>
    <xf numFmtId="49" fontId="19" fillId="6" borderId="30" xfId="0" applyNumberFormat="1" applyFont="1" applyFill="1" applyBorder="1" applyAlignment="1" applyProtection="1">
      <alignment horizontal="center" vertical="center"/>
      <protection locked="0"/>
    </xf>
    <xf numFmtId="2" fontId="5" fillId="6" borderId="17" xfId="12" applyNumberFormat="1" applyFont="1" applyFill="1" applyBorder="1" applyAlignment="1" applyProtection="1">
      <alignment horizontal="left" vertical="center" wrapText="1"/>
      <protection locked="0"/>
    </xf>
    <xf numFmtId="2" fontId="19" fillId="6" borderId="17" xfId="0" applyNumberFormat="1" applyFont="1" applyFill="1" applyBorder="1" applyAlignment="1" applyProtection="1">
      <alignment horizontal="center" vertical="center"/>
      <protection locked="0"/>
    </xf>
    <xf numFmtId="168" fontId="5" fillId="6" borderId="17" xfId="12" applyNumberFormat="1" applyFont="1" applyFill="1" applyBorder="1" applyAlignment="1" applyProtection="1">
      <alignment horizontal="center" vertical="center" wrapText="1"/>
      <protection locked="0"/>
    </xf>
    <xf numFmtId="2" fontId="5" fillId="6" borderId="17" xfId="7" applyNumberFormat="1" applyFont="1" applyFill="1" applyBorder="1" applyAlignment="1" applyProtection="1">
      <alignment horizontal="left" vertical="center" wrapText="1"/>
      <protection locked="0"/>
    </xf>
    <xf numFmtId="2" fontId="5" fillId="6" borderId="17" xfId="7" applyNumberFormat="1" applyFont="1" applyFill="1" applyBorder="1" applyAlignment="1" applyProtection="1">
      <alignment horizontal="center" vertical="center" wrapText="1"/>
      <protection locked="0"/>
    </xf>
    <xf numFmtId="1" fontId="5" fillId="4" borderId="17" xfId="12" applyNumberFormat="1" applyFont="1" applyFill="1" applyBorder="1" applyAlignment="1" applyProtection="1">
      <alignment horizontal="left" vertical="center" wrapText="1"/>
      <protection locked="0"/>
    </xf>
    <xf numFmtId="1" fontId="5" fillId="4" borderId="17" xfId="7" applyNumberFormat="1" applyFont="1" applyFill="1" applyBorder="1" applyAlignment="1" applyProtection="1">
      <alignment horizontal="left" vertical="center" wrapText="1"/>
      <protection locked="0"/>
    </xf>
    <xf numFmtId="1" fontId="5" fillId="4" borderId="17" xfId="7" applyNumberFormat="1" applyFont="1" applyFill="1" applyBorder="1" applyAlignment="1" applyProtection="1">
      <alignment horizontal="center" vertical="center" wrapText="1"/>
      <protection locked="0"/>
    </xf>
    <xf numFmtId="1" fontId="5" fillId="6" borderId="17" xfId="12" applyNumberFormat="1" applyFont="1" applyFill="1" applyBorder="1" applyAlignment="1" applyProtection="1">
      <alignment horizontal="left" vertical="center" wrapText="1"/>
      <protection locked="0"/>
    </xf>
    <xf numFmtId="1" fontId="5" fillId="6" borderId="17" xfId="7" applyNumberFormat="1" applyFont="1" applyFill="1" applyBorder="1" applyAlignment="1" applyProtection="1">
      <alignment horizontal="left" vertical="center" wrapText="1"/>
      <protection locked="0"/>
    </xf>
    <xf numFmtId="1" fontId="5" fillId="6" borderId="17" xfId="7" applyNumberFormat="1" applyFont="1" applyFill="1" applyBorder="1" applyAlignment="1" applyProtection="1">
      <alignment horizontal="center" vertical="center" wrapText="1"/>
      <protection locked="0"/>
    </xf>
    <xf numFmtId="170" fontId="26" fillId="6" borderId="17" xfId="0" applyNumberFormat="1" applyFont="1" applyFill="1" applyBorder="1" applyAlignment="1" applyProtection="1">
      <alignment horizontal="center" vertical="center"/>
      <protection locked="0"/>
    </xf>
    <xf numFmtId="0" fontId="26" fillId="4" borderId="30" xfId="0" applyFont="1" applyFill="1" applyBorder="1" applyAlignment="1" applyProtection="1">
      <alignment horizontal="center" vertical="center"/>
      <protection locked="0"/>
    </xf>
    <xf numFmtId="1" fontId="5" fillId="6" borderId="17" xfId="12" applyNumberFormat="1" applyFont="1" applyFill="1" applyBorder="1" applyAlignment="1" applyProtection="1">
      <alignment horizontal="center" vertical="center" wrapText="1"/>
      <protection locked="0"/>
    </xf>
    <xf numFmtId="1" fontId="5" fillId="4" borderId="17" xfId="12" applyNumberFormat="1" applyFont="1" applyFill="1" applyBorder="1" applyAlignment="1" applyProtection="1">
      <alignment horizontal="center" vertical="center" wrapText="1"/>
      <protection locked="0"/>
    </xf>
    <xf numFmtId="1" fontId="5" fillId="4" borderId="17" xfId="7" applyNumberFormat="1" applyFont="1" applyFill="1" applyBorder="1" applyAlignment="1" applyProtection="1">
      <alignment vertical="center" wrapText="1"/>
      <protection locked="0"/>
    </xf>
    <xf numFmtId="0" fontId="26" fillId="5" borderId="31" xfId="0" applyFont="1" applyFill="1" applyBorder="1" applyAlignment="1" applyProtection="1">
      <alignment horizontal="center"/>
      <protection locked="0"/>
    </xf>
    <xf numFmtId="0" fontId="26" fillId="5" borderId="30" xfId="0" applyFont="1" applyFill="1" applyBorder="1" applyAlignment="1" applyProtection="1">
      <alignment horizontal="center" vertical="center"/>
      <protection locked="0"/>
    </xf>
    <xf numFmtId="1" fontId="5" fillId="5" borderId="17" xfId="12" applyNumberFormat="1" applyFont="1" applyFill="1" applyBorder="1" applyAlignment="1" applyProtection="1">
      <alignment horizontal="left" vertical="center" wrapText="1"/>
      <protection locked="0"/>
    </xf>
    <xf numFmtId="2" fontId="26" fillId="5" borderId="17" xfId="0" applyNumberFormat="1" applyFont="1" applyFill="1" applyBorder="1" applyAlignment="1" applyProtection="1">
      <alignment horizontal="center" vertical="center"/>
      <protection locked="0"/>
    </xf>
    <xf numFmtId="168" fontId="5" fillId="5" borderId="17" xfId="12" applyNumberFormat="1" applyFont="1" applyFill="1" applyBorder="1" applyAlignment="1" applyProtection="1">
      <alignment horizontal="center" vertical="center" wrapText="1"/>
      <protection locked="0"/>
    </xf>
    <xf numFmtId="1" fontId="26" fillId="5" borderId="17" xfId="0" applyNumberFormat="1" applyFont="1" applyFill="1" applyBorder="1" applyAlignment="1" applyProtection="1">
      <alignment horizontal="left" vertical="center" wrapText="1"/>
      <protection locked="0"/>
    </xf>
    <xf numFmtId="1" fontId="26" fillId="5" borderId="17" xfId="0" applyNumberFormat="1" applyFont="1" applyFill="1" applyBorder="1" applyAlignment="1" applyProtection="1">
      <alignment horizontal="center" vertical="center" wrapText="1"/>
      <protection locked="0"/>
    </xf>
    <xf numFmtId="169" fontId="27" fillId="5" borderId="18" xfId="0" applyNumberFormat="1" applyFont="1" applyFill="1" applyBorder="1" applyAlignment="1" applyProtection="1">
      <alignment horizontal="center" vertical="center"/>
      <protection locked="0"/>
    </xf>
    <xf numFmtId="0" fontId="26" fillId="6" borderId="30" xfId="0" applyFont="1" applyFill="1" applyBorder="1" applyAlignment="1" applyProtection="1">
      <alignment horizontal="center" vertical="center"/>
      <protection locked="0"/>
    </xf>
    <xf numFmtId="168" fontId="26" fillId="6" borderId="17" xfId="0" quotePrefix="1" applyNumberFormat="1" applyFont="1" applyFill="1" applyBorder="1" applyAlignment="1" applyProtection="1">
      <alignment horizontal="center" vertical="center"/>
      <protection locked="0"/>
    </xf>
    <xf numFmtId="2" fontId="26" fillId="6" borderId="17" xfId="0" applyNumberFormat="1" applyFont="1" applyFill="1" applyBorder="1" applyAlignment="1" applyProtection="1">
      <alignment horizontal="center" vertical="center"/>
      <protection locked="0"/>
    </xf>
    <xf numFmtId="168" fontId="26" fillId="4" borderId="17" xfId="0" quotePrefix="1" applyNumberFormat="1" applyFont="1" applyFill="1" applyBorder="1" applyAlignment="1" applyProtection="1">
      <alignment horizontal="center" vertical="center"/>
      <protection locked="0"/>
    </xf>
    <xf numFmtId="2" fontId="26" fillId="4" borderId="17" xfId="0" applyNumberFormat="1" applyFont="1" applyFill="1" applyBorder="1" applyAlignment="1" applyProtection="1">
      <alignment horizontal="center" vertical="center"/>
      <protection locked="0"/>
    </xf>
    <xf numFmtId="0" fontId="26" fillId="7" borderId="31" xfId="0" applyFont="1" applyFill="1" applyBorder="1" applyAlignment="1" applyProtection="1">
      <alignment horizontal="center"/>
      <protection locked="0"/>
    </xf>
    <xf numFmtId="0" fontId="26" fillId="7" borderId="30" xfId="0" applyFont="1" applyFill="1" applyBorder="1" applyAlignment="1" applyProtection="1">
      <alignment horizontal="center" vertical="center"/>
      <protection locked="0"/>
    </xf>
    <xf numFmtId="168" fontId="26" fillId="7" borderId="17" xfId="0" quotePrefix="1" applyNumberFormat="1" applyFont="1" applyFill="1" applyBorder="1" applyAlignment="1" applyProtection="1">
      <alignment horizontal="center" vertical="center"/>
      <protection locked="0"/>
    </xf>
    <xf numFmtId="1" fontId="5" fillId="7" borderId="17" xfId="12" applyNumberFormat="1" applyFont="1" applyFill="1" applyBorder="1" applyAlignment="1" applyProtection="1">
      <alignment horizontal="left" vertical="center" wrapText="1"/>
      <protection locked="0"/>
    </xf>
    <xf numFmtId="2" fontId="26" fillId="7" borderId="17" xfId="0" applyNumberFormat="1" applyFont="1" applyFill="1" applyBorder="1" applyAlignment="1" applyProtection="1">
      <alignment horizontal="center" vertical="center"/>
      <protection locked="0"/>
    </xf>
    <xf numFmtId="168" fontId="5" fillId="7" borderId="17" xfId="12" applyNumberFormat="1" applyFont="1" applyFill="1" applyBorder="1" applyAlignment="1" applyProtection="1">
      <alignment horizontal="center" vertical="center" wrapText="1"/>
      <protection locked="0"/>
    </xf>
    <xf numFmtId="1" fontId="26" fillId="7" borderId="17" xfId="0" applyNumberFormat="1" applyFont="1" applyFill="1" applyBorder="1" applyAlignment="1" applyProtection="1">
      <alignment horizontal="center" vertical="center" wrapText="1"/>
      <protection locked="0"/>
    </xf>
    <xf numFmtId="169" fontId="27" fillId="7" borderId="18" xfId="0" applyNumberFormat="1" applyFont="1" applyFill="1" applyBorder="1" applyAlignment="1" applyProtection="1">
      <alignment horizontal="center" vertical="center"/>
      <protection locked="0"/>
    </xf>
    <xf numFmtId="0" fontId="26" fillId="7" borderId="25" xfId="0" applyFont="1" applyFill="1" applyBorder="1" applyAlignment="1" applyProtection="1">
      <alignment horizontal="center" vertical="center"/>
      <protection locked="0"/>
    </xf>
    <xf numFmtId="168" fontId="26" fillId="7" borderId="32" xfId="0" quotePrefix="1" applyNumberFormat="1" applyFont="1" applyFill="1" applyBorder="1" applyAlignment="1" applyProtection="1">
      <alignment horizontal="center" vertical="center"/>
      <protection locked="0"/>
    </xf>
    <xf numFmtId="1" fontId="5" fillId="7" borderId="32" xfId="12" applyNumberFormat="1" applyFont="1" applyFill="1" applyBorder="1" applyAlignment="1" applyProtection="1">
      <alignment horizontal="left" vertical="center" wrapText="1"/>
      <protection locked="0"/>
    </xf>
    <xf numFmtId="2" fontId="26" fillId="7" borderId="33" xfId="0" applyNumberFormat="1" applyFont="1" applyFill="1" applyBorder="1" applyAlignment="1" applyProtection="1">
      <alignment horizontal="center" vertical="center"/>
      <protection locked="0"/>
    </xf>
    <xf numFmtId="0" fontId="26" fillId="7" borderId="33" xfId="0" applyFont="1" applyFill="1" applyBorder="1" applyAlignment="1" applyProtection="1">
      <alignment horizontal="center" vertical="center"/>
      <protection locked="0"/>
    </xf>
    <xf numFmtId="168" fontId="5" fillId="7" borderId="32" xfId="12" applyNumberFormat="1" applyFont="1" applyFill="1" applyBorder="1" applyAlignment="1" applyProtection="1">
      <alignment horizontal="center" vertical="center" wrapText="1"/>
      <protection locked="0"/>
    </xf>
    <xf numFmtId="1" fontId="26" fillId="7" borderId="32" xfId="0" applyNumberFormat="1" applyFont="1" applyFill="1" applyBorder="1" applyAlignment="1" applyProtection="1">
      <alignment vertical="center" wrapText="1"/>
      <protection locked="0"/>
    </xf>
    <xf numFmtId="1" fontId="26" fillId="7" borderId="32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32" xfId="0" applyFont="1" applyFill="1" applyBorder="1" applyAlignment="1" applyProtection="1">
      <alignment horizontal="center" vertical="center" wrapText="1"/>
      <protection locked="0"/>
    </xf>
    <xf numFmtId="0" fontId="26" fillId="5" borderId="33" xfId="0" applyFont="1" applyFill="1" applyBorder="1" applyAlignment="1" applyProtection="1">
      <alignment horizontal="center" vertical="center"/>
      <protection locked="0"/>
    </xf>
    <xf numFmtId="168" fontId="26" fillId="5" borderId="32" xfId="0" quotePrefix="1" applyNumberFormat="1" applyFont="1" applyFill="1" applyBorder="1" applyAlignment="1" applyProtection="1">
      <alignment horizontal="center" vertical="center"/>
      <protection locked="0"/>
    </xf>
    <xf numFmtId="1" fontId="5" fillId="5" borderId="32" xfId="12" applyNumberFormat="1" applyFont="1" applyFill="1" applyBorder="1" applyAlignment="1" applyProtection="1">
      <alignment horizontal="center" vertical="center" wrapText="1"/>
      <protection locked="0"/>
    </xf>
    <xf numFmtId="2" fontId="26" fillId="5" borderId="33" xfId="0" applyNumberFormat="1" applyFont="1" applyFill="1" applyBorder="1" applyAlignment="1" applyProtection="1">
      <alignment horizontal="center" vertical="center"/>
      <protection locked="0"/>
    </xf>
    <xf numFmtId="168" fontId="5" fillId="5" borderId="32" xfId="12" applyNumberFormat="1" applyFont="1" applyFill="1" applyBorder="1" applyAlignment="1" applyProtection="1">
      <alignment horizontal="center" vertical="center" wrapText="1"/>
      <protection locked="0"/>
    </xf>
    <xf numFmtId="1" fontId="26" fillId="5" borderId="32" xfId="0" applyNumberFormat="1" applyFont="1" applyFill="1" applyBorder="1" applyAlignment="1" applyProtection="1">
      <alignment vertical="center" wrapText="1"/>
      <protection locked="0"/>
    </xf>
    <xf numFmtId="1" fontId="26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32" xfId="0" applyFont="1" applyFill="1" applyBorder="1" applyAlignment="1" applyProtection="1">
      <alignment horizontal="center" vertical="center" wrapText="1"/>
      <protection locked="0"/>
    </xf>
    <xf numFmtId="0" fontId="26" fillId="5" borderId="31" xfId="0" applyFont="1" applyFill="1" applyBorder="1" applyAlignment="1" applyProtection="1">
      <protection locked="0"/>
    </xf>
    <xf numFmtId="1" fontId="5" fillId="5" borderId="32" xfId="12" applyNumberFormat="1" applyFont="1" applyFill="1" applyBorder="1" applyAlignment="1" applyProtection="1">
      <alignment horizontal="left" vertical="center" wrapText="1"/>
      <protection locked="0"/>
    </xf>
    <xf numFmtId="2" fontId="26" fillId="5" borderId="31" xfId="0" applyNumberFormat="1" applyFont="1" applyFill="1" applyBorder="1" applyAlignment="1" applyProtection="1">
      <alignment vertical="center"/>
      <protection locked="0"/>
    </xf>
    <xf numFmtId="0" fontId="26" fillId="5" borderId="31" xfId="0" applyFont="1" applyFill="1" applyBorder="1" applyAlignment="1" applyProtection="1">
      <alignment vertical="center"/>
      <protection locked="0"/>
    </xf>
    <xf numFmtId="2" fontId="26" fillId="5" borderId="32" xfId="0" applyNumberFormat="1" applyFont="1" applyFill="1" applyBorder="1" applyAlignment="1" applyProtection="1">
      <alignment vertical="center"/>
      <protection locked="0"/>
    </xf>
    <xf numFmtId="0" fontId="26" fillId="5" borderId="32" xfId="0" applyFont="1" applyFill="1" applyBorder="1" applyAlignment="1" applyProtection="1">
      <alignment vertical="center"/>
      <protection locked="0"/>
    </xf>
    <xf numFmtId="0" fontId="26" fillId="5" borderId="32" xfId="0" applyFont="1" applyFill="1" applyBorder="1" applyAlignment="1" applyProtection="1">
      <protection locked="0"/>
    </xf>
    <xf numFmtId="0" fontId="29" fillId="4" borderId="25" xfId="9" applyFont="1" applyFill="1" applyBorder="1" applyAlignment="1" applyProtection="1">
      <alignment horizontal="center" vertical="center" wrapText="1"/>
      <protection locked="0"/>
    </xf>
    <xf numFmtId="168" fontId="19" fillId="4" borderId="32" xfId="7" applyNumberFormat="1" applyFont="1" applyFill="1" applyBorder="1" applyAlignment="1" applyProtection="1">
      <alignment horizontal="center" vertical="center" wrapText="1"/>
      <protection locked="0"/>
    </xf>
    <xf numFmtId="1" fontId="19" fillId="4" borderId="32" xfId="7" applyNumberFormat="1" applyFont="1" applyFill="1" applyBorder="1" applyAlignment="1" applyProtection="1">
      <alignment horizontal="left" vertical="center" wrapText="1"/>
      <protection locked="0"/>
    </xf>
    <xf numFmtId="1" fontId="19" fillId="4" borderId="32" xfId="7" applyNumberFormat="1" applyFont="1" applyFill="1" applyBorder="1" applyAlignment="1" applyProtection="1">
      <alignment horizontal="center" vertical="center" wrapText="1"/>
      <protection locked="0"/>
    </xf>
    <xf numFmtId="0" fontId="19" fillId="4" borderId="32" xfId="7" applyFont="1" applyFill="1" applyBorder="1" applyAlignment="1" applyProtection="1">
      <alignment horizontal="center" vertical="center" wrapText="1"/>
      <protection locked="0"/>
    </xf>
    <xf numFmtId="0" fontId="29" fillId="4" borderId="27" xfId="9" applyFont="1" applyFill="1" applyBorder="1" applyAlignment="1" applyProtection="1">
      <alignment horizontal="center" vertical="center" wrapText="1"/>
      <protection locked="0"/>
    </xf>
    <xf numFmtId="1" fontId="19" fillId="4" borderId="17" xfId="9" applyNumberFormat="1" applyFont="1" applyFill="1" applyBorder="1" applyAlignment="1" applyProtection="1">
      <alignment vertical="top" wrapText="1"/>
      <protection locked="0"/>
    </xf>
    <xf numFmtId="2" fontId="19" fillId="4" borderId="22" xfId="9" applyNumberFormat="1" applyFont="1" applyFill="1" applyBorder="1" applyAlignment="1" applyProtection="1">
      <alignment horizontal="center" vertical="center"/>
      <protection locked="0"/>
    </xf>
    <xf numFmtId="0" fontId="19" fillId="4" borderId="22" xfId="9" applyFont="1" applyFill="1" applyBorder="1" applyAlignment="1" applyProtection="1">
      <alignment horizontal="center" vertical="center"/>
      <protection locked="0"/>
    </xf>
    <xf numFmtId="169" fontId="7" fillId="4" borderId="54" xfId="9" applyNumberFormat="1" applyFont="1" applyFill="1" applyBorder="1" applyAlignment="1" applyProtection="1">
      <alignment horizontal="center" vertical="center" wrapText="1"/>
      <protection locked="0"/>
    </xf>
    <xf numFmtId="0" fontId="29" fillId="6" borderId="25" xfId="9" applyFont="1" applyFill="1" applyBorder="1" applyAlignment="1" applyProtection="1">
      <alignment horizontal="center" vertical="center" wrapText="1"/>
      <protection locked="0"/>
    </xf>
    <xf numFmtId="168" fontId="19" fillId="6" borderId="32" xfId="7" applyNumberFormat="1" applyFont="1" applyFill="1" applyBorder="1" applyAlignment="1" applyProtection="1">
      <alignment horizontal="center" vertical="center" wrapText="1"/>
      <protection locked="0"/>
    </xf>
    <xf numFmtId="1" fontId="19" fillId="6" borderId="32" xfId="7" applyNumberFormat="1" applyFont="1" applyFill="1" applyBorder="1" applyAlignment="1" applyProtection="1">
      <alignment horizontal="left" vertical="center" wrapText="1"/>
      <protection locked="0"/>
    </xf>
    <xf numFmtId="1" fontId="19" fillId="6" borderId="32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32" xfId="7" applyFont="1" applyFill="1" applyBorder="1" applyAlignment="1" applyProtection="1">
      <alignment horizontal="center" vertical="center" wrapText="1"/>
      <protection locked="0"/>
    </xf>
    <xf numFmtId="0" fontId="29" fillId="6" borderId="27" xfId="9" applyFont="1" applyFill="1" applyBorder="1" applyAlignment="1" applyProtection="1">
      <alignment horizontal="center" vertical="center" wrapText="1"/>
      <protection locked="0"/>
    </xf>
    <xf numFmtId="1" fontId="19" fillId="6" borderId="17" xfId="9" applyNumberFormat="1" applyFont="1" applyFill="1" applyBorder="1" applyAlignment="1" applyProtection="1">
      <alignment vertical="top" wrapText="1"/>
      <protection locked="0"/>
    </xf>
    <xf numFmtId="0" fontId="29" fillId="6" borderId="40" xfId="9" applyFont="1" applyFill="1" applyBorder="1" applyAlignment="1" applyProtection="1">
      <alignment horizontal="center" vertical="center" wrapText="1"/>
      <protection locked="0"/>
    </xf>
    <xf numFmtId="2" fontId="19" fillId="6" borderId="22" xfId="9" applyNumberFormat="1" applyFont="1" applyFill="1" applyBorder="1" applyAlignment="1" applyProtection="1">
      <alignment horizontal="center" vertical="center"/>
      <protection locked="0"/>
    </xf>
    <xf numFmtId="0" fontId="19" fillId="6" borderId="22" xfId="9" applyFont="1" applyFill="1" applyBorder="1" applyAlignment="1" applyProtection="1">
      <alignment horizontal="center" vertical="center"/>
      <protection locked="0"/>
    </xf>
    <xf numFmtId="169" fontId="7" fillId="6" borderId="54" xfId="9" applyNumberFormat="1" applyFont="1" applyFill="1" applyBorder="1" applyAlignment="1" applyProtection="1">
      <alignment horizontal="center" vertical="center" wrapText="1"/>
      <protection locked="0"/>
    </xf>
    <xf numFmtId="2" fontId="19" fillId="6" borderId="41" xfId="9" applyNumberFormat="1" applyFont="1" applyFill="1" applyBorder="1" applyAlignment="1" applyProtection="1">
      <alignment horizontal="center" vertical="center"/>
      <protection locked="0"/>
    </xf>
    <xf numFmtId="0" fontId="19" fillId="6" borderId="41" xfId="9" applyFont="1" applyFill="1" applyBorder="1" applyAlignment="1" applyProtection="1">
      <alignment horizontal="center" vertical="center"/>
      <protection locked="0"/>
    </xf>
    <xf numFmtId="1" fontId="26" fillId="6" borderId="22" xfId="0" applyNumberFormat="1" applyFont="1" applyFill="1" applyBorder="1" applyAlignment="1" applyProtection="1">
      <alignment horizontal="center" vertical="center" wrapText="1"/>
      <protection locked="0"/>
    </xf>
    <xf numFmtId="2" fontId="19" fillId="4" borderId="41" xfId="9" applyNumberFormat="1" applyFont="1" applyFill="1" applyBorder="1" applyAlignment="1" applyProtection="1">
      <alignment horizontal="center" vertical="center"/>
      <protection locked="0"/>
    </xf>
    <xf numFmtId="0" fontId="19" fillId="4" borderId="41" xfId="9" applyFont="1" applyFill="1" applyBorder="1" applyAlignment="1" applyProtection="1">
      <alignment horizontal="center" vertical="center"/>
      <protection locked="0"/>
    </xf>
    <xf numFmtId="1" fontId="26" fillId="4" borderId="22" xfId="0" applyNumberFormat="1" applyFont="1" applyFill="1" applyBorder="1" applyAlignment="1" applyProtection="1">
      <alignment horizontal="center" vertical="center" wrapText="1"/>
      <protection locked="0"/>
    </xf>
    <xf numFmtId="0" fontId="29" fillId="4" borderId="29" xfId="9" applyFont="1" applyFill="1" applyBorder="1" applyAlignment="1" applyProtection="1">
      <alignment horizontal="center" vertical="center" wrapText="1"/>
      <protection locked="0"/>
    </xf>
    <xf numFmtId="168" fontId="19" fillId="4" borderId="33" xfId="10" quotePrefix="1" applyNumberFormat="1" applyFont="1" applyFill="1" applyBorder="1" applyAlignment="1" applyProtection="1">
      <alignment horizontal="center" vertical="center" wrapText="1"/>
      <protection locked="0"/>
    </xf>
    <xf numFmtId="1" fontId="19" fillId="4" borderId="33" xfId="10" applyNumberFormat="1" applyFont="1" applyFill="1" applyBorder="1" applyAlignment="1" applyProtection="1">
      <alignment horizontal="left" vertical="center" wrapText="1"/>
      <protection locked="0"/>
    </xf>
    <xf numFmtId="168" fontId="19" fillId="4" borderId="33" xfId="10" applyNumberFormat="1" applyFont="1" applyFill="1" applyBorder="1" applyAlignment="1" applyProtection="1">
      <alignment horizontal="center" vertical="center" wrapText="1"/>
      <protection locked="0"/>
    </xf>
    <xf numFmtId="1" fontId="19" fillId="4" borderId="33" xfId="9" applyNumberFormat="1" applyFont="1" applyFill="1" applyBorder="1" applyAlignment="1" applyProtection="1">
      <alignment horizontal="left" vertical="center" wrapText="1"/>
      <protection locked="0"/>
    </xf>
    <xf numFmtId="0" fontId="19" fillId="4" borderId="33" xfId="7" applyFont="1" applyFill="1" applyBorder="1" applyAlignment="1" applyProtection="1">
      <alignment horizontal="center" vertical="center" wrapText="1"/>
      <protection locked="0"/>
    </xf>
    <xf numFmtId="169" fontId="26" fillId="4" borderId="33" xfId="0" applyNumberFormat="1" applyFont="1" applyFill="1" applyBorder="1" applyAlignment="1" applyProtection="1">
      <alignment horizontal="center" vertical="center"/>
      <protection locked="0"/>
    </xf>
    <xf numFmtId="0" fontId="29" fillId="5" borderId="25" xfId="9" applyFont="1" applyFill="1" applyBorder="1" applyAlignment="1" applyProtection="1">
      <alignment horizontal="center" vertical="center" wrapText="1"/>
      <protection locked="0"/>
    </xf>
    <xf numFmtId="2" fontId="19" fillId="5" borderId="33" xfId="9" applyNumberFormat="1" applyFont="1" applyFill="1" applyBorder="1" applyAlignment="1" applyProtection="1">
      <alignment horizontal="center" vertical="center"/>
      <protection locked="0"/>
    </xf>
    <xf numFmtId="0" fontId="19" fillId="5" borderId="33" xfId="9" applyFont="1" applyFill="1" applyBorder="1" applyAlignment="1" applyProtection="1">
      <alignment horizontal="center" vertical="center"/>
      <protection locked="0"/>
    </xf>
    <xf numFmtId="169" fontId="7" fillId="5" borderId="24" xfId="9" applyNumberFormat="1" applyFont="1" applyFill="1" applyBorder="1" applyAlignment="1" applyProtection="1">
      <alignment horizontal="center" vertical="center" wrapText="1"/>
      <protection locked="0"/>
    </xf>
    <xf numFmtId="168" fontId="19" fillId="5" borderId="17" xfId="10" quotePrefix="1" applyNumberFormat="1" applyFont="1" applyFill="1" applyBorder="1" applyAlignment="1" applyProtection="1">
      <alignment horizontal="center" vertical="center" wrapText="1"/>
      <protection locked="0"/>
    </xf>
    <xf numFmtId="2" fontId="19" fillId="5" borderId="31" xfId="9" applyNumberFormat="1" applyFont="1" applyFill="1" applyBorder="1" applyAlignment="1" applyProtection="1">
      <alignment horizontal="center" vertical="center"/>
      <protection locked="0"/>
    </xf>
    <xf numFmtId="0" fontId="19" fillId="5" borderId="31" xfId="9" applyFont="1" applyFill="1" applyBorder="1" applyAlignment="1" applyProtection="1">
      <alignment horizontal="center" vertical="center"/>
      <protection locked="0"/>
    </xf>
    <xf numFmtId="1" fontId="19" fillId="5" borderId="17" xfId="9" applyNumberFormat="1" applyFont="1" applyFill="1" applyBorder="1" applyAlignment="1" applyProtection="1">
      <alignment horizontal="left" vertical="center" wrapText="1"/>
      <protection locked="0"/>
    </xf>
    <xf numFmtId="1" fontId="19" fillId="5" borderId="17" xfId="9" applyNumberFormat="1" applyFont="1" applyFill="1" applyBorder="1" applyAlignment="1" applyProtection="1">
      <alignment horizontal="center" vertical="center" wrapText="1"/>
      <protection locked="0"/>
    </xf>
    <xf numFmtId="1" fontId="19" fillId="5" borderId="17" xfId="9" applyNumberFormat="1" applyFont="1" applyFill="1" applyBorder="1" applyAlignment="1" applyProtection="1">
      <alignment vertical="top" wrapText="1"/>
      <protection locked="0"/>
    </xf>
    <xf numFmtId="1" fontId="19" fillId="5" borderId="17" xfId="9" applyNumberFormat="1" applyFont="1" applyFill="1" applyBorder="1" applyAlignment="1" applyProtection="1">
      <alignment horizontal="left" vertical="top" wrapText="1"/>
      <protection locked="0"/>
    </xf>
    <xf numFmtId="1" fontId="19" fillId="5" borderId="17" xfId="9" applyNumberFormat="1" applyFont="1" applyFill="1" applyBorder="1" applyAlignment="1" applyProtection="1">
      <alignment vertical="center" wrapText="1"/>
      <protection locked="0"/>
    </xf>
    <xf numFmtId="0" fontId="29" fillId="5" borderId="29" xfId="9" applyFont="1" applyFill="1" applyBorder="1" applyAlignment="1" applyProtection="1">
      <alignment horizontal="center" vertical="center" wrapText="1"/>
      <protection locked="0"/>
    </xf>
    <xf numFmtId="168" fontId="19" fillId="5" borderId="33" xfId="10" quotePrefix="1" applyNumberFormat="1" applyFont="1" applyFill="1" applyBorder="1" applyAlignment="1" applyProtection="1">
      <alignment horizontal="center" vertical="center" wrapText="1"/>
      <protection locked="0"/>
    </xf>
    <xf numFmtId="1" fontId="19" fillId="5" borderId="33" xfId="10" applyNumberFormat="1" applyFont="1" applyFill="1" applyBorder="1" applyAlignment="1" applyProtection="1">
      <alignment horizontal="left" vertical="center" wrapText="1"/>
      <protection locked="0"/>
    </xf>
    <xf numFmtId="168" fontId="19" fillId="5" borderId="33" xfId="10" applyNumberFormat="1" applyFont="1" applyFill="1" applyBorder="1" applyAlignment="1" applyProtection="1">
      <alignment horizontal="center" vertical="center" wrapText="1"/>
      <protection locked="0"/>
    </xf>
    <xf numFmtId="1" fontId="19" fillId="5" borderId="33" xfId="9" applyNumberFormat="1" applyFont="1" applyFill="1" applyBorder="1" applyAlignment="1" applyProtection="1">
      <alignment horizontal="left" vertical="center" wrapText="1"/>
      <protection locked="0"/>
    </xf>
    <xf numFmtId="1" fontId="19" fillId="5" borderId="33" xfId="9" applyNumberFormat="1" applyFont="1" applyFill="1" applyBorder="1" applyAlignment="1" applyProtection="1">
      <alignment horizontal="center" vertical="center" wrapText="1"/>
      <protection locked="0"/>
    </xf>
    <xf numFmtId="169" fontId="26" fillId="5" borderId="33" xfId="0" applyNumberFormat="1" applyFont="1" applyFill="1" applyBorder="1" applyAlignment="1" applyProtection="1">
      <alignment horizontal="center" vertical="center"/>
      <protection locked="0"/>
    </xf>
    <xf numFmtId="168" fontId="26" fillId="0" borderId="0" xfId="0" applyNumberFormat="1" applyFont="1" applyFill="1" applyProtection="1">
      <protection locked="0"/>
    </xf>
    <xf numFmtId="0" fontId="26" fillId="0" borderId="0" xfId="0" applyFont="1" applyFill="1" applyProtection="1">
      <protection locked="0"/>
    </xf>
    <xf numFmtId="0" fontId="26" fillId="0" borderId="0" xfId="0" applyFont="1" applyProtection="1">
      <protection locked="0"/>
    </xf>
    <xf numFmtId="0" fontId="19" fillId="5" borderId="41" xfId="9" applyFont="1" applyFill="1" applyBorder="1" applyAlignment="1" applyProtection="1">
      <alignment horizontal="center" vertical="center"/>
      <protection locked="0"/>
    </xf>
    <xf numFmtId="2" fontId="19" fillId="5" borderId="41" xfId="9" applyNumberFormat="1" applyFont="1" applyFill="1" applyBorder="1" applyAlignment="1" applyProtection="1">
      <alignment horizontal="center" vertical="center"/>
      <protection locked="0"/>
    </xf>
    <xf numFmtId="2" fontId="19" fillId="6" borderId="14" xfId="9" applyNumberFormat="1" applyFont="1" applyFill="1" applyBorder="1" applyAlignment="1" applyProtection="1">
      <alignment horizontal="center" vertical="center" wrapText="1"/>
      <protection locked="0"/>
    </xf>
    <xf numFmtId="170" fontId="19" fillId="6" borderId="15" xfId="9" applyNumberFormat="1" applyFont="1" applyFill="1" applyBorder="1" applyAlignment="1" applyProtection="1">
      <alignment horizontal="center" vertical="center" wrapText="1"/>
      <protection locked="0"/>
    </xf>
    <xf numFmtId="2" fontId="19" fillId="6" borderId="43" xfId="9" applyNumberFormat="1" applyFont="1" applyFill="1" applyBorder="1" applyAlignment="1" applyProtection="1">
      <alignment horizontal="center" vertical="center" wrapText="1"/>
      <protection locked="0"/>
    </xf>
    <xf numFmtId="170" fontId="19" fillId="6" borderId="31" xfId="9" applyNumberFormat="1" applyFont="1" applyFill="1" applyBorder="1" applyAlignment="1" applyProtection="1">
      <alignment horizontal="center" vertical="center" wrapText="1"/>
      <protection locked="0"/>
    </xf>
    <xf numFmtId="170" fontId="19" fillId="6" borderId="44" xfId="9" applyNumberFormat="1" applyFont="1" applyFill="1" applyBorder="1" applyAlignment="1" applyProtection="1">
      <alignment horizontal="center" vertical="center" wrapText="1"/>
      <protection locked="0"/>
    </xf>
    <xf numFmtId="170" fontId="19" fillId="6" borderId="33" xfId="9" applyNumberFormat="1" applyFont="1" applyFill="1" applyBorder="1" applyAlignment="1" applyProtection="1">
      <alignment horizontal="center" vertical="center" wrapText="1"/>
      <protection locked="0"/>
    </xf>
    <xf numFmtId="2" fontId="19" fillId="6" borderId="45" xfId="9" applyNumberFormat="1" applyFont="1" applyFill="1" applyBorder="1" applyAlignment="1" applyProtection="1">
      <alignment horizontal="center" vertical="center" wrapText="1"/>
      <protection locked="0"/>
    </xf>
    <xf numFmtId="170" fontId="19" fillId="6" borderId="41" xfId="9" applyNumberFormat="1" applyFont="1" applyFill="1" applyBorder="1" applyAlignment="1" applyProtection="1">
      <alignment horizontal="center" vertical="center" wrapText="1"/>
      <protection locked="0"/>
    </xf>
    <xf numFmtId="2" fontId="19" fillId="7" borderId="43" xfId="9" applyNumberFormat="1" applyFont="1" applyFill="1" applyBorder="1" applyAlignment="1" applyProtection="1">
      <alignment horizontal="center" vertical="center" wrapText="1"/>
      <protection locked="0"/>
    </xf>
    <xf numFmtId="170" fontId="19" fillId="7" borderId="31" xfId="9" applyNumberFormat="1" applyFont="1" applyFill="1" applyBorder="1" applyAlignment="1" applyProtection="1">
      <alignment horizontal="center" vertical="center" wrapText="1"/>
      <protection locked="0"/>
    </xf>
    <xf numFmtId="1" fontId="19" fillId="7" borderId="17" xfId="9" applyNumberFormat="1" applyFont="1" applyFill="1" applyBorder="1" applyAlignment="1" applyProtection="1">
      <alignment horizontal="left" vertical="center" wrapText="1"/>
      <protection locked="0"/>
    </xf>
    <xf numFmtId="170" fontId="19" fillId="7" borderId="44" xfId="9" applyNumberFormat="1" applyFont="1" applyFill="1" applyBorder="1" applyAlignment="1" applyProtection="1">
      <alignment horizontal="center" vertical="center" wrapText="1"/>
      <protection locked="0"/>
    </xf>
    <xf numFmtId="170" fontId="19" fillId="7" borderId="33" xfId="9" applyNumberFormat="1" applyFont="1" applyFill="1" applyBorder="1" applyAlignment="1" applyProtection="1">
      <alignment horizontal="center" vertical="center" wrapText="1"/>
      <protection locked="0"/>
    </xf>
    <xf numFmtId="169" fontId="7" fillId="7" borderId="24" xfId="9" applyNumberFormat="1" applyFont="1" applyFill="1" applyBorder="1" applyAlignment="1" applyProtection="1">
      <alignment horizontal="center" vertical="center" wrapText="1"/>
      <protection locked="0"/>
    </xf>
    <xf numFmtId="0" fontId="26" fillId="4" borderId="38" xfId="0" applyFont="1" applyFill="1" applyBorder="1" applyAlignment="1" applyProtection="1">
      <alignment horizontal="center" vertical="center"/>
      <protection locked="0"/>
    </xf>
    <xf numFmtId="2" fontId="19" fillId="4" borderId="14" xfId="9" applyNumberFormat="1" applyFont="1" applyFill="1" applyBorder="1" applyAlignment="1" applyProtection="1">
      <alignment horizontal="center" vertical="center" wrapText="1"/>
      <protection locked="0"/>
    </xf>
    <xf numFmtId="170" fontId="19" fillId="4" borderId="15" xfId="9" applyNumberFormat="1" applyFont="1" applyFill="1" applyBorder="1" applyAlignment="1" applyProtection="1">
      <alignment horizontal="center" vertical="center" wrapText="1"/>
      <protection locked="0"/>
    </xf>
    <xf numFmtId="0" fontId="26" fillId="4" borderId="27" xfId="0" applyFont="1" applyFill="1" applyBorder="1" applyAlignment="1" applyProtection="1">
      <alignment horizontal="center" vertical="center"/>
      <protection locked="0"/>
    </xf>
    <xf numFmtId="2" fontId="19" fillId="4" borderId="43" xfId="9" applyNumberFormat="1" applyFont="1" applyFill="1" applyBorder="1" applyAlignment="1" applyProtection="1">
      <alignment horizontal="center" vertical="center" wrapText="1"/>
      <protection locked="0"/>
    </xf>
    <xf numFmtId="170" fontId="19" fillId="4" borderId="31" xfId="9" applyNumberFormat="1" applyFont="1" applyFill="1" applyBorder="1" applyAlignment="1" applyProtection="1">
      <alignment horizontal="center" vertical="center" wrapText="1"/>
      <protection locked="0"/>
    </xf>
    <xf numFmtId="170" fontId="19" fillId="4" borderId="44" xfId="9" applyNumberFormat="1" applyFont="1" applyFill="1" applyBorder="1" applyAlignment="1" applyProtection="1">
      <alignment horizontal="center" vertical="center" wrapText="1"/>
      <protection locked="0"/>
    </xf>
    <xf numFmtId="170" fontId="19" fillId="4" borderId="33" xfId="9" applyNumberFormat="1" applyFont="1" applyFill="1" applyBorder="1" applyAlignment="1" applyProtection="1">
      <alignment horizontal="center" vertical="center" wrapText="1"/>
      <protection locked="0"/>
    </xf>
    <xf numFmtId="0" fontId="26" fillId="4" borderId="40" xfId="0" applyFont="1" applyFill="1" applyBorder="1" applyAlignment="1" applyProtection="1">
      <alignment horizontal="center" vertical="center"/>
      <protection locked="0"/>
    </xf>
    <xf numFmtId="2" fontId="19" fillId="4" borderId="45" xfId="9" applyNumberFormat="1" applyFont="1" applyFill="1" applyBorder="1" applyAlignment="1" applyProtection="1">
      <alignment horizontal="center" vertical="center" wrapText="1"/>
      <protection locked="0"/>
    </xf>
    <xf numFmtId="170" fontId="19" fillId="4" borderId="41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31" xfId="0" applyFont="1" applyFill="1" applyBorder="1" applyAlignment="1" applyProtection="1">
      <alignment horizontal="center" vertical="center"/>
      <protection locked="0"/>
    </xf>
    <xf numFmtId="0" fontId="19" fillId="6" borderId="3" xfId="0" applyFont="1" applyFill="1" applyBorder="1" applyAlignment="1" applyProtection="1">
      <alignment horizontal="center" vertical="center"/>
      <protection locked="0"/>
    </xf>
    <xf numFmtId="170" fontId="19" fillId="6" borderId="14" xfId="9" applyNumberFormat="1" applyFont="1" applyFill="1" applyBorder="1" applyAlignment="1" applyProtection="1">
      <alignment horizontal="center" vertical="center" wrapText="1"/>
      <protection locked="0"/>
    </xf>
    <xf numFmtId="169" fontId="27" fillId="6" borderId="66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170" fontId="19" fillId="6" borderId="43" xfId="9" applyNumberFormat="1" applyFont="1" applyFill="1" applyBorder="1" applyAlignment="1" applyProtection="1">
      <alignment horizontal="center" vertical="center" wrapText="1"/>
      <protection locked="0"/>
    </xf>
    <xf numFmtId="169" fontId="27" fillId="6" borderId="26" xfId="9" applyNumberFormat="1" applyFont="1" applyFill="1" applyBorder="1" applyAlignment="1" applyProtection="1">
      <alignment horizontal="center" vertical="center" wrapText="1"/>
      <protection locked="0"/>
    </xf>
    <xf numFmtId="169" fontId="27" fillId="6" borderId="24" xfId="9" applyNumberFormat="1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170" fontId="19" fillId="6" borderId="45" xfId="9" applyNumberFormat="1" applyFont="1" applyFill="1" applyBorder="1" applyAlignment="1" applyProtection="1">
      <alignment horizontal="center" vertical="center" wrapText="1"/>
      <protection locked="0"/>
    </xf>
    <xf numFmtId="169" fontId="27" fillId="6" borderId="65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31" xfId="0" applyFont="1" applyFill="1" applyBorder="1" applyAlignment="1" applyProtection="1">
      <alignment horizontal="center" vertical="center"/>
      <protection locked="0"/>
    </xf>
    <xf numFmtId="0" fontId="19" fillId="4" borderId="3" xfId="0" applyFont="1" applyFill="1" applyBorder="1" applyAlignment="1" applyProtection="1">
      <alignment horizontal="center" vertical="center"/>
      <protection locked="0"/>
    </xf>
    <xf numFmtId="169" fontId="27" fillId="4" borderId="66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5" xfId="0" applyFont="1" applyFill="1" applyBorder="1" applyAlignment="1" applyProtection="1">
      <alignment horizontal="center" vertical="center"/>
      <protection locked="0"/>
    </xf>
    <xf numFmtId="169" fontId="27" fillId="4" borderId="26" xfId="9" applyNumberFormat="1" applyFont="1" applyFill="1" applyBorder="1" applyAlignment="1" applyProtection="1">
      <alignment horizontal="center" vertical="center" wrapText="1"/>
      <protection locked="0"/>
    </xf>
    <xf numFmtId="169" fontId="27" fillId="4" borderId="24" xfId="9" applyNumberFormat="1" applyFont="1" applyFill="1" applyBorder="1" applyAlignment="1" applyProtection="1">
      <alignment horizontal="center" vertical="center" wrapText="1"/>
      <protection locked="0"/>
    </xf>
    <xf numFmtId="0" fontId="19" fillId="4" borderId="13" xfId="0" applyFont="1" applyFill="1" applyBorder="1" applyAlignment="1" applyProtection="1">
      <alignment horizontal="center" vertical="center"/>
      <protection locked="0"/>
    </xf>
    <xf numFmtId="169" fontId="27" fillId="4" borderId="65" xfId="9" applyNumberFormat="1" applyFont="1" applyFill="1" applyBorder="1" applyAlignment="1" applyProtection="1">
      <alignment horizontal="center" vertical="center" wrapText="1"/>
      <protection locked="0"/>
    </xf>
    <xf numFmtId="0" fontId="19" fillId="7" borderId="0" xfId="0" applyFont="1" applyFill="1" applyBorder="1" applyAlignment="1" applyProtection="1">
      <alignment horizontal="center" vertical="center"/>
      <protection locked="0"/>
    </xf>
    <xf numFmtId="2" fontId="19" fillId="7" borderId="27" xfId="9" applyNumberFormat="1" applyFont="1" applyFill="1" applyBorder="1" applyAlignment="1" applyProtection="1">
      <alignment horizontal="center" vertical="center" wrapText="1"/>
      <protection locked="0"/>
    </xf>
    <xf numFmtId="169" fontId="27" fillId="7" borderId="26" xfId="9" applyNumberFormat="1" applyFont="1" applyFill="1" applyBorder="1" applyAlignment="1" applyProtection="1">
      <alignment horizontal="center" vertical="center" wrapText="1"/>
      <protection locked="0"/>
    </xf>
    <xf numFmtId="0" fontId="26" fillId="8" borderId="31" xfId="0" applyFont="1" applyFill="1" applyBorder="1" applyAlignment="1" applyProtection="1">
      <alignment horizontal="center" vertical="center" wrapText="1"/>
      <protection locked="0"/>
    </xf>
    <xf numFmtId="0" fontId="26" fillId="8" borderId="25" xfId="0" applyFont="1" applyFill="1" applyBorder="1" applyAlignment="1" applyProtection="1">
      <alignment horizontal="center" vertical="center" wrapText="1"/>
      <protection locked="0"/>
    </xf>
    <xf numFmtId="168" fontId="19" fillId="8" borderId="17" xfId="10" quotePrefix="1" applyNumberFormat="1" applyFont="1" applyFill="1" applyBorder="1" applyAlignment="1" applyProtection="1">
      <alignment horizontal="center" vertical="center" wrapText="1"/>
      <protection locked="0"/>
    </xf>
    <xf numFmtId="1" fontId="19" fillId="8" borderId="17" xfId="10" applyNumberFormat="1" applyFont="1" applyFill="1" applyBorder="1" applyAlignment="1" applyProtection="1">
      <alignment horizontal="left" vertical="center" wrapText="1"/>
      <protection locked="0"/>
    </xf>
    <xf numFmtId="2" fontId="26" fillId="8" borderId="33" xfId="0" applyNumberFormat="1" applyFont="1" applyFill="1" applyBorder="1" applyAlignment="1" applyProtection="1">
      <alignment horizontal="center" vertical="center" wrapText="1"/>
      <protection locked="0"/>
    </xf>
    <xf numFmtId="0" fontId="26" fillId="8" borderId="33" xfId="0" applyFont="1" applyFill="1" applyBorder="1" applyAlignment="1" applyProtection="1">
      <alignment horizontal="center" vertical="center" wrapText="1"/>
      <protection locked="0"/>
    </xf>
    <xf numFmtId="168" fontId="19" fillId="8" borderId="17" xfId="10" applyNumberFormat="1" applyFont="1" applyFill="1" applyBorder="1" applyAlignment="1" applyProtection="1">
      <alignment horizontal="center" vertical="center" wrapText="1"/>
      <protection locked="0"/>
    </xf>
    <xf numFmtId="1" fontId="19" fillId="8" borderId="17" xfId="9" applyNumberFormat="1" applyFont="1" applyFill="1" applyBorder="1" applyAlignment="1" applyProtection="1">
      <alignment horizontal="left" vertical="center" wrapText="1"/>
      <protection locked="0"/>
    </xf>
    <xf numFmtId="1" fontId="19" fillId="8" borderId="17" xfId="9" applyNumberFormat="1" applyFont="1" applyFill="1" applyBorder="1" applyAlignment="1" applyProtection="1">
      <alignment horizontal="center" vertical="center" wrapText="1"/>
      <protection locked="0"/>
    </xf>
    <xf numFmtId="0" fontId="19" fillId="8" borderId="17" xfId="7" applyFont="1" applyFill="1" applyBorder="1" applyAlignment="1" applyProtection="1">
      <alignment horizontal="center" vertical="center" wrapText="1"/>
      <protection locked="0"/>
    </xf>
    <xf numFmtId="169" fontId="26" fillId="8" borderId="17" xfId="0" applyNumberFormat="1" applyFont="1" applyFill="1" applyBorder="1" applyAlignment="1" applyProtection="1">
      <alignment horizontal="center" vertical="center"/>
      <protection locked="0"/>
    </xf>
    <xf numFmtId="169" fontId="27" fillId="8" borderId="24" xfId="0" applyNumberFormat="1" applyFont="1" applyFill="1" applyBorder="1" applyAlignment="1" applyProtection="1">
      <alignment horizontal="center" vertical="center" wrapText="1"/>
      <protection locked="0"/>
    </xf>
    <xf numFmtId="0" fontId="26" fillId="8" borderId="27" xfId="0" applyFont="1" applyFill="1" applyBorder="1" applyAlignment="1" applyProtection="1">
      <alignment horizontal="center" vertical="center" wrapText="1"/>
      <protection locked="0"/>
    </xf>
    <xf numFmtId="2" fontId="26" fillId="8" borderId="31" xfId="0" applyNumberFormat="1" applyFont="1" applyFill="1" applyBorder="1" applyAlignment="1" applyProtection="1">
      <alignment horizontal="center" vertical="center" wrapText="1"/>
      <protection locked="0"/>
    </xf>
    <xf numFmtId="169" fontId="27" fillId="8" borderId="26" xfId="0" applyNumberFormat="1" applyFont="1" applyFill="1" applyBorder="1" applyAlignment="1" applyProtection="1">
      <alignment horizontal="center" vertical="center" wrapText="1"/>
      <protection locked="0"/>
    </xf>
    <xf numFmtId="0" fontId="26" fillId="8" borderId="29" xfId="0" applyFont="1" applyFill="1" applyBorder="1" applyAlignment="1" applyProtection="1">
      <alignment horizontal="center" vertical="center" wrapText="1"/>
      <protection locked="0"/>
    </xf>
    <xf numFmtId="2" fontId="26" fillId="8" borderId="32" xfId="0" applyNumberFormat="1" applyFont="1" applyFill="1" applyBorder="1" applyAlignment="1" applyProtection="1">
      <alignment horizontal="center" vertical="center" wrapText="1"/>
      <protection locked="0"/>
    </xf>
    <xf numFmtId="0" fontId="26" fillId="8" borderId="32" xfId="0" applyFont="1" applyFill="1" applyBorder="1" applyAlignment="1" applyProtection="1">
      <alignment horizontal="center" vertical="center" wrapText="1"/>
      <protection locked="0"/>
    </xf>
    <xf numFmtId="169" fontId="27" fillId="8" borderId="28" xfId="0" applyNumberFormat="1" applyFont="1" applyFill="1" applyBorder="1" applyAlignment="1" applyProtection="1">
      <alignment horizontal="center" vertical="center" wrapText="1"/>
      <protection locked="0"/>
    </xf>
    <xf numFmtId="168" fontId="0" fillId="8" borderId="17" xfId="0" applyNumberFormat="1" applyFill="1" applyBorder="1" applyAlignment="1" applyProtection="1">
      <alignment horizontal="center" vertical="center"/>
      <protection locked="0"/>
    </xf>
    <xf numFmtId="168" fontId="26" fillId="8" borderId="17" xfId="0" applyNumberFormat="1" applyFont="1" applyFill="1" applyBorder="1" applyAlignment="1" applyProtection="1">
      <alignment horizontal="center" vertical="center" wrapText="1"/>
      <protection locked="0"/>
    </xf>
    <xf numFmtId="0" fontId="26" fillId="9" borderId="31" xfId="0" applyFont="1" applyFill="1" applyBorder="1" applyAlignment="1" applyProtection="1">
      <alignment horizontal="center" vertical="center" wrapText="1"/>
      <protection locked="0"/>
    </xf>
    <xf numFmtId="0" fontId="26" fillId="9" borderId="25" xfId="0" applyFont="1" applyFill="1" applyBorder="1" applyAlignment="1" applyProtection="1">
      <alignment horizontal="center" vertical="center" wrapText="1"/>
      <protection locked="0"/>
    </xf>
    <xf numFmtId="168" fontId="26" fillId="9" borderId="17" xfId="0" applyNumberFormat="1" applyFont="1" applyFill="1" applyBorder="1" applyAlignment="1" applyProtection="1">
      <alignment horizontal="center" vertical="center" wrapText="1"/>
      <protection locked="0"/>
    </xf>
    <xf numFmtId="1" fontId="19" fillId="9" borderId="17" xfId="10" applyNumberFormat="1" applyFont="1" applyFill="1" applyBorder="1" applyAlignment="1" applyProtection="1">
      <alignment horizontal="left" vertical="center" wrapText="1"/>
      <protection locked="0"/>
    </xf>
    <xf numFmtId="2" fontId="26" fillId="9" borderId="33" xfId="0" applyNumberFormat="1" applyFont="1" applyFill="1" applyBorder="1" applyAlignment="1" applyProtection="1">
      <alignment horizontal="center" vertical="center" wrapText="1"/>
      <protection locked="0"/>
    </xf>
    <xf numFmtId="0" fontId="26" fillId="9" borderId="33" xfId="0" applyFont="1" applyFill="1" applyBorder="1" applyAlignment="1" applyProtection="1">
      <alignment horizontal="center" vertical="center" wrapText="1"/>
      <protection locked="0"/>
    </xf>
    <xf numFmtId="168" fontId="19" fillId="9" borderId="17" xfId="10" applyNumberFormat="1" applyFont="1" applyFill="1" applyBorder="1" applyAlignment="1" applyProtection="1">
      <alignment horizontal="center" vertical="center" wrapText="1"/>
      <protection locked="0"/>
    </xf>
    <xf numFmtId="1" fontId="19" fillId="9" borderId="17" xfId="9" applyNumberFormat="1" applyFont="1" applyFill="1" applyBorder="1" applyAlignment="1" applyProtection="1">
      <alignment horizontal="left" vertical="center" wrapText="1"/>
      <protection locked="0"/>
    </xf>
    <xf numFmtId="1" fontId="19" fillId="9" borderId="17" xfId="9" applyNumberFormat="1" applyFont="1" applyFill="1" applyBorder="1" applyAlignment="1" applyProtection="1">
      <alignment horizontal="center" vertical="center" wrapText="1"/>
      <protection locked="0"/>
    </xf>
    <xf numFmtId="0" fontId="19" fillId="9" borderId="17" xfId="7" applyFont="1" applyFill="1" applyBorder="1" applyAlignment="1" applyProtection="1">
      <alignment horizontal="center" vertical="center" wrapText="1"/>
      <protection locked="0"/>
    </xf>
    <xf numFmtId="169" fontId="26" fillId="9" borderId="17" xfId="0" applyNumberFormat="1" applyFont="1" applyFill="1" applyBorder="1" applyAlignment="1" applyProtection="1">
      <alignment horizontal="center" vertical="center"/>
      <protection locked="0"/>
    </xf>
    <xf numFmtId="169" fontId="27" fillId="9" borderId="24" xfId="0" applyNumberFormat="1" applyFont="1" applyFill="1" applyBorder="1" applyAlignment="1" applyProtection="1">
      <alignment horizontal="center" vertical="center" wrapText="1"/>
      <protection locked="0"/>
    </xf>
    <xf numFmtId="0" fontId="26" fillId="9" borderId="27" xfId="0" applyFont="1" applyFill="1" applyBorder="1" applyAlignment="1" applyProtection="1">
      <alignment horizontal="center" vertical="center" wrapText="1"/>
      <protection locked="0"/>
    </xf>
    <xf numFmtId="2" fontId="26" fillId="9" borderId="31" xfId="0" applyNumberFormat="1" applyFont="1" applyFill="1" applyBorder="1" applyAlignment="1" applyProtection="1">
      <alignment horizontal="center" vertical="center" wrapText="1"/>
      <protection locked="0"/>
    </xf>
    <xf numFmtId="169" fontId="27" fillId="9" borderId="26" xfId="0" applyNumberFormat="1" applyFont="1" applyFill="1" applyBorder="1" applyAlignment="1" applyProtection="1">
      <alignment horizontal="center" vertical="center" wrapText="1"/>
      <protection locked="0"/>
    </xf>
    <xf numFmtId="0" fontId="26" fillId="9" borderId="29" xfId="0" applyFont="1" applyFill="1" applyBorder="1" applyAlignment="1" applyProtection="1">
      <alignment horizontal="center" vertical="center" wrapText="1"/>
      <protection locked="0"/>
    </xf>
    <xf numFmtId="2" fontId="26" fillId="9" borderId="32" xfId="0" applyNumberFormat="1" applyFont="1" applyFill="1" applyBorder="1" applyAlignment="1" applyProtection="1">
      <alignment horizontal="center" vertical="center" wrapText="1"/>
      <protection locked="0"/>
    </xf>
    <xf numFmtId="0" fontId="26" fillId="9" borderId="32" xfId="0" applyFont="1" applyFill="1" applyBorder="1" applyAlignment="1" applyProtection="1">
      <alignment horizontal="center" vertical="center" wrapText="1"/>
      <protection locked="0"/>
    </xf>
    <xf numFmtId="169" fontId="27" fillId="9" borderId="28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33" xfId="0" applyFont="1" applyFill="1" applyBorder="1" applyAlignment="1" applyProtection="1">
      <alignment horizontal="center" vertical="center" wrapText="1"/>
      <protection locked="0"/>
    </xf>
    <xf numFmtId="0" fontId="26" fillId="5" borderId="17" xfId="0" applyFont="1" applyFill="1" applyBorder="1" applyAlignment="1" applyProtection="1">
      <alignment horizontal="left" vertical="center" wrapText="1"/>
      <protection locked="0"/>
    </xf>
    <xf numFmtId="169" fontId="27" fillId="5" borderId="24" xfId="0" applyNumberFormat="1" applyFont="1" applyFill="1" applyBorder="1" applyAlignment="1" applyProtection="1">
      <alignment horizontal="center" vertical="center" wrapText="1"/>
      <protection locked="0"/>
    </xf>
    <xf numFmtId="169" fontId="27" fillId="5" borderId="28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29" xfId="0" applyFont="1" applyFill="1" applyBorder="1" applyAlignment="1" applyProtection="1">
      <alignment horizontal="center" vertical="center" wrapText="1"/>
      <protection locked="0"/>
    </xf>
    <xf numFmtId="0" fontId="26" fillId="10" borderId="31" xfId="0" applyFont="1" applyFill="1" applyBorder="1" applyAlignment="1" applyProtection="1">
      <alignment horizontal="center" vertical="center" wrapText="1"/>
      <protection locked="0"/>
    </xf>
    <xf numFmtId="0" fontId="26" fillId="10" borderId="25" xfId="0" applyFont="1" applyFill="1" applyBorder="1" applyAlignment="1" applyProtection="1">
      <alignment horizontal="center" vertical="center" wrapText="1"/>
      <protection locked="0"/>
    </xf>
    <xf numFmtId="168" fontId="26" fillId="10" borderId="17" xfId="0" applyNumberFormat="1" applyFont="1" applyFill="1" applyBorder="1" applyAlignment="1" applyProtection="1">
      <alignment horizontal="center" vertical="center" wrapText="1"/>
      <protection locked="0"/>
    </xf>
    <xf numFmtId="0" fontId="26" fillId="10" borderId="17" xfId="0" applyFont="1" applyFill="1" applyBorder="1" applyAlignment="1" applyProtection="1">
      <alignment horizontal="center" vertical="center" wrapText="1"/>
      <protection locked="0"/>
    </xf>
    <xf numFmtId="0" fontId="26" fillId="10" borderId="33" xfId="0" applyFont="1" applyFill="1" applyBorder="1" applyAlignment="1" applyProtection="1">
      <alignment horizontal="center" vertical="center" wrapText="1"/>
      <protection locked="0"/>
    </xf>
    <xf numFmtId="1" fontId="26" fillId="10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10" borderId="17" xfId="0" applyNumberFormat="1" applyFont="1" applyFill="1" applyBorder="1" applyAlignment="1" applyProtection="1">
      <alignment horizontal="center" vertical="center" wrapText="1"/>
      <protection locked="0"/>
    </xf>
    <xf numFmtId="169" fontId="27" fillId="10" borderId="24" xfId="0" applyNumberFormat="1" applyFont="1" applyFill="1" applyBorder="1" applyAlignment="1" applyProtection="1">
      <alignment horizontal="center" vertical="center" wrapText="1"/>
      <protection locked="0"/>
    </xf>
    <xf numFmtId="0" fontId="26" fillId="10" borderId="27" xfId="0" applyFont="1" applyFill="1" applyBorder="1" applyAlignment="1" applyProtection="1">
      <alignment horizontal="center" vertical="center" wrapText="1"/>
      <protection locked="0"/>
    </xf>
    <xf numFmtId="169" fontId="27" fillId="10" borderId="26" xfId="0" applyNumberFormat="1" applyFont="1" applyFill="1" applyBorder="1" applyAlignment="1" applyProtection="1">
      <alignment horizontal="center" vertical="center" wrapText="1"/>
      <protection locked="0"/>
    </xf>
    <xf numFmtId="0" fontId="26" fillId="10" borderId="29" xfId="0" applyFont="1" applyFill="1" applyBorder="1" applyAlignment="1" applyProtection="1">
      <alignment horizontal="center" vertical="center" wrapText="1"/>
      <protection locked="0"/>
    </xf>
    <xf numFmtId="0" fontId="26" fillId="10" borderId="32" xfId="0" applyFont="1" applyFill="1" applyBorder="1" applyAlignment="1" applyProtection="1">
      <alignment horizontal="center" vertical="center" wrapText="1"/>
      <protection locked="0"/>
    </xf>
    <xf numFmtId="169" fontId="27" fillId="10" borderId="2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168" fontId="0" fillId="0" borderId="0" xfId="0" applyNumberFormat="1" applyProtection="1">
      <protection locked="0"/>
    </xf>
    <xf numFmtId="169" fontId="0" fillId="0" borderId="0" xfId="0" applyNumberFormat="1" applyProtection="1">
      <protection locked="0"/>
    </xf>
    <xf numFmtId="169" fontId="2" fillId="0" borderId="0" xfId="0" applyNumberFormat="1" applyFont="1" applyAlignment="1" applyProtection="1">
      <alignment horizontal="center" vertical="center"/>
      <protection locked="0"/>
    </xf>
    <xf numFmtId="2" fontId="26" fillId="0" borderId="0" xfId="0" applyNumberFormat="1" applyFont="1" applyFill="1" applyAlignment="1" applyProtection="1">
      <alignment horizontal="center" vertical="center" wrapText="1"/>
      <protection locked="0"/>
    </xf>
    <xf numFmtId="1" fontId="26" fillId="0" borderId="0" xfId="0" applyNumberFormat="1" applyFont="1" applyFill="1" applyAlignment="1" applyProtection="1">
      <alignment horizontal="center" vertical="center" wrapText="1"/>
      <protection locked="0"/>
    </xf>
    <xf numFmtId="169" fontId="26" fillId="0" borderId="0" xfId="0" applyNumberFormat="1" applyFont="1" applyFill="1" applyAlignment="1" applyProtection="1">
      <alignment horizontal="center" vertical="center" wrapText="1"/>
      <protection locked="0"/>
    </xf>
    <xf numFmtId="169" fontId="27" fillId="0" borderId="0" xfId="0" applyNumberFormat="1" applyFont="1" applyFill="1" applyAlignment="1" applyProtection="1">
      <alignment horizontal="center" vertical="center" wrapText="1"/>
      <protection locked="0"/>
    </xf>
    <xf numFmtId="0" fontId="25" fillId="0" borderId="17" xfId="0" applyFont="1" applyBorder="1" applyAlignment="1" applyProtection="1">
      <alignment horizontal="center" vertical="center" wrapText="1"/>
    </xf>
    <xf numFmtId="0" fontId="26" fillId="4" borderId="32" xfId="0" applyFont="1" applyFill="1" applyBorder="1" applyAlignment="1" applyProtection="1">
      <alignment horizontal="center" vertical="center" wrapText="1"/>
    </xf>
    <xf numFmtId="0" fontId="26" fillId="4" borderId="17" xfId="0" applyFont="1" applyFill="1" applyBorder="1" applyAlignment="1" applyProtection="1">
      <alignment horizontal="center" vertical="center" wrapText="1"/>
    </xf>
    <xf numFmtId="0" fontId="26" fillId="4" borderId="22" xfId="0" applyFont="1" applyFill="1" applyBorder="1" applyAlignment="1" applyProtection="1">
      <alignment horizontal="center" vertical="center" wrapText="1"/>
    </xf>
    <xf numFmtId="0" fontId="26" fillId="5" borderId="39" xfId="0" applyFont="1" applyFill="1" applyBorder="1" applyAlignment="1" applyProtection="1">
      <alignment horizontal="center" vertical="center" wrapText="1"/>
    </xf>
    <xf numFmtId="0" fontId="26" fillId="5" borderId="17" xfId="0" applyFont="1" applyFill="1" applyBorder="1" applyAlignment="1" applyProtection="1">
      <alignment horizontal="center" vertical="center" wrapText="1"/>
    </xf>
    <xf numFmtId="0" fontId="26" fillId="5" borderId="22" xfId="0" applyFont="1" applyFill="1" applyBorder="1" applyAlignment="1" applyProtection="1">
      <alignment horizontal="center" vertical="center" wrapText="1"/>
    </xf>
    <xf numFmtId="0" fontId="26" fillId="6" borderId="39" xfId="0" applyFont="1" applyFill="1" applyBorder="1" applyAlignment="1" applyProtection="1">
      <alignment horizontal="center" vertical="center" wrapText="1"/>
    </xf>
    <xf numFmtId="0" fontId="26" fillId="6" borderId="17" xfId="0" applyFont="1" applyFill="1" applyBorder="1" applyAlignment="1" applyProtection="1">
      <alignment horizontal="center" vertical="center" wrapText="1"/>
    </xf>
    <xf numFmtId="0" fontId="26" fillId="6" borderId="22" xfId="0" applyFont="1" applyFill="1" applyBorder="1" applyAlignment="1" applyProtection="1">
      <alignment horizontal="center" vertical="center" wrapText="1"/>
    </xf>
    <xf numFmtId="0" fontId="26" fillId="4" borderId="39" xfId="0" applyFont="1" applyFill="1" applyBorder="1" applyAlignment="1" applyProtection="1">
      <alignment horizontal="center" vertical="center" wrapText="1"/>
    </xf>
    <xf numFmtId="0" fontId="26" fillId="7" borderId="39" xfId="0" applyFont="1" applyFill="1" applyBorder="1" applyAlignment="1" applyProtection="1">
      <alignment horizontal="center" vertical="center" wrapText="1"/>
    </xf>
    <xf numFmtId="0" fontId="26" fillId="7" borderId="17" xfId="0" applyFont="1" applyFill="1" applyBorder="1" applyAlignment="1" applyProtection="1">
      <alignment horizontal="center" vertical="center" wrapText="1"/>
    </xf>
    <xf numFmtId="0" fontId="26" fillId="7" borderId="22" xfId="0" applyFont="1" applyFill="1" applyBorder="1" applyAlignment="1" applyProtection="1">
      <alignment horizontal="center" vertical="center" wrapText="1"/>
    </xf>
    <xf numFmtId="0" fontId="26" fillId="4" borderId="33" xfId="0" applyFont="1" applyFill="1" applyBorder="1" applyAlignment="1" applyProtection="1">
      <alignment horizontal="center" vertical="center" wrapText="1"/>
    </xf>
    <xf numFmtId="0" fontId="0" fillId="6" borderId="39" xfId="0" applyFill="1" applyBorder="1" applyAlignment="1" applyProtection="1">
      <alignment horizontal="center" vertical="center" wrapText="1"/>
    </xf>
    <xf numFmtId="0" fontId="0" fillId="6" borderId="17" xfId="0" applyFill="1" applyBorder="1" applyAlignment="1" applyProtection="1">
      <alignment horizontal="center" vertical="center" wrapText="1"/>
    </xf>
    <xf numFmtId="0" fontId="0" fillId="6" borderId="22" xfId="0" applyFill="1" applyBorder="1" applyAlignment="1" applyProtection="1">
      <alignment horizontal="center" vertical="center" wrapText="1"/>
    </xf>
    <xf numFmtId="0" fontId="0" fillId="5" borderId="39" xfId="0" applyFill="1" applyBorder="1" applyAlignment="1" applyProtection="1">
      <alignment horizontal="center" vertical="center" wrapText="1"/>
    </xf>
    <xf numFmtId="0" fontId="0" fillId="5" borderId="17" xfId="0" applyFill="1" applyBorder="1" applyAlignment="1" applyProtection="1">
      <alignment horizontal="center" vertical="center" wrapText="1"/>
    </xf>
    <xf numFmtId="0" fontId="0" fillId="5" borderId="22" xfId="0" applyFill="1" applyBorder="1" applyAlignment="1" applyProtection="1">
      <alignment horizontal="center" vertical="center" wrapText="1"/>
    </xf>
    <xf numFmtId="0" fontId="0" fillId="4" borderId="39" xfId="0" applyFill="1" applyBorder="1" applyAlignment="1" applyProtection="1">
      <alignment horizontal="center" vertical="center" wrapText="1"/>
    </xf>
    <xf numFmtId="0" fontId="0" fillId="4" borderId="17" xfId="0" applyFill="1" applyBorder="1" applyAlignment="1" applyProtection="1">
      <alignment horizontal="center" vertical="center" wrapText="1"/>
    </xf>
    <xf numFmtId="0" fontId="0" fillId="4" borderId="33" xfId="0" applyFill="1" applyBorder="1" applyAlignment="1" applyProtection="1">
      <alignment horizontal="center" vertical="center" wrapText="1"/>
    </xf>
    <xf numFmtId="0" fontId="0" fillId="4" borderId="22" xfId="0" applyFill="1" applyBorder="1" applyAlignment="1" applyProtection="1">
      <alignment horizontal="center" vertical="center" wrapText="1"/>
    </xf>
    <xf numFmtId="0" fontId="0" fillId="6" borderId="31" xfId="0" applyFill="1" applyBorder="1" applyAlignment="1" applyProtection="1">
      <alignment horizontal="center" vertical="center" wrapText="1"/>
    </xf>
    <xf numFmtId="0" fontId="19" fillId="4" borderId="39" xfId="7" applyFont="1" applyFill="1" applyBorder="1" applyAlignment="1" applyProtection="1">
      <alignment horizontal="center" vertical="center" wrapText="1"/>
    </xf>
    <xf numFmtId="0" fontId="19" fillId="4" borderId="17" xfId="9" applyFont="1" applyFill="1" applyBorder="1" applyAlignment="1" applyProtection="1">
      <alignment horizontal="center" vertical="center" wrapText="1"/>
    </xf>
    <xf numFmtId="0" fontId="19" fillId="4" borderId="17" xfId="10" applyFont="1" applyFill="1" applyBorder="1" applyAlignment="1" applyProtection="1">
      <alignment horizontal="center" vertical="center" wrapText="1"/>
    </xf>
    <xf numFmtId="0" fontId="19" fillId="4" borderId="22" xfId="10" applyFont="1" applyFill="1" applyBorder="1" applyAlignment="1" applyProtection="1">
      <alignment horizontal="center" vertical="center" wrapText="1"/>
    </xf>
    <xf numFmtId="0" fontId="19" fillId="6" borderId="39" xfId="7" applyFont="1" applyFill="1" applyBorder="1" applyAlignment="1" applyProtection="1">
      <alignment horizontal="center" vertical="center" wrapText="1"/>
    </xf>
    <xf numFmtId="0" fontId="19" fillId="6" borderId="17" xfId="9" applyFont="1" applyFill="1" applyBorder="1" applyAlignment="1" applyProtection="1">
      <alignment horizontal="center" vertical="center" wrapText="1"/>
    </xf>
    <xf numFmtId="0" fontId="19" fillId="6" borderId="17" xfId="10" applyFont="1" applyFill="1" applyBorder="1" applyAlignment="1" applyProtection="1">
      <alignment horizontal="center" vertical="center" wrapText="1"/>
    </xf>
    <xf numFmtId="0" fontId="19" fillId="6" borderId="22" xfId="10" applyFont="1" applyFill="1" applyBorder="1" applyAlignment="1" applyProtection="1">
      <alignment horizontal="center" vertical="center" wrapText="1"/>
    </xf>
    <xf numFmtId="0" fontId="19" fillId="6" borderId="17" xfId="7" applyFont="1" applyFill="1" applyBorder="1" applyAlignment="1" applyProtection="1">
      <alignment horizontal="center" vertical="center" wrapText="1"/>
    </xf>
    <xf numFmtId="0" fontId="19" fillId="4" borderId="17" xfId="7" applyFont="1" applyFill="1" applyBorder="1" applyAlignment="1" applyProtection="1">
      <alignment horizontal="center" vertical="center" wrapText="1"/>
    </xf>
    <xf numFmtId="49" fontId="19" fillId="6" borderId="39" xfId="0" applyNumberFormat="1" applyFont="1" applyFill="1" applyBorder="1" applyAlignment="1" applyProtection="1">
      <alignment horizontal="center" vertical="center"/>
    </xf>
    <xf numFmtId="49" fontId="19" fillId="6" borderId="17" xfId="0" applyNumberFormat="1" applyFont="1" applyFill="1" applyBorder="1" applyAlignment="1" applyProtection="1">
      <alignment horizontal="center" vertical="center"/>
    </xf>
    <xf numFmtId="49" fontId="19" fillId="6" borderId="22" xfId="0" applyNumberFormat="1" applyFont="1" applyFill="1" applyBorder="1" applyAlignment="1" applyProtection="1">
      <alignment horizontal="center" vertical="center"/>
    </xf>
    <xf numFmtId="0" fontId="26" fillId="4" borderId="39" xfId="0" applyFont="1" applyFill="1" applyBorder="1" applyAlignment="1" applyProtection="1">
      <alignment horizontal="center" vertical="center"/>
    </xf>
    <xf numFmtId="0" fontId="26" fillId="4" borderId="17" xfId="0" applyFont="1" applyFill="1" applyBorder="1" applyAlignment="1" applyProtection="1">
      <alignment horizontal="center" vertical="center"/>
    </xf>
    <xf numFmtId="0" fontId="26" fillId="4" borderId="22" xfId="0" applyFont="1" applyFill="1" applyBorder="1" applyAlignment="1" applyProtection="1">
      <alignment horizontal="center" vertical="center"/>
    </xf>
    <xf numFmtId="0" fontId="26" fillId="5" borderId="39" xfId="0" applyFont="1" applyFill="1" applyBorder="1" applyAlignment="1" applyProtection="1">
      <alignment horizontal="center" vertical="center"/>
    </xf>
    <xf numFmtId="0" fontId="26" fillId="5" borderId="17" xfId="0" applyFont="1" applyFill="1" applyBorder="1" applyAlignment="1" applyProtection="1">
      <alignment horizontal="center" vertical="center"/>
    </xf>
    <xf numFmtId="0" fontId="26" fillId="5" borderId="22" xfId="0" applyFont="1" applyFill="1" applyBorder="1" applyAlignment="1" applyProtection="1">
      <alignment horizontal="center" vertical="center"/>
    </xf>
    <xf numFmtId="0" fontId="26" fillId="6" borderId="39" xfId="0" applyFont="1" applyFill="1" applyBorder="1" applyAlignment="1" applyProtection="1">
      <alignment horizontal="center" vertical="center"/>
    </xf>
    <xf numFmtId="0" fontId="26" fillId="6" borderId="17" xfId="0" applyFont="1" applyFill="1" applyBorder="1" applyAlignment="1" applyProtection="1">
      <alignment horizontal="center" vertical="center"/>
    </xf>
    <xf numFmtId="0" fontId="26" fillId="6" borderId="22" xfId="0" applyFont="1" applyFill="1" applyBorder="1" applyAlignment="1" applyProtection="1">
      <alignment horizontal="center" vertical="center"/>
    </xf>
    <xf numFmtId="0" fontId="26" fillId="7" borderId="39" xfId="0" applyFont="1" applyFill="1" applyBorder="1" applyAlignment="1" applyProtection="1">
      <alignment horizontal="center" vertical="center"/>
    </xf>
    <xf numFmtId="0" fontId="26" fillId="7" borderId="17" xfId="0" applyFont="1" applyFill="1" applyBorder="1" applyAlignment="1" applyProtection="1">
      <alignment horizontal="center" vertical="center"/>
    </xf>
    <xf numFmtId="49" fontId="19" fillId="4" borderId="39" xfId="0" applyNumberFormat="1" applyFont="1" applyFill="1" applyBorder="1" applyAlignment="1" applyProtection="1">
      <alignment horizontal="center" vertical="center"/>
    </xf>
    <xf numFmtId="0" fontId="19" fillId="4" borderId="17" xfId="0" applyNumberFormat="1" applyFont="1" applyFill="1" applyBorder="1" applyAlignment="1" applyProtection="1">
      <alignment horizontal="center" vertical="center"/>
    </xf>
    <xf numFmtId="0" fontId="19" fillId="4" borderId="22" xfId="0" applyNumberFormat="1" applyFont="1" applyFill="1" applyBorder="1" applyAlignment="1" applyProtection="1">
      <alignment horizontal="center" vertical="center"/>
    </xf>
    <xf numFmtId="0" fontId="19" fillId="6" borderId="17" xfId="0" applyNumberFormat="1" applyFont="1" applyFill="1" applyBorder="1" applyAlignment="1" applyProtection="1">
      <alignment horizontal="center" vertical="center"/>
    </xf>
    <xf numFmtId="0" fontId="19" fillId="6" borderId="22" xfId="0" applyNumberFormat="1" applyFont="1" applyFill="1" applyBorder="1" applyAlignment="1" applyProtection="1">
      <alignment horizontal="center" vertical="center"/>
    </xf>
    <xf numFmtId="0" fontId="19" fillId="4" borderId="39" xfId="0" applyNumberFormat="1" applyFont="1" applyFill="1" applyBorder="1" applyAlignment="1" applyProtection="1">
      <alignment horizontal="center" vertical="center"/>
    </xf>
    <xf numFmtId="0" fontId="19" fillId="6" borderId="39" xfId="0" applyNumberFormat="1" applyFont="1" applyFill="1" applyBorder="1" applyAlignment="1" applyProtection="1">
      <alignment horizontal="center" vertical="center"/>
    </xf>
    <xf numFmtId="0" fontId="0" fillId="6" borderId="17" xfId="0" applyFill="1" applyBorder="1" applyAlignment="1" applyProtection="1">
      <alignment horizontal="center" vertical="center"/>
    </xf>
    <xf numFmtId="49" fontId="19" fillId="4" borderId="17" xfId="0" applyNumberFormat="1" applyFont="1" applyFill="1" applyBorder="1" applyAlignment="1" applyProtection="1">
      <alignment horizontal="center" vertical="center"/>
    </xf>
    <xf numFmtId="49" fontId="19" fillId="4" borderId="22" xfId="0" applyNumberFormat="1" applyFont="1" applyFill="1" applyBorder="1" applyAlignment="1" applyProtection="1">
      <alignment horizontal="center" vertical="center"/>
    </xf>
    <xf numFmtId="0" fontId="19" fillId="6" borderId="22" xfId="9" applyFont="1" applyFill="1" applyBorder="1" applyAlignment="1" applyProtection="1">
      <alignment horizontal="center" vertical="center" wrapText="1"/>
    </xf>
    <xf numFmtId="0" fontId="19" fillId="4" borderId="22" xfId="9" applyFont="1" applyFill="1" applyBorder="1" applyAlignment="1" applyProtection="1">
      <alignment horizontal="center" vertical="center" wrapText="1"/>
    </xf>
    <xf numFmtId="0" fontId="19" fillId="6" borderId="39" xfId="7" applyNumberFormat="1" applyFont="1" applyFill="1" applyBorder="1" applyAlignment="1" applyProtection="1">
      <alignment horizontal="center" vertical="center" wrapText="1"/>
    </xf>
    <xf numFmtId="0" fontId="19" fillId="6" borderId="17" xfId="9" applyNumberFormat="1" applyFont="1" applyFill="1" applyBorder="1" applyAlignment="1" applyProtection="1">
      <alignment horizontal="center" vertical="center" wrapText="1"/>
    </xf>
    <xf numFmtId="0" fontId="19" fillId="7" borderId="39" xfId="7" applyNumberFormat="1" applyFont="1" applyFill="1" applyBorder="1" applyAlignment="1" applyProtection="1">
      <alignment horizontal="center" vertical="center" wrapText="1"/>
    </xf>
    <xf numFmtId="0" fontId="19" fillId="7" borderId="17" xfId="9" applyNumberFormat="1" applyFont="1" applyFill="1" applyBorder="1" applyAlignment="1" applyProtection="1">
      <alignment horizontal="center" vertical="center" wrapText="1"/>
    </xf>
    <xf numFmtId="0" fontId="19" fillId="7" borderId="17" xfId="9" applyFont="1" applyFill="1" applyBorder="1" applyAlignment="1" applyProtection="1">
      <alignment horizontal="center" vertical="center" wrapText="1"/>
    </xf>
    <xf numFmtId="0" fontId="19" fillId="4" borderId="39" xfId="7" applyNumberFormat="1" applyFont="1" applyFill="1" applyBorder="1" applyAlignment="1" applyProtection="1">
      <alignment horizontal="center" vertical="center" wrapText="1"/>
    </xf>
    <xf numFmtId="0" fontId="19" fillId="4" borderId="22" xfId="9" applyNumberFormat="1" applyFont="1" applyFill="1" applyBorder="1" applyAlignment="1" applyProtection="1">
      <alignment horizontal="center" vertical="center" wrapText="1"/>
    </xf>
    <xf numFmtId="0" fontId="19" fillId="5" borderId="39" xfId="7" applyNumberFormat="1" applyFont="1" applyFill="1" applyBorder="1" applyAlignment="1" applyProtection="1">
      <alignment horizontal="center" vertical="center" wrapText="1"/>
    </xf>
    <xf numFmtId="0" fontId="19" fillId="5" borderId="17" xfId="9" applyNumberFormat="1" applyFont="1" applyFill="1" applyBorder="1" applyAlignment="1" applyProtection="1">
      <alignment horizontal="center" vertical="center" wrapText="1"/>
    </xf>
    <xf numFmtId="0" fontId="19" fillId="5" borderId="22" xfId="9" applyFont="1" applyFill="1" applyBorder="1" applyAlignment="1" applyProtection="1">
      <alignment horizontal="center" vertical="center" wrapText="1"/>
    </xf>
    <xf numFmtId="0" fontId="19" fillId="4" borderId="17" xfId="9" applyNumberFormat="1" applyFont="1" applyFill="1" applyBorder="1" applyAlignment="1" applyProtection="1">
      <alignment horizontal="center" vertical="center" wrapText="1"/>
    </xf>
    <xf numFmtId="0" fontId="19" fillId="5" borderId="17" xfId="0" applyNumberFormat="1" applyFont="1" applyFill="1" applyBorder="1" applyAlignment="1" applyProtection="1">
      <alignment horizontal="center" vertical="center"/>
    </xf>
    <xf numFmtId="0" fontId="19" fillId="7" borderId="17" xfId="0" applyNumberFormat="1" applyFont="1" applyFill="1" applyBorder="1" applyAlignment="1" applyProtection="1">
      <alignment horizontal="center" vertical="center"/>
    </xf>
    <xf numFmtId="0" fontId="19" fillId="7" borderId="32" xfId="0" applyNumberFormat="1" applyFont="1" applyFill="1" applyBorder="1" applyAlignment="1" applyProtection="1">
      <alignment horizontal="center" vertical="center"/>
    </xf>
    <xf numFmtId="0" fontId="19" fillId="5" borderId="32" xfId="0" applyNumberFormat="1" applyFont="1" applyFill="1" applyBorder="1" applyAlignment="1" applyProtection="1">
      <alignment horizontal="center" vertical="center"/>
    </xf>
    <xf numFmtId="0" fontId="26" fillId="4" borderId="32" xfId="7" applyFont="1" applyFill="1" applyBorder="1" applyAlignment="1" applyProtection="1">
      <alignment horizontal="center" vertical="center" wrapText="1"/>
    </xf>
    <xf numFmtId="0" fontId="26" fillId="4" borderId="17" xfId="9" applyFont="1" applyFill="1" applyBorder="1" applyAlignment="1" applyProtection="1">
      <alignment horizontal="center" vertical="center" wrapText="1"/>
    </xf>
    <xf numFmtId="0" fontId="26" fillId="4" borderId="22" xfId="10" applyFont="1" applyFill="1" applyBorder="1" applyAlignment="1" applyProtection="1">
      <alignment horizontal="center" vertical="center" wrapText="1"/>
    </xf>
    <xf numFmtId="0" fontId="26" fillId="6" borderId="32" xfId="7" applyFont="1" applyFill="1" applyBorder="1" applyAlignment="1" applyProtection="1">
      <alignment horizontal="center" vertical="center" wrapText="1"/>
    </xf>
    <xf numFmtId="0" fontId="26" fillId="6" borderId="17" xfId="9" applyFont="1" applyFill="1" applyBorder="1" applyAlignment="1" applyProtection="1">
      <alignment horizontal="center" vertical="center" wrapText="1"/>
    </xf>
    <xf numFmtId="0" fontId="26" fillId="6" borderId="22" xfId="10" applyFont="1" applyFill="1" applyBorder="1" applyAlignment="1" applyProtection="1">
      <alignment horizontal="center" vertical="center" wrapText="1"/>
    </xf>
    <xf numFmtId="0" fontId="26" fillId="6" borderId="22" xfId="9" applyFont="1" applyFill="1" applyBorder="1" applyAlignment="1" applyProtection="1">
      <alignment horizontal="center" vertical="center" wrapText="1"/>
    </xf>
    <xf numFmtId="0" fontId="26" fillId="4" borderId="22" xfId="9" applyFont="1" applyFill="1" applyBorder="1" applyAlignment="1" applyProtection="1">
      <alignment horizontal="center" vertical="center" wrapText="1"/>
    </xf>
    <xf numFmtId="0" fontId="26" fillId="6" borderId="17" xfId="7" applyFont="1" applyFill="1" applyBorder="1" applyAlignment="1" applyProtection="1">
      <alignment horizontal="center" vertical="center" wrapText="1"/>
    </xf>
    <xf numFmtId="0" fontId="26" fillId="4" borderId="17" xfId="7" applyFont="1" applyFill="1" applyBorder="1" applyAlignment="1" applyProtection="1">
      <alignment horizontal="center" vertical="center" wrapText="1"/>
    </xf>
    <xf numFmtId="0" fontId="26" fillId="4" borderId="33" xfId="9" applyFont="1" applyFill="1" applyBorder="1" applyAlignment="1" applyProtection="1">
      <alignment horizontal="center" vertical="center" wrapText="1"/>
    </xf>
    <xf numFmtId="0" fontId="26" fillId="5" borderId="17" xfId="7" applyFont="1" applyFill="1" applyBorder="1" applyAlignment="1" applyProtection="1">
      <alignment horizontal="center" vertical="center" wrapText="1"/>
    </xf>
    <xf numFmtId="0" fontId="26" fillId="5" borderId="17" xfId="9" applyFont="1" applyFill="1" applyBorder="1" applyAlignment="1" applyProtection="1">
      <alignment horizontal="center" vertical="center" wrapText="1"/>
    </xf>
    <xf numFmtId="0" fontId="26" fillId="5" borderId="33" xfId="9" applyFont="1" applyFill="1" applyBorder="1" applyAlignment="1" applyProtection="1">
      <alignment horizontal="center" vertical="center" wrapText="1"/>
    </xf>
    <xf numFmtId="0" fontId="26" fillId="7" borderId="17" xfId="9" applyFont="1" applyFill="1" applyBorder="1" applyAlignment="1" applyProtection="1">
      <alignment horizontal="center" vertical="center" wrapText="1"/>
    </xf>
    <xf numFmtId="0" fontId="26" fillId="8" borderId="17" xfId="9" applyFont="1" applyFill="1" applyBorder="1" applyAlignment="1" applyProtection="1">
      <alignment horizontal="center" vertical="center" wrapText="1"/>
    </xf>
    <xf numFmtId="0" fontId="26" fillId="8" borderId="17" xfId="0" applyFont="1" applyFill="1" applyBorder="1" applyAlignment="1" applyProtection="1">
      <alignment horizontal="center" vertical="center" wrapText="1"/>
    </xf>
    <xf numFmtId="0" fontId="26" fillId="9" borderId="17" xfId="0" applyFont="1" applyFill="1" applyBorder="1" applyAlignment="1" applyProtection="1">
      <alignment horizontal="center" vertical="center" wrapText="1"/>
    </xf>
    <xf numFmtId="0" fontId="26" fillId="10" borderId="17" xfId="0" applyFont="1" applyFill="1" applyBorder="1" applyAlignment="1" applyProtection="1">
      <alignment horizontal="center" vertical="center" wrapText="1"/>
    </xf>
    <xf numFmtId="0" fontId="26" fillId="10" borderId="17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Fill="1" applyAlignment="1" applyProtection="1">
      <alignment horizontal="center" vertical="center" wrapText="1"/>
    </xf>
    <xf numFmtId="0" fontId="2" fillId="0" borderId="9" xfId="0" applyFont="1" applyBorder="1" applyAlignment="1">
      <alignment horizontal="right"/>
    </xf>
    <xf numFmtId="0" fontId="2" fillId="0" borderId="25" xfId="0" applyFont="1" applyBorder="1" applyAlignment="1">
      <alignment horizontal="right"/>
    </xf>
    <xf numFmtId="0" fontId="2" fillId="0" borderId="17" xfId="0" applyFont="1" applyBorder="1" applyAlignment="1" applyProtection="1">
      <alignment horizontal="right"/>
    </xf>
    <xf numFmtId="0" fontId="24" fillId="0" borderId="17" xfId="7" applyFont="1" applyBorder="1" applyAlignment="1">
      <alignment horizontal="left" vertical="center"/>
    </xf>
    <xf numFmtId="166" fontId="5" fillId="0" borderId="0" xfId="7" applyNumberFormat="1" applyFont="1" applyFill="1" applyBorder="1" applyAlignment="1">
      <alignment horizontal="right"/>
    </xf>
    <xf numFmtId="0" fontId="3" fillId="0" borderId="0" xfId="7"/>
    <xf numFmtId="0" fontId="3" fillId="0" borderId="27" xfId="7" applyBorder="1"/>
    <xf numFmtId="0" fontId="8" fillId="0" borderId="0" xfId="7" applyFont="1" applyFill="1" applyBorder="1"/>
    <xf numFmtId="166" fontId="21" fillId="0" borderId="0" xfId="7" applyNumberFormat="1" applyFont="1" applyFill="1" applyBorder="1" applyAlignment="1"/>
    <xf numFmtId="0" fontId="9" fillId="0" borderId="0" xfId="7" applyFont="1" applyFill="1" applyBorder="1"/>
    <xf numFmtId="166" fontId="5" fillId="0" borderId="7" xfId="7" applyNumberFormat="1" applyFont="1" applyFill="1" applyBorder="1" applyAlignment="1">
      <alignment horizontal="right"/>
    </xf>
    <xf numFmtId="166" fontId="23" fillId="0" borderId="0" xfId="7" applyNumberFormat="1" applyFont="1" applyFill="1" applyAlignment="1"/>
    <xf numFmtId="0" fontId="22" fillId="0" borderId="26" xfId="7" applyFont="1" applyFill="1" applyBorder="1"/>
    <xf numFmtId="0" fontId="22" fillId="0" borderId="0" xfId="7" applyFont="1" applyFill="1" applyBorder="1"/>
    <xf numFmtId="0" fontId="22" fillId="0" borderId="27" xfId="7" applyFont="1" applyFill="1" applyBorder="1"/>
    <xf numFmtId="0" fontId="22" fillId="0" borderId="28" xfId="7" applyFont="1" applyFill="1" applyBorder="1"/>
    <xf numFmtId="0" fontId="22" fillId="0" borderId="7" xfId="7" applyFont="1" applyFill="1" applyBorder="1"/>
    <xf numFmtId="0" fontId="22" fillId="0" borderId="29" xfId="7" applyFont="1" applyFill="1" applyBorder="1"/>
    <xf numFmtId="0" fontId="10" fillId="0" borderId="18" xfId="7" applyFont="1" applyFill="1" applyBorder="1" applyAlignment="1">
      <alignment horizontal="left"/>
    </xf>
    <xf numFmtId="0" fontId="10" fillId="0" borderId="20" xfId="7" applyFont="1" applyFill="1" applyBorder="1" applyAlignment="1">
      <alignment horizontal="left"/>
    </xf>
    <xf numFmtId="0" fontId="10" fillId="0" borderId="30" xfId="7" applyFont="1" applyFill="1" applyBorder="1" applyAlignment="1">
      <alignment horizontal="left"/>
    </xf>
    <xf numFmtId="0" fontId="9" fillId="0" borderId="9" xfId="7" applyFont="1" applyFill="1" applyBorder="1" applyAlignment="1">
      <alignment horizontal="left"/>
    </xf>
    <xf numFmtId="166" fontId="5" fillId="0" borderId="9" xfId="7" applyNumberFormat="1" applyFont="1" applyFill="1" applyBorder="1" applyAlignment="1">
      <alignment horizontal="right"/>
    </xf>
    <xf numFmtId="0" fontId="3" fillId="0" borderId="9" xfId="7" applyBorder="1"/>
    <xf numFmtId="0" fontId="3" fillId="0" borderId="25" xfId="7" applyBorder="1"/>
    <xf numFmtId="0" fontId="10" fillId="0" borderId="18" xfId="7" applyFont="1" applyBorder="1" applyAlignment="1">
      <alignment horizontal="left"/>
    </xf>
    <xf numFmtId="0" fontId="10" fillId="0" borderId="20" xfId="7" applyFont="1" applyBorder="1" applyAlignment="1">
      <alignment horizontal="left"/>
    </xf>
    <xf numFmtId="0" fontId="10" fillId="0" borderId="30" xfId="7" applyFont="1" applyBorder="1" applyAlignment="1">
      <alignment horizontal="left"/>
    </xf>
    <xf numFmtId="0" fontId="6" fillId="0" borderId="18" xfId="7" applyFont="1" applyFill="1" applyBorder="1" applyAlignment="1">
      <alignment horizontal="left"/>
    </xf>
    <xf numFmtId="0" fontId="6" fillId="0" borderId="20" xfId="7" applyFont="1" applyFill="1" applyBorder="1" applyAlignment="1">
      <alignment horizontal="left"/>
    </xf>
    <xf numFmtId="0" fontId="6" fillId="0" borderId="30" xfId="7" applyFont="1" applyFill="1" applyBorder="1" applyAlignment="1">
      <alignment horizontal="left"/>
    </xf>
    <xf numFmtId="2" fontId="11" fillId="0" borderId="20" xfId="7" applyNumberFormat="1" applyFont="1" applyFill="1" applyBorder="1" applyAlignment="1">
      <alignment horizontal="center"/>
    </xf>
    <xf numFmtId="0" fontId="11" fillId="0" borderId="30" xfId="7" applyFont="1" applyFill="1" applyBorder="1" applyAlignment="1">
      <alignment horizontal="center"/>
    </xf>
    <xf numFmtId="0" fontId="5" fillId="0" borderId="18" xfId="7" applyFont="1" applyBorder="1" applyAlignment="1">
      <alignment horizontal="center"/>
    </xf>
    <xf numFmtId="0" fontId="5" fillId="0" borderId="20" xfId="7" applyFont="1" applyBorder="1" applyAlignment="1">
      <alignment horizontal="center"/>
    </xf>
    <xf numFmtId="0" fontId="5" fillId="0" borderId="30" xfId="7" applyFont="1" applyBorder="1" applyAlignment="1">
      <alignment horizontal="center"/>
    </xf>
    <xf numFmtId="0" fontId="4" fillId="0" borderId="24" xfId="7" applyFont="1" applyBorder="1" applyAlignment="1">
      <alignment horizontal="center"/>
    </xf>
    <xf numFmtId="0" fontId="4" fillId="0" borderId="9" xfId="7" applyFont="1" applyBorder="1" applyAlignment="1">
      <alignment horizontal="center"/>
    </xf>
    <xf numFmtId="0" fontId="4" fillId="0" borderId="25" xfId="7" applyFont="1" applyBorder="1" applyAlignment="1">
      <alignment horizontal="center"/>
    </xf>
    <xf numFmtId="0" fontId="5" fillId="0" borderId="26" xfId="7" applyFont="1" applyBorder="1" applyAlignment="1">
      <alignment horizontal="center"/>
    </xf>
    <xf numFmtId="0" fontId="5" fillId="0" borderId="0" xfId="7" applyFont="1" applyBorder="1" applyAlignment="1">
      <alignment horizontal="center"/>
    </xf>
    <xf numFmtId="0" fontId="5" fillId="0" borderId="27" xfId="7" applyFont="1" applyBorder="1" applyAlignment="1">
      <alignment horizontal="center"/>
    </xf>
    <xf numFmtId="0" fontId="10" fillId="0" borderId="28" xfId="7" applyFont="1" applyBorder="1" applyAlignment="1">
      <alignment horizontal="center"/>
    </xf>
    <xf numFmtId="0" fontId="10" fillId="0" borderId="7" xfId="7" applyFont="1" applyBorder="1" applyAlignment="1">
      <alignment horizontal="center"/>
    </xf>
    <xf numFmtId="0" fontId="10" fillId="0" borderId="29" xfId="7" applyFont="1" applyBorder="1" applyAlignment="1">
      <alignment horizontal="center"/>
    </xf>
    <xf numFmtId="0" fontId="4" fillId="0" borderId="18" xfId="7" applyFont="1" applyFill="1" applyBorder="1" applyAlignment="1">
      <alignment horizontal="left" vertical="center" wrapText="1"/>
    </xf>
    <xf numFmtId="0" fontId="4" fillId="0" borderId="20" xfId="7" applyFont="1" applyFill="1" applyBorder="1" applyAlignment="1">
      <alignment horizontal="left" vertical="center" wrapText="1"/>
    </xf>
    <xf numFmtId="0" fontId="4" fillId="0" borderId="30" xfId="7" applyFont="1" applyFill="1" applyBorder="1" applyAlignment="1">
      <alignment horizontal="left" vertical="center" wrapText="1"/>
    </xf>
    <xf numFmtId="0" fontId="7" fillId="0" borderId="18" xfId="7" applyFont="1" applyBorder="1" applyAlignment="1">
      <alignment horizontal="left" vertical="center" wrapText="1"/>
    </xf>
    <xf numFmtId="0" fontId="7" fillId="0" borderId="30" xfId="7" applyFont="1" applyBorder="1" applyAlignment="1">
      <alignment horizontal="left" vertical="center" wrapText="1"/>
    </xf>
    <xf numFmtId="14" fontId="7" fillId="0" borderId="18" xfId="7" applyNumberFormat="1" applyFont="1" applyBorder="1" applyAlignment="1">
      <alignment horizontal="center" vertical="center" wrapText="1"/>
    </xf>
    <xf numFmtId="0" fontId="7" fillId="0" borderId="30" xfId="7" applyFont="1" applyBorder="1" applyAlignment="1">
      <alignment horizontal="center" vertical="center" wrapText="1"/>
    </xf>
    <xf numFmtId="0" fontId="0" fillId="0" borderId="21" xfId="0" applyBorder="1" applyAlignment="1"/>
    <xf numFmtId="0" fontId="0" fillId="0" borderId="22" xfId="0" applyBorder="1" applyAlignment="1"/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45" fillId="0" borderId="0" xfId="10" applyFont="1" applyFill="1" applyBorder="1" applyAlignment="1">
      <alignment wrapText="1"/>
    </xf>
    <xf numFmtId="166" fontId="21" fillId="0" borderId="0" xfId="10" applyNumberFormat="1" applyFont="1" applyFill="1" applyBorder="1" applyAlignment="1">
      <alignment horizontal="right"/>
    </xf>
    <xf numFmtId="0" fontId="19" fillId="0" borderId="0" xfId="10" applyFont="1" applyFill="1" applyBorder="1" applyAlignment="1"/>
    <xf numFmtId="166" fontId="19" fillId="0" borderId="7" xfId="10" applyNumberFormat="1" applyFont="1" applyFill="1" applyBorder="1" applyAlignment="1">
      <alignment horizontal="right"/>
    </xf>
    <xf numFmtId="0" fontId="45" fillId="0" borderId="7" xfId="10" applyFont="1" applyFill="1" applyBorder="1" applyAlignment="1"/>
    <xf numFmtId="166" fontId="20" fillId="0" borderId="0" xfId="10" applyNumberFormat="1" applyFont="1" applyFill="1" applyBorder="1" applyAlignment="1">
      <alignment horizontal="right"/>
    </xf>
    <xf numFmtId="166" fontId="19" fillId="0" borderId="0" xfId="10" applyNumberFormat="1" applyFont="1" applyFill="1" applyBorder="1" applyAlignment="1">
      <alignment horizontal="right"/>
    </xf>
    <xf numFmtId="0" fontId="42" fillId="0" borderId="18" xfId="7" applyFont="1" applyBorder="1" applyAlignment="1">
      <alignment horizontal="left"/>
    </xf>
    <xf numFmtId="0" fontId="42" fillId="0" borderId="20" xfId="7" applyFont="1" applyBorder="1" applyAlignment="1">
      <alignment horizontal="left"/>
    </xf>
    <xf numFmtId="0" fontId="42" fillId="0" borderId="19" xfId="7" applyFont="1" applyBorder="1" applyAlignment="1">
      <alignment horizontal="left"/>
    </xf>
    <xf numFmtId="0" fontId="11" fillId="0" borderId="56" xfId="10" applyFont="1" applyBorder="1" applyAlignment="1">
      <alignment horizontal="center" wrapText="1"/>
    </xf>
    <xf numFmtId="0" fontId="11" fillId="0" borderId="57" xfId="10" applyFont="1" applyBorder="1" applyAlignment="1">
      <alignment horizontal="center" wrapText="1"/>
    </xf>
    <xf numFmtId="44" fontId="7" fillId="0" borderId="57" xfId="10" applyNumberFormat="1" applyFont="1" applyBorder="1" applyAlignment="1">
      <alignment horizontal="center"/>
    </xf>
    <xf numFmtId="0" fontId="7" fillId="0" borderId="58" xfId="10" applyFont="1" applyBorder="1" applyAlignment="1">
      <alignment horizontal="center"/>
    </xf>
    <xf numFmtId="0" fontId="19" fillId="0" borderId="59" xfId="10" applyFont="1" applyBorder="1" applyAlignment="1">
      <alignment horizontal="center"/>
    </xf>
    <xf numFmtId="0" fontId="19" fillId="0" borderId="57" xfId="10" applyFont="1" applyBorder="1" applyAlignment="1">
      <alignment horizontal="center"/>
    </xf>
    <xf numFmtId="0" fontId="19" fillId="0" borderId="42" xfId="10" applyFont="1" applyBorder="1" applyAlignment="1">
      <alignment horizontal="center"/>
    </xf>
    <xf numFmtId="0" fontId="19" fillId="0" borderId="58" xfId="10" applyFont="1" applyBorder="1" applyAlignment="1">
      <alignment horizontal="center"/>
    </xf>
    <xf numFmtId="0" fontId="15" fillId="0" borderId="7" xfId="10" applyFont="1" applyBorder="1" applyAlignment="1">
      <alignment horizontal="left" vertical="center" wrapText="1"/>
    </xf>
    <xf numFmtId="0" fontId="15" fillId="0" borderId="29" xfId="10" applyFont="1" applyBorder="1" applyAlignment="1">
      <alignment horizontal="left" vertical="center" wrapText="1"/>
    </xf>
    <xf numFmtId="0" fontId="19" fillId="0" borderId="9" xfId="10" applyFont="1" applyBorder="1" applyAlignment="1">
      <alignment wrapText="1"/>
    </xf>
    <xf numFmtId="0" fontId="7" fillId="0" borderId="1" xfId="10" applyFont="1" applyBorder="1" applyAlignment="1">
      <alignment horizontal="center"/>
    </xf>
    <xf numFmtId="0" fontId="7" fillId="0" borderId="2" xfId="10" applyFont="1" applyBorder="1" applyAlignment="1">
      <alignment horizontal="center"/>
    </xf>
    <xf numFmtId="0" fontId="7" fillId="0" borderId="3" xfId="10" applyFont="1" applyBorder="1" applyAlignment="1">
      <alignment horizontal="center"/>
    </xf>
    <xf numFmtId="0" fontId="5" fillId="0" borderId="4" xfId="10" applyFont="1" applyBorder="1" applyAlignment="1">
      <alignment horizontal="center"/>
    </xf>
    <xf numFmtId="0" fontId="5" fillId="0" borderId="0" xfId="10" applyFont="1" applyBorder="1" applyAlignment="1">
      <alignment horizontal="center"/>
    </xf>
    <xf numFmtId="0" fontId="5" fillId="0" borderId="5" xfId="10" applyFont="1" applyBorder="1" applyAlignment="1">
      <alignment horizontal="center"/>
    </xf>
    <xf numFmtId="0" fontId="6" fillId="0" borderId="4" xfId="10" applyFont="1" applyBorder="1" applyAlignment="1">
      <alignment horizontal="center"/>
    </xf>
    <xf numFmtId="0" fontId="6" fillId="0" borderId="0" xfId="10" applyFont="1" applyBorder="1" applyAlignment="1">
      <alignment horizontal="center"/>
    </xf>
    <xf numFmtId="0" fontId="6" fillId="0" borderId="5" xfId="10" applyFont="1" applyBorder="1" applyAlignment="1">
      <alignment horizontal="center"/>
    </xf>
    <xf numFmtId="0" fontId="4" fillId="12" borderId="51" xfId="2" applyFont="1" applyFill="1" applyBorder="1" applyAlignment="1">
      <alignment horizontal="left" vertical="center" wrapText="1"/>
    </xf>
    <xf numFmtId="0" fontId="4" fillId="12" borderId="52" xfId="2" applyFont="1" applyFill="1" applyBorder="1" applyAlignment="1">
      <alignment horizontal="left" vertical="center" wrapText="1"/>
    </xf>
    <xf numFmtId="0" fontId="4" fillId="12" borderId="53" xfId="2" applyFont="1" applyFill="1" applyBorder="1" applyAlignment="1">
      <alignment horizontal="left" vertical="center" wrapText="1"/>
    </xf>
    <xf numFmtId="0" fontId="7" fillId="0" borderId="18" xfId="2" applyFont="1" applyBorder="1" applyAlignment="1">
      <alignment horizontal="left" vertical="center"/>
    </xf>
    <xf numFmtId="0" fontId="7" fillId="0" borderId="30" xfId="2" applyFont="1" applyBorder="1" applyAlignment="1">
      <alignment horizontal="left" vertical="center"/>
    </xf>
    <xf numFmtId="0" fontId="7" fillId="0" borderId="54" xfId="2" applyFont="1" applyBorder="1" applyAlignment="1">
      <alignment horizontal="center" vertical="center"/>
    </xf>
    <xf numFmtId="0" fontId="7" fillId="0" borderId="55" xfId="2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0" fontId="35" fillId="0" borderId="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5" fillId="0" borderId="49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37" fillId="0" borderId="35" xfId="0" applyFont="1" applyBorder="1" applyAlignment="1">
      <alignment vertical="center"/>
    </xf>
    <xf numFmtId="0" fontId="37" fillId="0" borderId="46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5" fillId="0" borderId="35" xfId="0" applyFont="1" applyBorder="1" applyAlignment="1">
      <alignment horizontal="center" vertical="center"/>
    </xf>
    <xf numFmtId="0" fontId="35" fillId="0" borderId="47" xfId="0" applyFont="1" applyBorder="1" applyAlignment="1">
      <alignment horizontal="center" vertical="center"/>
    </xf>
    <xf numFmtId="0" fontId="19" fillId="6" borderId="15" xfId="7" applyFont="1" applyFill="1" applyBorder="1" applyAlignment="1" applyProtection="1">
      <alignment horizontal="center" vertical="center" wrapText="1"/>
      <protection locked="0"/>
    </xf>
    <xf numFmtId="0" fontId="19" fillId="6" borderId="31" xfId="7" applyFont="1" applyFill="1" applyBorder="1" applyAlignment="1" applyProtection="1">
      <alignment horizontal="center" vertical="center" wrapText="1"/>
      <protection locked="0"/>
    </xf>
    <xf numFmtId="0" fontId="19" fillId="6" borderId="41" xfId="7" applyFont="1" applyFill="1" applyBorder="1" applyAlignment="1" applyProtection="1">
      <alignment horizontal="center" vertical="center" wrapText="1"/>
      <protection locked="0"/>
    </xf>
    <xf numFmtId="0" fontId="19" fillId="4" borderId="15" xfId="7" applyFont="1" applyFill="1" applyBorder="1" applyAlignment="1" applyProtection="1">
      <alignment horizontal="center" vertical="center" wrapText="1"/>
      <protection locked="0"/>
    </xf>
    <xf numFmtId="0" fontId="19" fillId="4" borderId="31" xfId="7" applyFont="1" applyFill="1" applyBorder="1" applyAlignment="1" applyProtection="1">
      <alignment horizontal="center" vertical="center" wrapText="1"/>
      <protection locked="0"/>
    </xf>
    <xf numFmtId="0" fontId="19" fillId="4" borderId="41" xfId="7" applyFont="1" applyFill="1" applyBorder="1" applyAlignment="1" applyProtection="1">
      <alignment horizontal="center" vertical="center" wrapText="1"/>
      <protection locked="0"/>
    </xf>
    <xf numFmtId="0" fontId="0" fillId="6" borderId="15" xfId="0" applyFill="1" applyBorder="1" applyAlignment="1" applyProtection="1">
      <alignment horizontal="center" vertical="center"/>
      <protection locked="0"/>
    </xf>
    <xf numFmtId="0" fontId="0" fillId="6" borderId="31" xfId="0" applyFill="1" applyBorder="1" applyAlignment="1" applyProtection="1">
      <alignment horizontal="center" vertical="center"/>
      <protection locked="0"/>
    </xf>
    <xf numFmtId="0" fontId="0" fillId="6" borderId="41" xfId="0" applyFill="1" applyBorder="1" applyAlignment="1" applyProtection="1">
      <alignment horizontal="center" vertical="center"/>
      <protection locked="0"/>
    </xf>
  </cellXfs>
  <cellStyles count="21">
    <cellStyle name="Millares" xfId="1" builtinId="3"/>
    <cellStyle name="Millares 15" xfId="6"/>
    <cellStyle name="Normal" xfId="0" builtinId="0"/>
    <cellStyle name="Normal 14" xfId="4"/>
    <cellStyle name="Normal 15" xfId="5"/>
    <cellStyle name="Normal 2 10 2" xfId="18"/>
    <cellStyle name="Normal 2 2 2" xfId="10"/>
    <cellStyle name="Normal 2 2 3" xfId="7"/>
    <cellStyle name="Normal 2 2 3 2" xfId="14"/>
    <cellStyle name="Normal 2 22" xfId="17"/>
    <cellStyle name="Normal 2 4" xfId="3"/>
    <cellStyle name="Normal 2 4 2" xfId="2"/>
    <cellStyle name="Normal 2 4 2 2" xfId="19"/>
    <cellStyle name="Normal 3 3" xfId="8"/>
    <cellStyle name="Normal 4" xfId="9"/>
    <cellStyle name="Normal 4 2" xfId="11"/>
    <cellStyle name="Normal 51" xfId="15"/>
    <cellStyle name="Normal 52" xfId="16"/>
    <cellStyle name="Normal 54" xfId="20"/>
    <cellStyle name="Normal_Hoja1_1" xfId="12"/>
    <cellStyle name="Porcentaje" xfId="1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ARCHIVOS\1999\informes\DATOS%20PERSONAL%2019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8.28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)PROYECTOS_2015_ZONA_6_mayo%2031/ID_17603_ELIAS%20SINALIN_31%20MAYO/DG_ID_17603_ELIAS%20SINALIN%2031%20may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)PROYECTOS_2015_ZONA_6_julio%2028/ID_21844_PLAN%20VIV%20EMPLEADOS%20CONGRESO%20NACIONAL/ESTRUCTURAS%20HOMOL_JULIO%202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NORMITA\sierraDIC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sierraa&#241;o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505/Downloads/ZONA%205%20JUAN%20BARROSO/ID_21352_SAN%20FRANCISCO%20III/DATOS%20GENERALES%20V2.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@lex!$/PLIEGOS%20BID%20III/RSND%20BID%20III/ID_28993_MIRAVALLE%20OCCIDENTAL/DATOS%20GENERALES%20MIRAVALLE%20OCCIDENT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A&#209;O_2016/1_PROYECTOS/AFD/PRECONTRACTUAL/AFD-RSND-EEQ-LPNO-007/30660_REFORZ%20REDES%20MV%20VARIANTE%20PRIMARIO%2029D/473_30660_DATOS_GENER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Instalaciones\Depositos%20y%20Kits%20de%20Acometidas%201998%202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Regulacion-%20PRPD\Presentaciones\RESUMEN-MENSUAL-PRSEMI-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236.179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5904/Downloads/DG_ID_18773_22-06-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CPT/1.%20DCPT/11.%20COCINAS%20DE%20INDUCCI&#211;N/Repotenciaci&#243;n_%20Centros_Transformaci&#243;n%20Redes_%20Baja_Tension_EEQ/FORMULARIOS%20SISDAT/01_PROYECTOS/FORMULARIOS%20SISDAT/Proyectos%20de%20Inversi&#243;n%202014_SISDAT_lle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avista_Calle%20Gral.%20Pinto\DD_cci_POTENCIA%20DE%20TRANS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ANUAL\ene01-dic01\Resumen%2099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ERSONAL A ENERO 99"/>
      <sheetName val="SUELDOS 1999"/>
      <sheetName val="SALVOCONDUCTOS 1998"/>
      <sheetName val="DATOS PERSONAL 1998"/>
      <sheetName val="RESUMEN DE HORARIOS"/>
      <sheetName val="TRABAJOS ADMINISTRATIVOS UOA"/>
      <sheetName val="CODIGOS TRABAJOS UOA"/>
      <sheetName val="CODIGOS TRAB LABORA"/>
      <sheetName val="INFORMES REVISION MEDIDORES"/>
      <sheetName val="ANALISIS COSTOS HHOMBRE BORRABL"/>
      <sheetName val="ACEPTACION A GRUPOS CALIFICACIO"/>
      <sheetName val="INFORME NUEVOS GRUPOS"/>
      <sheetName val="DATOS PERSONAL A JULIO 1997"/>
      <sheetName val="SUEDOS ACOMETIDAS 1996"/>
      <sheetName val="CALIFICACION JEFES"/>
      <sheetName val="CAPACITACION Y HERRAMIENTAS"/>
      <sheetName val="PREGUNTAS CLIENTES"/>
      <sheetName val="RECOMENDACIONES JEFE GRUPO"/>
      <sheetName val="RECOMENDACIONES SUPERVISOR"/>
      <sheetName val="RECOMENDACIONES JEFE SECCION"/>
      <sheetName val="ENCUESTA 19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AO10" t="str">
            <v>Estudios</v>
          </cell>
          <cell r="AR10" t="str">
            <v>S</v>
          </cell>
        </row>
        <row r="11">
          <cell r="AO11" t="str">
            <v>Inmuebles</v>
          </cell>
          <cell r="AR11" t="str">
            <v>N</v>
          </cell>
        </row>
        <row r="12">
          <cell r="AO12" t="str">
            <v>Muebles</v>
          </cell>
        </row>
        <row r="13">
          <cell r="AO13" t="str">
            <v>Sistemas de información (SIGDE)</v>
          </cell>
        </row>
        <row r="14">
          <cell r="AO14" t="str">
            <v>Equipos de hadware y Software</v>
          </cell>
        </row>
        <row r="15">
          <cell r="AO15" t="str">
            <v>Herramientas</v>
          </cell>
        </row>
        <row r="16">
          <cell r="AO16" t="str">
            <v>Vehiculos</v>
          </cell>
        </row>
        <row r="17">
          <cell r="AO17" t="str">
            <v>Manejo Socio-ambiental</v>
          </cell>
        </row>
        <row r="18">
          <cell r="AO18" t="str">
            <v>Marketing y publicidad</v>
          </cell>
        </row>
        <row r="19">
          <cell r="AO19" t="str">
            <v>Capacitación</v>
          </cell>
        </row>
        <row r="20">
          <cell r="AO20" t="str">
            <v>IVA</v>
          </cell>
        </row>
        <row r="21">
          <cell r="AO21" t="str">
            <v>Costos Movilización y Administrativo</v>
          </cell>
        </row>
        <row r="22">
          <cell r="AO22" t="str">
            <v>Fiscalización</v>
          </cell>
        </row>
        <row r="23">
          <cell r="AO23" t="str">
            <v>Mano de Obra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ENEFICIO-COSTO"/>
      <sheetName val="FINANCIEROS"/>
      <sheetName val="DAT.MEM. TEC."/>
      <sheetName val="PRECIOS UNIT. RED AERÉA"/>
      <sheetName val="MATERIALES"/>
      <sheetName val="USUARIOS"/>
      <sheetName val="ESTRUCTURAS-HOMOL"/>
      <sheetName val="REG VOL ID_17603 PRENS"/>
      <sheetName val="FACTORES DE APLICACIÓN"/>
    </sheetNames>
    <sheetDataSet>
      <sheetData sheetId="0"/>
      <sheetData sheetId="1" refreshError="1"/>
      <sheetData sheetId="2" refreshError="1"/>
      <sheetData sheetId="3" refreshError="1"/>
      <sheetData sheetId="4"/>
      <sheetData sheetId="5">
        <row r="2">
          <cell r="K2">
            <v>2010101</v>
          </cell>
          <cell r="L2" t="str">
            <v>AISLADOR DE PORCELANA TIPO SUSPENSION CLASE ANSI  52-1</v>
          </cell>
          <cell r="M2">
            <v>5.2843190399999997</v>
          </cell>
          <cell r="N2">
            <v>4.7181419999999994</v>
          </cell>
        </row>
        <row r="3">
          <cell r="K3">
            <v>2010302</v>
          </cell>
          <cell r="L3" t="str">
            <v>AISLADOR TIPO ESPIGA (PIN), RADIOINTERFERENCIA CLASE ANSI 55-2</v>
          </cell>
          <cell r="M3">
            <v>11.038809599999999</v>
          </cell>
          <cell r="N3">
            <v>9.8560799999999986</v>
          </cell>
        </row>
        <row r="4">
          <cell r="K4">
            <v>2010322</v>
          </cell>
          <cell r="L4" t="str">
            <v>AISLADOR TIPO ESPIGA (PIN), S/ RADIOINTERFERENCIA CLASE ANSI 55-2  7.2 KV</v>
          </cell>
          <cell r="M4">
            <v>11.038809599999999</v>
          </cell>
          <cell r="N4">
            <v>9.8560799999999986</v>
          </cell>
        </row>
        <row r="5">
          <cell r="K5">
            <v>2010324</v>
          </cell>
          <cell r="L5" t="str">
            <v>AISLADOR TIPO ESPIGA (PIN), S/ RADIOINTERFERENCIA CLASE ANSI 55-4  13.2 KV</v>
          </cell>
          <cell r="M5">
            <v>11.038809599999999</v>
          </cell>
          <cell r="N5">
            <v>9.8560799999999986</v>
          </cell>
        </row>
        <row r="6">
          <cell r="K6">
            <v>2010352</v>
          </cell>
          <cell r="L6" t="str">
            <v>AISLADOR ESPIGA (PIN) DE CAUCHO SILICONADO TIPO POLIMERO PARA 23 KV</v>
          </cell>
          <cell r="M6">
            <v>11.038809599999999</v>
          </cell>
          <cell r="N6">
            <v>9.8560799999999986</v>
          </cell>
        </row>
        <row r="7">
          <cell r="K7">
            <v>1010135</v>
          </cell>
          <cell r="L7" t="str">
            <v>CONDUCTOR DESNUDO SOLIDO COBRE SUAVE No. 6 AWG</v>
          </cell>
          <cell r="M7">
            <v>1.50528</v>
          </cell>
          <cell r="N7">
            <v>1.3439999999999999</v>
          </cell>
        </row>
        <row r="8">
          <cell r="K8">
            <v>1010235</v>
          </cell>
          <cell r="L8" t="str">
            <v>CONDUCTOR DESNUDO SOLIDO COBRE SEMIDURO No. 6 AWG</v>
          </cell>
          <cell r="M8">
            <v>1.50528</v>
          </cell>
          <cell r="N8">
            <v>1.3439999999999999</v>
          </cell>
        </row>
        <row r="9">
          <cell r="K9">
            <v>1010237</v>
          </cell>
          <cell r="L9" t="str">
            <v>CONDUCTOR DESNUDO SOLIDO COBRE SEMIDURO No. 4 AWG</v>
          </cell>
          <cell r="M9">
            <v>2.2500800000000001</v>
          </cell>
          <cell r="N9">
            <v>2.0089999999999999</v>
          </cell>
        </row>
        <row r="10">
          <cell r="K10">
            <v>1010335</v>
          </cell>
          <cell r="L10" t="str">
            <v>CONDUCTOR DESNUDO SOLIDO COBRE DURO (RIGIDO) No. 6 AWG</v>
          </cell>
          <cell r="M10">
            <v>1.50528</v>
          </cell>
          <cell r="N10">
            <v>1.3439999999999999</v>
          </cell>
        </row>
        <row r="11">
          <cell r="K11">
            <v>1010337</v>
          </cell>
          <cell r="L11" t="str">
            <v>CONDUCTOR DESNUDO SOLIDO COBRE DURO (RIGIDO) No. 4 AWG</v>
          </cell>
          <cell r="M11">
            <v>2.2500800000000001</v>
          </cell>
          <cell r="N11">
            <v>2.0089999999999999</v>
          </cell>
        </row>
        <row r="12">
          <cell r="K12">
            <v>1010620</v>
          </cell>
          <cell r="L12" t="str">
            <v>BARRA COBRE ELECTROLITICO RECTANGULAR DE 38 X 6 MM, (1 1/2" X 1/4")</v>
          </cell>
          <cell r="M12">
            <v>0.82320000000000004</v>
          </cell>
          <cell r="N12">
            <v>0.73499999999999999</v>
          </cell>
        </row>
        <row r="13">
          <cell r="K13">
            <v>1010625</v>
          </cell>
          <cell r="L13" t="str">
            <v>BARRA COBRE ELECTROLITICO RECTANGULAR DE 50 X 6 MM, (2" X 1/4")</v>
          </cell>
          <cell r="M13">
            <v>48.161120000000004</v>
          </cell>
          <cell r="N13">
            <v>43.000999999999998</v>
          </cell>
        </row>
        <row r="14">
          <cell r="K14">
            <v>1011133</v>
          </cell>
          <cell r="L14" t="str">
            <v>CONDUCTOR DESNUDO CABLEADO COBRE SUAVE NO. 8 AWG, 7 HILOS</v>
          </cell>
          <cell r="M14">
            <v>1.1767840000000001</v>
          </cell>
          <cell r="N14">
            <v>1.0507</v>
          </cell>
        </row>
        <row r="15">
          <cell r="K15">
            <v>1011135</v>
          </cell>
          <cell r="L15" t="str">
            <v>CONDUCTOR DESNUDO CABLEADO COBRE SUAVE NO. 6 AWG, 7 HILOS</v>
          </cell>
          <cell r="M15">
            <v>1.8298560000000001</v>
          </cell>
          <cell r="N15">
            <v>1.6337999999999999</v>
          </cell>
        </row>
        <row r="16">
          <cell r="K16">
            <v>1011137</v>
          </cell>
          <cell r="L16" t="str">
            <v>CONDUCTOR DESNUDO CABLEADO COBRE SUAVE NO. 4 AWG, 7 HILOS</v>
          </cell>
          <cell r="M16">
            <v>2.6358079999999999</v>
          </cell>
          <cell r="N16">
            <v>2.3533999999999997</v>
          </cell>
        </row>
        <row r="17">
          <cell r="K17">
            <v>1011139</v>
          </cell>
          <cell r="L17" t="str">
            <v>CONDUCTOR DESNUDO CABLEADO COBRE SUAVE NO. 2 AWG, 7 HILOS</v>
          </cell>
          <cell r="M17">
            <v>4.0054560000000006</v>
          </cell>
          <cell r="N17">
            <v>3.5762999999999998</v>
          </cell>
        </row>
        <row r="18">
          <cell r="K18">
            <v>1011141</v>
          </cell>
          <cell r="L18" t="str">
            <v>CONDUCTOR DESNUDO CABLEADO COBRE SUAVE NO. 1/0 AWG, 7 HILOS</v>
          </cell>
          <cell r="M18">
            <v>6.8121760000000009</v>
          </cell>
          <cell r="N18">
            <v>6.0823</v>
          </cell>
        </row>
        <row r="19">
          <cell r="K19">
            <v>1011142</v>
          </cell>
          <cell r="L19" t="str">
            <v>CONDUCTOR DESNUDO CABLEADO COBRE SUAVE NO. 2/0 AWG, 7 HILOS</v>
          </cell>
          <cell r="M19">
            <v>8.522079999999999</v>
          </cell>
          <cell r="N19">
            <v>7.6089999999999991</v>
          </cell>
        </row>
        <row r="20">
          <cell r="K20">
            <v>1011143</v>
          </cell>
          <cell r="L20" t="str">
            <v>CONDUCTOR DESNUDO CABLEADO COBRE SUAVE NO. 3/0 AWG, 7 HILOS</v>
          </cell>
          <cell r="M20">
            <v>10.715712</v>
          </cell>
          <cell r="N20">
            <v>9.5675999999999988</v>
          </cell>
        </row>
        <row r="21">
          <cell r="K21">
            <v>1011144</v>
          </cell>
          <cell r="L21" t="str">
            <v>CONDUCTOR DESNUDO CABLEADO COBRE SUAVE NO. 4/0 AWG, 7 HILOS</v>
          </cell>
          <cell r="M21">
            <v>13.417376000000001</v>
          </cell>
          <cell r="N21">
            <v>11.979799999999999</v>
          </cell>
        </row>
        <row r="22">
          <cell r="K22">
            <v>1011151</v>
          </cell>
          <cell r="L22" t="str">
            <v>CONDUCTOR DESNUDO CABLEADO COBRE SUAVE NO. 1/0 AWG, 19 HILOS</v>
          </cell>
          <cell r="M22">
            <v>6.8121760000000009</v>
          </cell>
          <cell r="N22">
            <v>6.0823</v>
          </cell>
        </row>
        <row r="23">
          <cell r="K23">
            <v>1011170</v>
          </cell>
          <cell r="L23" t="str">
            <v>CONDUCTOR DESNUDO CABLEADO COBRE SUAVE NO. 250 MCM, 37 HILOS</v>
          </cell>
          <cell r="M23">
            <v>16.957919999999998</v>
          </cell>
          <cell r="N23">
            <v>15.140999999999998</v>
          </cell>
        </row>
        <row r="24">
          <cell r="K24">
            <v>1011235</v>
          </cell>
          <cell r="L24" t="str">
            <v>CONDUCTOR DESNUDO CABLEADO COBRE SEMIDURO NO. 6 AWG, 7 HILOS</v>
          </cell>
          <cell r="M24">
            <v>1.8298560000000001</v>
          </cell>
          <cell r="N24">
            <v>1.6337999999999999</v>
          </cell>
        </row>
        <row r="25">
          <cell r="K25">
            <v>1011239</v>
          </cell>
          <cell r="L25" t="str">
            <v>CONDUCTOR DESNUDO CABLEADO COBRE SEMIDURO NO. 2 AWG, 7 HILOS</v>
          </cell>
          <cell r="M25">
            <v>4.0054560000000006</v>
          </cell>
          <cell r="N25">
            <v>3.5762999999999998</v>
          </cell>
        </row>
        <row r="26">
          <cell r="K26">
            <v>1011241</v>
          </cell>
          <cell r="L26" t="str">
            <v>CONDUCTOR DESNUDO CABLEADO COBRE SEMIDURO NO. 1/0 AWG, 7 HILOS</v>
          </cell>
          <cell r="M26">
            <v>6.8121760000000009</v>
          </cell>
          <cell r="N26">
            <v>6.0823</v>
          </cell>
        </row>
        <row r="27">
          <cell r="K27">
            <v>1011242</v>
          </cell>
          <cell r="L27" t="str">
            <v>CONDUCTOR DESNUDO CABLEADO COBRE SEMIDURO NO. 2/0 AWG, 7 HILOS</v>
          </cell>
          <cell r="M27">
            <v>8.522079999999999</v>
          </cell>
          <cell r="N27">
            <v>7.6089999999999991</v>
          </cell>
        </row>
        <row r="28">
          <cell r="K28">
            <v>1011243</v>
          </cell>
          <cell r="L28" t="str">
            <v>CONDUCTOR DESNUDO CABLEADO COBRE SEMIDURO NO. 3/0 AWG, 7 HILOS</v>
          </cell>
          <cell r="M28">
            <v>10.715712</v>
          </cell>
          <cell r="N28">
            <v>9.5675999999999988</v>
          </cell>
        </row>
        <row r="29">
          <cell r="K29">
            <v>1011244</v>
          </cell>
          <cell r="L29" t="str">
            <v>CONDUCTOR DESNUDO CABLEADO COBRE SEMIDURO NO. 4/0 AWG, 7 HILOS</v>
          </cell>
          <cell r="M29">
            <v>13.417376000000001</v>
          </cell>
          <cell r="N29">
            <v>11.979799999999999</v>
          </cell>
        </row>
        <row r="30">
          <cell r="K30">
            <v>1012135</v>
          </cell>
          <cell r="L30" t="str">
            <v>CONDUCTOR DESNUDO SOLIDO ALUMINIO PARA ATADURAS No. 6 AWG</v>
          </cell>
          <cell r="M30">
            <v>0.19434464000000004</v>
          </cell>
          <cell r="N30">
            <v>0.17352200000000001</v>
          </cell>
        </row>
        <row r="31">
          <cell r="K31">
            <v>1012137</v>
          </cell>
          <cell r="L31" t="str">
            <v>CONDUCTOR DESNUDO SOLIDO ALUMINIO PARA ATADURAS No. 4 AWG</v>
          </cell>
          <cell r="M31">
            <v>0.29074528000000011</v>
          </cell>
          <cell r="N31">
            <v>0.25959400000000005</v>
          </cell>
        </row>
        <row r="32">
          <cell r="K32">
            <v>1012301</v>
          </cell>
          <cell r="L32" t="str">
            <v>CINTA DE ARMAR, ALEACION DE ALUMINIO 1.27 MM ESPESOR X 7.62 MM ANCHO</v>
          </cell>
          <cell r="M32">
            <v>0.63895104000000003</v>
          </cell>
          <cell r="N32">
            <v>0.570492</v>
          </cell>
        </row>
        <row r="33">
          <cell r="K33">
            <v>1013135</v>
          </cell>
          <cell r="L33" t="str">
            <v>CONDUCTOR DESNUDO CABLEADO ALUMINIO, AAC NO. 6 AWG, 7 HILOS</v>
          </cell>
          <cell r="M33">
            <v>0.19434464000000004</v>
          </cell>
          <cell r="N33">
            <v>0.17352200000000001</v>
          </cell>
        </row>
        <row r="34">
          <cell r="K34">
            <v>1013137</v>
          </cell>
          <cell r="L34" t="str">
            <v>CONDUCTOR DESNUDO CABLEADO ALUMINIO, AAC NO. 4 AWG, 7 HILOS</v>
          </cell>
          <cell r="M34">
            <v>0.29074528000000011</v>
          </cell>
          <cell r="N34">
            <v>0.25959400000000005</v>
          </cell>
        </row>
        <row r="35">
          <cell r="K35">
            <v>1013139</v>
          </cell>
          <cell r="L35" t="str">
            <v>CONDUCTOR DESNUDO CABLEADO ALUMINIO, AAC NO. 2 AWG, 7 HILOS</v>
          </cell>
          <cell r="M35">
            <v>0.44365663999999999</v>
          </cell>
          <cell r="N35">
            <v>0.39612199999999997</v>
          </cell>
        </row>
        <row r="36">
          <cell r="K36">
            <v>1013141</v>
          </cell>
          <cell r="L36" t="str">
            <v>CONDUCTOR DESNUDO CABLEADO ALUMINIO, AAC NO. 1/0 AWG, 7 HILOS</v>
          </cell>
          <cell r="M36">
            <v>0.69403712000000006</v>
          </cell>
          <cell r="N36">
            <v>0.619676</v>
          </cell>
        </row>
        <row r="37">
          <cell r="K37">
            <v>1013142</v>
          </cell>
          <cell r="L37" t="str">
            <v>CONDUCTOR DESNUDO CABLEADO ALUMINIO, AAC NO. 2/0 AWG, 7 HILOS</v>
          </cell>
          <cell r="M37">
            <v>0.9118883200000002</v>
          </cell>
          <cell r="N37">
            <v>0.81418600000000008</v>
          </cell>
        </row>
        <row r="38">
          <cell r="K38">
            <v>1013143</v>
          </cell>
          <cell r="L38" t="str">
            <v>CONDUCTOR DESNUDO CABLEADO ALUMINIO, AAC NO. 3/0 AWG, 7 HILOS</v>
          </cell>
          <cell r="M38">
            <v>1.1254656000000001</v>
          </cell>
          <cell r="N38">
            <v>1.00488</v>
          </cell>
        </row>
        <row r="39">
          <cell r="K39">
            <v>1013144</v>
          </cell>
          <cell r="L39" t="str">
            <v>CONDUCTOR DESNUDO CABLEADO ALUMINIO, AAC NO. 4/0 AWG, 7 HILOS</v>
          </cell>
          <cell r="M39">
            <v>1.4042201600000004</v>
          </cell>
          <cell r="N39">
            <v>1.2537680000000002</v>
          </cell>
        </row>
        <row r="40">
          <cell r="K40">
            <v>1013156</v>
          </cell>
          <cell r="L40" t="str">
            <v>CONDUCTOR DESNUDO CABLEADO ALUMINIO, AAC NO. 266.8 MCM, 19 HILOS</v>
          </cell>
          <cell r="M40">
            <v>1.8585616</v>
          </cell>
          <cell r="N40">
            <v>1.65943</v>
          </cell>
        </row>
        <row r="41">
          <cell r="K41">
            <v>1013159</v>
          </cell>
          <cell r="L41" t="str">
            <v>CONDUCTOR DESNUDO CABLEADO ALUMINIO, AAC NO. 336.4 MCM, 19 HILOS</v>
          </cell>
          <cell r="M41">
            <v>2.3038803200000002</v>
          </cell>
          <cell r="N41">
            <v>2.0570360000000001</v>
          </cell>
        </row>
        <row r="42">
          <cell r="K42">
            <v>1013235</v>
          </cell>
          <cell r="L42" t="str">
            <v>CONDUCTOR DESNUDO CABLEADO ALEACION AL. AAAC-5005 NO. 6 AWG, 7 HILOS</v>
          </cell>
          <cell r="M42">
            <v>0.42145600000000005</v>
          </cell>
          <cell r="N42">
            <v>0.37630000000000002</v>
          </cell>
        </row>
        <row r="43">
          <cell r="K43">
            <v>1013237</v>
          </cell>
          <cell r="L43" t="str">
            <v>CONDUCTOR DESNUDO CABLEADO ALEACION AL. AAAC-5005 NO. 4 AWG, 7 HILOS</v>
          </cell>
          <cell r="M43">
            <v>0.61971840000000011</v>
          </cell>
          <cell r="N43">
            <v>0.55332000000000003</v>
          </cell>
        </row>
        <row r="44">
          <cell r="K44">
            <v>1013239</v>
          </cell>
          <cell r="L44" t="str">
            <v>CONDUCTOR DESNUDO CABLEADO ALEACION AL. AAAC-5005 NO. 2 AWG, 7 HILOS</v>
          </cell>
          <cell r="M44">
            <v>0.89158720000000002</v>
          </cell>
          <cell r="N44">
            <v>0.79605999999999999</v>
          </cell>
        </row>
        <row r="45">
          <cell r="K45">
            <v>1013241</v>
          </cell>
          <cell r="L45" t="str">
            <v>CONDUCTOR DESNUDO CABLEADO ALEACION AL. AAAC-5005 NO. 1/0 AWG, 7 HILOS</v>
          </cell>
          <cell r="M45">
            <v>1.4103936000000001</v>
          </cell>
          <cell r="N45">
            <v>1.25928</v>
          </cell>
        </row>
        <row r="46">
          <cell r="K46">
            <v>1013242</v>
          </cell>
          <cell r="L46" t="str">
            <v>CONDUCTOR DESNUDO CABLEADO ALEACION AL. AAAC-5005 NO. 2/0 AWG, 7 HILOS</v>
          </cell>
          <cell r="M46">
            <v>1.7677408000000003</v>
          </cell>
          <cell r="N46">
            <v>1.5783400000000001</v>
          </cell>
        </row>
        <row r="47">
          <cell r="K47">
            <v>1013243</v>
          </cell>
          <cell r="L47" t="str">
            <v>CONDUCTOR DESNUDO CABLEADO ALEACION AL. AAAC-5005 NO. 3/0 AWG, 7 HILOS</v>
          </cell>
          <cell r="M47">
            <v>2.2319360000000001</v>
          </cell>
          <cell r="N47">
            <v>1.9927999999999999</v>
          </cell>
        </row>
        <row r="48">
          <cell r="K48">
            <v>1013244</v>
          </cell>
          <cell r="L48" t="str">
            <v>CONDUCTOR DESNUDO CABLEADO ALEACION AL. AAAC-5005 NO. 4/0 AWG, 7 HILOS</v>
          </cell>
          <cell r="M48">
            <v>2.8148512000000006</v>
          </cell>
          <cell r="N48">
            <v>2.5132600000000003</v>
          </cell>
        </row>
        <row r="49">
          <cell r="K49">
            <v>1013257</v>
          </cell>
          <cell r="L49" t="str">
            <v>CONDUCTOR DESNUDO CABLEADO ALEACION AL. AAAC-5005 NO. 281.4 MCM, 19 HILOS</v>
          </cell>
          <cell r="M49">
            <v>3.8465280000000011</v>
          </cell>
          <cell r="N49">
            <v>3.4344000000000006</v>
          </cell>
        </row>
        <row r="50">
          <cell r="K50">
            <v>1013337</v>
          </cell>
          <cell r="L50" t="str">
            <v>CONDUCTOR DESNUDO CABLEADO ALUMINIO ACERO ACSR  6/1, NO. 4 AWG, 7 HILOS</v>
          </cell>
          <cell r="M50">
            <v>0.35556640000000006</v>
          </cell>
          <cell r="N50">
            <v>0.31747000000000003</v>
          </cell>
        </row>
        <row r="51">
          <cell r="K51">
            <v>1013339</v>
          </cell>
          <cell r="L51" t="str">
            <v>CONDUCTOR DESNUDO CABLEADO ALUMINIO ACERO ACSR  6/1, NO. 2 AWG, 7 HILOS</v>
          </cell>
          <cell r="M51">
            <v>0.54789280000000018</v>
          </cell>
          <cell r="N51">
            <v>0.48919000000000007</v>
          </cell>
        </row>
        <row r="52">
          <cell r="K52">
            <v>1013341</v>
          </cell>
          <cell r="L52" t="str">
            <v>CONDUCTOR DESNUDO CABLEADO ALUMINIO ACERO ACSR  6/1, NO. 1/0 AWG, 7 HILOS</v>
          </cell>
          <cell r="M52">
            <v>0.84196224000000019</v>
          </cell>
          <cell r="N52">
            <v>0.75175200000000009</v>
          </cell>
        </row>
        <row r="53">
          <cell r="K53">
            <v>1013342</v>
          </cell>
          <cell r="L53" t="str">
            <v>CONDUCTOR DESNUDO CABLEADO ALUMINIO ACERO ACSR  6/1, NO. 2/0 AWG, 7 HILOS</v>
          </cell>
          <cell r="M53">
            <v>1.0488912000000001</v>
          </cell>
          <cell r="N53">
            <v>0.93650999999999995</v>
          </cell>
        </row>
        <row r="54">
          <cell r="K54">
            <v>1013343</v>
          </cell>
          <cell r="L54" t="str">
            <v>CONDUCTOR DESNUDO CABLEADO ALUMINIO ACERO ACSR  6/1, NO. 3/0 AWG, 7 HILOS</v>
          </cell>
          <cell r="M54">
            <v>1.3085318400000003</v>
          </cell>
          <cell r="N54">
            <v>1.1683320000000001</v>
          </cell>
        </row>
        <row r="55">
          <cell r="K55">
            <v>1013344</v>
          </cell>
          <cell r="L55" t="str">
            <v>CONDUCTOR DESNUDO CABLEADO ALUMINIO ACERO ACSR  6/1, NO. 4/0 AWG, 7 HILOS</v>
          </cell>
          <cell r="M55">
            <v>1.6300256000000002</v>
          </cell>
          <cell r="N55">
            <v>1.4553800000000001</v>
          </cell>
        </row>
        <row r="56">
          <cell r="K56">
            <v>1013346</v>
          </cell>
          <cell r="L56" t="str">
            <v>CONDUCTOR DESNUDO CABLEADO ALUMINIO ACERO ACSR  26/7, NO. 266.8 MCM, 33 HILOS</v>
          </cell>
          <cell r="M56">
            <v>2.2466572800000009</v>
          </cell>
          <cell r="N56">
            <v>2.0059440000000004</v>
          </cell>
        </row>
        <row r="57">
          <cell r="K57">
            <v>1013356</v>
          </cell>
          <cell r="L57" t="str">
            <v>CONDUCTOR DESNUDO CABLEADO ALUMINIO ACERO ACSR  18/1, NO. 266.8 MCM, 19 HILOS</v>
          </cell>
          <cell r="M57">
            <v>2.2514060800000006</v>
          </cell>
          <cell r="N57">
            <v>2.0101840000000002</v>
          </cell>
        </row>
        <row r="58">
          <cell r="K58">
            <v>1013383</v>
          </cell>
          <cell r="L58" t="str">
            <v>CONDUCTOR DESNUDO CABLEADO ALUMINIO ACERO ACSR  24/7, NO. 477 MCM, 31 HILOS</v>
          </cell>
          <cell r="M58">
            <v>3.8749020800000005</v>
          </cell>
          <cell r="N58">
            <v>3.4597340000000001</v>
          </cell>
        </row>
        <row r="59">
          <cell r="K59">
            <v>1013389</v>
          </cell>
          <cell r="L59" t="str">
            <v>CONDUCTOR DESNUDO CABLEADO ALUMINIO ACERO ACSR  26/7, NO. 397.5 MCM, 33 HILOS</v>
          </cell>
          <cell r="M59">
            <v>3.1445366400000001</v>
          </cell>
          <cell r="N59">
            <v>2.8076219999999998</v>
          </cell>
        </row>
        <row r="60">
          <cell r="K60">
            <v>1013393</v>
          </cell>
          <cell r="L60" t="str">
            <v>CONDUCTOR DESNUDO CABLEADO ALUMINIO ACERO ACSR  26/7, NO. 477 MCM, 33 HILOS</v>
          </cell>
          <cell r="M60">
            <v>3.8749020800000005</v>
          </cell>
          <cell r="N60">
            <v>3.4597340000000001</v>
          </cell>
        </row>
        <row r="61">
          <cell r="K61">
            <v>1015106</v>
          </cell>
          <cell r="L61" t="str">
            <v>CABLE ACERO GALVANIZADO GRADO COMUN, 3/8"  DIAM, 7 HILOS, 2700 KG.</v>
          </cell>
          <cell r="M61">
            <v>0.85176000000000007</v>
          </cell>
          <cell r="N61">
            <v>0.76049999999999995</v>
          </cell>
        </row>
        <row r="62">
          <cell r="K62">
            <v>1015206</v>
          </cell>
          <cell r="L62" t="str">
            <v>CABLE ACERO GALVANIZADO GRADO SIEMENS MARTIN 3/8" DIAM. 7 HILOS, 3153 KG</v>
          </cell>
          <cell r="M62">
            <v>1.284192</v>
          </cell>
          <cell r="N62">
            <v>1.1465999999999998</v>
          </cell>
        </row>
        <row r="63">
          <cell r="K63">
            <v>1015208</v>
          </cell>
          <cell r="L63" t="str">
            <v>CABLE ACERO GALVANIZADO GRADO SIEMENS MARTIN 1/2" DIAM. 7 HILOS, 5489 KG.</v>
          </cell>
          <cell r="M63">
            <v>2.0704320000000003</v>
          </cell>
          <cell r="N63">
            <v>1.8486</v>
          </cell>
        </row>
        <row r="64">
          <cell r="K64">
            <v>1015306</v>
          </cell>
          <cell r="L64" t="str">
            <v>CABLE ACERO GALVANIZADO GRADO ALTA RESISTENCIA, 3/8"  DIAM. 7 HILOS, 4899 KG</v>
          </cell>
          <cell r="M64">
            <v>1.271088</v>
          </cell>
          <cell r="N64">
            <v>1.1348999999999998</v>
          </cell>
        </row>
        <row r="65">
          <cell r="K65">
            <v>1020127</v>
          </cell>
          <cell r="L65" t="str">
            <v>CONDUCTOR DE COBRE AISLADO PVC, 600 V, TW NO. 14 AWG, SOLIDO</v>
          </cell>
          <cell r="M65">
            <v>0.27988800000000003</v>
          </cell>
          <cell r="N65">
            <v>0.24989999999999998</v>
          </cell>
        </row>
        <row r="66">
          <cell r="K66">
            <v>1020129</v>
          </cell>
          <cell r="L66" t="str">
            <v>CONDUCTOR DE COBRE AISLADO PVC, 600 V. TW NO. 12 AWG, SOLIDO</v>
          </cell>
          <cell r="M66">
            <v>0.41160000000000002</v>
          </cell>
          <cell r="N66">
            <v>0.36749999999999999</v>
          </cell>
        </row>
        <row r="67">
          <cell r="K67">
            <v>1020131</v>
          </cell>
          <cell r="L67" t="str">
            <v>CONDUCTOR DE COBRE AISLADO PVC, 600 V, TW No. 10 AWG, SOLIDO</v>
          </cell>
          <cell r="M67">
            <v>0.65620800000000001</v>
          </cell>
          <cell r="N67">
            <v>0.58589999999999998</v>
          </cell>
        </row>
        <row r="68">
          <cell r="K68">
            <v>1020133</v>
          </cell>
          <cell r="L68" t="str">
            <v>CONDUCTOR DE COBRE AISLADO PVC, 600 V, TW NO. 8 AWG, SOLIDO</v>
          </cell>
          <cell r="M68">
            <v>1.23872</v>
          </cell>
          <cell r="N68">
            <v>1.1059999999999999</v>
          </cell>
        </row>
        <row r="69">
          <cell r="K69">
            <v>1020135</v>
          </cell>
          <cell r="L69" t="str">
            <v>CONDUCTOR DE COBRE AISLADO PVC, 600 V, TW NO. 6 AWG, SOLIDO</v>
          </cell>
          <cell r="M69">
            <v>1.1650240000000001</v>
          </cell>
          <cell r="N69">
            <v>1.0402</v>
          </cell>
        </row>
        <row r="70">
          <cell r="K70">
            <v>1021129</v>
          </cell>
          <cell r="L70" t="str">
            <v>CONDUCTOR DE COBRE AISLADO PVC, 600 V. TW  NO. 12 AWG, 7 HILOS</v>
          </cell>
          <cell r="M70">
            <v>0.43112159999999999</v>
          </cell>
          <cell r="N70">
            <v>0.38492999999999994</v>
          </cell>
        </row>
        <row r="71">
          <cell r="K71">
            <v>1021131</v>
          </cell>
          <cell r="L71" t="str">
            <v>CONDUCTOR DE COBRE AISLADO PVC, 600 V. TW  NO. 10 AWG, 7 HILOS</v>
          </cell>
          <cell r="M71">
            <v>0.46781280000000003</v>
          </cell>
          <cell r="N71">
            <v>0.41769000000000001</v>
          </cell>
        </row>
        <row r="72">
          <cell r="K72">
            <v>1021133</v>
          </cell>
          <cell r="L72" t="str">
            <v>CONDUCTOR DE COBRE AISLADO PVC, 600 V. TW  No. 8 AWG, 7 HILOS</v>
          </cell>
          <cell r="M72">
            <v>1.23872</v>
          </cell>
          <cell r="N72">
            <v>1.1059999999999999</v>
          </cell>
        </row>
        <row r="73">
          <cell r="K73">
            <v>1021135</v>
          </cell>
          <cell r="L73" t="str">
            <v>CONDUCTOR DE COBRE AISLADO PVC, 600 V. TW  NO. 6 AWG, 7 HILOS</v>
          </cell>
          <cell r="M73">
            <v>1.926288</v>
          </cell>
          <cell r="N73">
            <v>1.7198999999999998</v>
          </cell>
        </row>
        <row r="74">
          <cell r="K74">
            <v>1021137</v>
          </cell>
          <cell r="L74" t="str">
            <v>CONDUCTOR DE COBRE AISLADO PVC, 600 V. TW  NO. 4 AWG, 7 HILOS</v>
          </cell>
          <cell r="M74">
            <v>2.7745760000000002</v>
          </cell>
          <cell r="N74">
            <v>2.4773000000000001</v>
          </cell>
        </row>
        <row r="75">
          <cell r="K75">
            <v>1021139</v>
          </cell>
          <cell r="L75" t="str">
            <v>CONDUCTOR DE COBRE AISLADO PVC, 600 V. TW  NO. 2 AWG, 7 HILOS</v>
          </cell>
          <cell r="M75">
            <v>4.2053760000000002</v>
          </cell>
          <cell r="N75">
            <v>3.7547999999999995</v>
          </cell>
        </row>
        <row r="76">
          <cell r="K76">
            <v>1021141</v>
          </cell>
          <cell r="L76" t="str">
            <v>CONDUCTOR DE COBRE AISLADO PVC, 600 V. TW  NO. 1/0 AWG, 7 HILOS</v>
          </cell>
          <cell r="M76">
            <v>7.0959840000000005</v>
          </cell>
          <cell r="N76">
            <v>6.3357000000000001</v>
          </cell>
        </row>
        <row r="77">
          <cell r="K77">
            <v>1021142</v>
          </cell>
          <cell r="L77" t="str">
            <v>CONDUCTOR DE COBRE AISLADO PVC, 600 V. TW  NO. 2/0 AWG, 7 HILOS</v>
          </cell>
          <cell r="M77">
            <v>8.8772320000000011</v>
          </cell>
          <cell r="N77">
            <v>7.9260999999999999</v>
          </cell>
        </row>
        <row r="78">
          <cell r="K78">
            <v>1021143</v>
          </cell>
          <cell r="L78" t="str">
            <v>CONDUCTOR DE COBRE AISLADO PVC, 600 V. TW  NO. 3/0 AWG, 7 HILOS</v>
          </cell>
          <cell r="M78">
            <v>11.162592</v>
          </cell>
          <cell r="N78">
            <v>9.9665999999999997</v>
          </cell>
        </row>
        <row r="79">
          <cell r="K79">
            <v>1021144</v>
          </cell>
          <cell r="L79" t="str">
            <v>CONDUCTOR DE COBRE AISLADO PVC, 600 V. TW  NO. 4/0 AWG, 7 HILOS</v>
          </cell>
          <cell r="M79">
            <v>13.976368000000003</v>
          </cell>
          <cell r="N79">
            <v>12.478900000000001</v>
          </cell>
        </row>
        <row r="80">
          <cell r="K80">
            <v>1021151</v>
          </cell>
          <cell r="L80" t="str">
            <v>CONDUCTOR DE COBRE AISLADO PVC, 600 V. TW  NO. 1/0 AWG, 19 HILOS</v>
          </cell>
          <cell r="M80">
            <v>7.0959840000000005</v>
          </cell>
          <cell r="N80">
            <v>6.3357000000000001</v>
          </cell>
        </row>
        <row r="81">
          <cell r="K81">
            <v>1021152</v>
          </cell>
          <cell r="L81" t="str">
            <v>CONDUCTOR DE COBRE AISLADO PVC, 600 V. TW  NO. 2/0 AWG, 19 HILOS</v>
          </cell>
          <cell r="M81">
            <v>8.8772320000000011</v>
          </cell>
          <cell r="N81">
            <v>7.9260999999999999</v>
          </cell>
        </row>
        <row r="82">
          <cell r="K82">
            <v>1021153</v>
          </cell>
          <cell r="L82" t="str">
            <v>CONDUCTOR DE COBRE AISLADO PVC, 600 V. TW  NO. 3/0 AWG, 19 HILOS</v>
          </cell>
          <cell r="M82">
            <v>11.162592</v>
          </cell>
          <cell r="N82">
            <v>9.9665999999999997</v>
          </cell>
        </row>
        <row r="83">
          <cell r="K83">
            <v>1021154</v>
          </cell>
          <cell r="L83" t="str">
            <v>CONDUCTOR DE COBRE AISLADO PVC, 600 V. TW  NO. 4/0 AWG, 19 HILOS</v>
          </cell>
          <cell r="M83">
            <v>13.976368000000003</v>
          </cell>
          <cell r="N83">
            <v>12.478900000000001</v>
          </cell>
        </row>
        <row r="84">
          <cell r="K84">
            <v>1021165</v>
          </cell>
          <cell r="L84" t="str">
            <v>CONDUCTOR DE COBRE AISLADO PVC, 600 V. TW  NO. 250 MCM, 37 HILOS</v>
          </cell>
          <cell r="M84">
            <v>17.482416000000001</v>
          </cell>
          <cell r="N84">
            <v>15.609299999999999</v>
          </cell>
        </row>
        <row r="85">
          <cell r="K85">
            <v>1021325</v>
          </cell>
          <cell r="L85" t="str">
            <v>CONDUCTOR DE COBRE FLEXIBLE, AISLADO 600 V, TFF NO. 16 AWG</v>
          </cell>
          <cell r="M85">
            <v>0.23206399999999999</v>
          </cell>
          <cell r="N85">
            <v>0.20719999999999997</v>
          </cell>
        </row>
        <row r="86">
          <cell r="K86">
            <v>1021327</v>
          </cell>
          <cell r="L86" t="str">
            <v>CONDUCTOR DE COBRE FLEXIBLE, AISLADO 600 V, GPT NO. 14 AWG</v>
          </cell>
          <cell r="M86">
            <v>0.28435679999999997</v>
          </cell>
          <cell r="N86">
            <v>0.25388999999999995</v>
          </cell>
        </row>
        <row r="87">
          <cell r="K87">
            <v>1021329</v>
          </cell>
          <cell r="L87" t="str">
            <v>CONDUCTOR DE COBRE FLEXIBLE, AISLADO 600 V, GPT NO. 12 AWG</v>
          </cell>
          <cell r="M87">
            <v>0.43112159999999999</v>
          </cell>
          <cell r="N87">
            <v>0.38492999999999994</v>
          </cell>
        </row>
        <row r="88">
          <cell r="K88">
            <v>1021331</v>
          </cell>
          <cell r="L88" t="str">
            <v>CONDUCTOR DE COBRE FLEXIBLE, AISLADO 600 V, GPT NO. 10 AWG</v>
          </cell>
          <cell r="M88">
            <v>0.67878720000000003</v>
          </cell>
          <cell r="N88">
            <v>0.60605999999999993</v>
          </cell>
        </row>
        <row r="89">
          <cell r="K89">
            <v>1021735</v>
          </cell>
          <cell r="L89" t="str">
            <v>CONDUCTOR COBRE AISLADO PVC 2000 V. TTU NO. 6 AWG, 7 HILOS</v>
          </cell>
          <cell r="M89">
            <v>2.0485920000000002</v>
          </cell>
          <cell r="N89">
            <v>1.8290999999999999</v>
          </cell>
        </row>
        <row r="90">
          <cell r="K90">
            <v>1021737</v>
          </cell>
          <cell r="L90" t="str">
            <v>CONDUCTOR COBRE AISLADO PVC 2000 V. TTU NO. 4 AWG, 7 HILOS</v>
          </cell>
          <cell r="M90">
            <v>2.8404319999999998</v>
          </cell>
          <cell r="N90">
            <v>2.5360999999999998</v>
          </cell>
        </row>
        <row r="91">
          <cell r="K91">
            <v>1021739</v>
          </cell>
          <cell r="L91" t="str">
            <v>CONDUCTOR COBRE AISLADO PVC 2000 V. TTU NO. 2 AWG, 7 HILOS</v>
          </cell>
          <cell r="M91">
            <v>4.4288160000000003</v>
          </cell>
          <cell r="N91">
            <v>3.9542999999999999</v>
          </cell>
        </row>
        <row r="92">
          <cell r="K92">
            <v>1021741</v>
          </cell>
          <cell r="L92" t="str">
            <v>CONDUCTOR COBRE AISLADO PVC 2000 V. TTU NO. 1/0 AWG, 7 HILOS</v>
          </cell>
          <cell r="M92">
            <v>7.4558399999999994</v>
          </cell>
          <cell r="N92">
            <v>6.6569999999999991</v>
          </cell>
        </row>
        <row r="93">
          <cell r="K93">
            <v>1021742</v>
          </cell>
          <cell r="L93" t="str">
            <v>CONDUCTOR COBRE AISLADO PVC 2000 V. TTU NO. 2/0 AWG, 7 HILOS</v>
          </cell>
          <cell r="M93">
            <v>9.3170560000000009</v>
          </cell>
          <cell r="N93">
            <v>8.3187999999999995</v>
          </cell>
        </row>
        <row r="94">
          <cell r="K94">
            <v>1021743</v>
          </cell>
          <cell r="L94" t="str">
            <v>CONDUCTOR COBRE AISLADO PVC 2000 V. TTU NO. 3/0 AWG, 7 HILOS</v>
          </cell>
          <cell r="M94">
            <v>11.70904</v>
          </cell>
          <cell r="N94">
            <v>10.454499999999999</v>
          </cell>
        </row>
        <row r="95">
          <cell r="K95">
            <v>1021744</v>
          </cell>
          <cell r="L95" t="str">
            <v>CONDUCTOR COBRE AISLADO PVC 2000 V. TTU NO. 4/0 AWG, 7 HILOS</v>
          </cell>
          <cell r="M95">
            <v>14.652960000000002</v>
          </cell>
          <cell r="N95">
            <v>13.083</v>
          </cell>
        </row>
        <row r="96">
          <cell r="K96">
            <v>1021751</v>
          </cell>
          <cell r="L96" t="str">
            <v>CONDUCTOR COBRE AISLADO PVC 2000 V. TTU NO. 1/0 AWG, 19 HILOS</v>
          </cell>
          <cell r="M96">
            <v>7.4558399999999994</v>
          </cell>
          <cell r="N96">
            <v>6.6569999999999991</v>
          </cell>
        </row>
        <row r="97">
          <cell r="K97">
            <v>1021752</v>
          </cell>
          <cell r="L97" t="str">
            <v>CONDUCTOR COBRE AISLADO PVC 2000 V. TTU NO. 2/0 AWG, 19 HILOS</v>
          </cell>
          <cell r="M97">
            <v>9.3170560000000009</v>
          </cell>
          <cell r="N97">
            <v>8.3187999999999995</v>
          </cell>
        </row>
        <row r="98">
          <cell r="K98">
            <v>1021753</v>
          </cell>
          <cell r="L98" t="str">
            <v>CONDUCTOR COBRE AISLADO PVC 2000 V. TTU NO. 3/0 AWG, 19 HILOS</v>
          </cell>
          <cell r="M98">
            <v>11.70904</v>
          </cell>
          <cell r="N98">
            <v>10.454499999999999</v>
          </cell>
        </row>
        <row r="99">
          <cell r="K99">
            <v>1021754</v>
          </cell>
          <cell r="L99" t="str">
            <v>CONDUCTOR COBRE AISLADO PVC 2000 V. TTU NO. 4/0 AWG, 19 HILOS</v>
          </cell>
          <cell r="M99">
            <v>14.652960000000002</v>
          </cell>
          <cell r="N99">
            <v>13.083</v>
          </cell>
        </row>
        <row r="100">
          <cell r="K100">
            <v>1100231</v>
          </cell>
          <cell r="L100" t="str">
            <v>MULTICONDUCTOR DE COBRE AISLADO PVC, 600 V, NO. 2 X 10 AWG, SOLIDO.</v>
          </cell>
          <cell r="M100">
            <v>1.5436960000000002</v>
          </cell>
          <cell r="N100">
            <v>1.3783000000000001</v>
          </cell>
        </row>
        <row r="101">
          <cell r="K101">
            <v>1101229</v>
          </cell>
          <cell r="L101" t="str">
            <v>MULTICONDUCTOR DE COBRE AISLADO PVC, 600 V, No. 2 X 12 AWG, 7 HILOS.</v>
          </cell>
          <cell r="M101">
            <v>1.2528320000000002</v>
          </cell>
          <cell r="N101">
            <v>1.1186</v>
          </cell>
        </row>
        <row r="102">
          <cell r="K102">
            <v>1101231</v>
          </cell>
          <cell r="L102" t="str">
            <v>MULTICONDUCTOR DE COBRE AISLADO PVC, 600 V, No. 2 X 10 AWG, 7 HILOS</v>
          </cell>
          <cell r="M102">
            <v>1.8753280000000001</v>
          </cell>
          <cell r="N102">
            <v>1.6743999999999999</v>
          </cell>
        </row>
        <row r="103">
          <cell r="K103">
            <v>1101233</v>
          </cell>
          <cell r="L103" t="str">
            <v>MULTICONDUCTOR DE COBRE AISLADO PVC, 600 V, No. 2 X 8 AWG, 7 HILOS</v>
          </cell>
          <cell r="M103">
            <v>3.0293760000000001</v>
          </cell>
          <cell r="N103">
            <v>2.7047999999999996</v>
          </cell>
        </row>
        <row r="104">
          <cell r="K104">
            <v>1101331</v>
          </cell>
          <cell r="L104" t="str">
            <v>MULTICONDUCTOR DE COBRE AISLADO PVC, 600 V, NO. 3 X 10 AWG, 7 HILOS</v>
          </cell>
          <cell r="M104">
            <v>2.2343999999999999</v>
          </cell>
          <cell r="N104">
            <v>1.9949999999999997</v>
          </cell>
        </row>
        <row r="105">
          <cell r="K105">
            <v>1101333</v>
          </cell>
          <cell r="L105" t="str">
            <v>MULTICONDUCTOR DE COBRE AISLADO PVC, 600 V, No. 3 X 8 AWG, 7 HILOS</v>
          </cell>
          <cell r="M105">
            <v>4.3355200000000007</v>
          </cell>
          <cell r="N105">
            <v>3.871</v>
          </cell>
        </row>
        <row r="106">
          <cell r="K106">
            <v>1101335</v>
          </cell>
          <cell r="L106" t="str">
            <v>MULTICONDUCTOR DE COBRE AISLADO PVC, 600 V, No. 3 X 6 AWG, 7 HILOS</v>
          </cell>
          <cell r="M106">
            <v>6.4366400000000006</v>
          </cell>
          <cell r="N106">
            <v>5.7469999999999999</v>
          </cell>
        </row>
        <row r="107">
          <cell r="K107">
            <v>1101337</v>
          </cell>
          <cell r="L107" t="str">
            <v>MULTICONDUCTOR DE COBRE AISLADO PVC, 600 V, No. 3 X 4 AWG, 7 HILOS.</v>
          </cell>
          <cell r="M107">
            <v>12.02656</v>
          </cell>
          <cell r="N107">
            <v>10.738</v>
          </cell>
        </row>
        <row r="108">
          <cell r="K108">
            <v>1101433</v>
          </cell>
          <cell r="L108" t="str">
            <v>MULTICONDUCTOR DE COBRE AISLADO PVC, 600 V, No. 4 X 8 AWG. 7 HILOS</v>
          </cell>
          <cell r="M108">
            <v>6.8380479999999997</v>
          </cell>
          <cell r="N108">
            <v>6.1053999999999995</v>
          </cell>
        </row>
        <row r="109">
          <cell r="K109">
            <v>1101435</v>
          </cell>
          <cell r="L109" t="str">
            <v>MULTICONDUCTOR DE COBRE AISLADO PVC, 600 V, No. 4 X 6 AWG, 7 HILOS</v>
          </cell>
          <cell r="M109">
            <v>8.8968320000000016</v>
          </cell>
          <cell r="N109">
            <v>7.9436</v>
          </cell>
        </row>
        <row r="110">
          <cell r="K110">
            <v>1101437</v>
          </cell>
          <cell r="L110" t="str">
            <v>MULTICONDUCTOR DE COBRE AISLADO PVC, 600 V, No. 4 X 4 AWG, 7 HILOS</v>
          </cell>
          <cell r="M110">
            <v>13.540464000000002</v>
          </cell>
          <cell r="N110">
            <v>12.089700000000001</v>
          </cell>
        </row>
        <row r="111">
          <cell r="K111">
            <v>1101823</v>
          </cell>
          <cell r="L111" t="str">
            <v>MULTICONDUCTOR DE COBRE FLEXIBLE GEMELO SPT 600 V, No. 2 X 18 AWG.</v>
          </cell>
          <cell r="M111">
            <v>0.327712</v>
          </cell>
          <cell r="N111">
            <v>0.29259999999999997</v>
          </cell>
        </row>
        <row r="112">
          <cell r="K112">
            <v>1102235</v>
          </cell>
          <cell r="L112" t="str">
            <v>CABLE MULTIPLEX ALUMINIO ASC 2 X 6 AWG, PE 600 V, AISLADOS DUPLEX</v>
          </cell>
          <cell r="M112">
            <v>1.0803520000000002</v>
          </cell>
          <cell r="N112">
            <v>0.96460000000000012</v>
          </cell>
        </row>
        <row r="113">
          <cell r="K113">
            <v>1102237</v>
          </cell>
          <cell r="L113" t="str">
            <v>CABLE MULTIPLEX ALUMINIO ASC 2 X 4 AWG, PE 600 V, AISLADOS DUPLEX</v>
          </cell>
          <cell r="M113">
            <v>1.5065568000000003</v>
          </cell>
          <cell r="N113">
            <v>1.34514</v>
          </cell>
        </row>
        <row r="114">
          <cell r="K114">
            <v>1102239</v>
          </cell>
          <cell r="L114" t="str">
            <v>CABLE MULTIPLEX ALUMINIO ASC 2 X 2 AWG, PE 600 V, AISLADOS DUPLEX</v>
          </cell>
          <cell r="M114">
            <v>1.2067888000000002</v>
          </cell>
          <cell r="N114">
            <v>1.0774900000000001</v>
          </cell>
        </row>
        <row r="115">
          <cell r="K115">
            <v>1102335</v>
          </cell>
          <cell r="L115" t="str">
            <v>CABLE MULTIPLEX ALUMINIO NEUTRO DESNUDO ASC 3 X 6 AWG, PE 600 V, TRIPLEX</v>
          </cell>
          <cell r="M115">
            <v>1.7060064000000004</v>
          </cell>
          <cell r="N115">
            <v>1.5232200000000002</v>
          </cell>
        </row>
        <row r="116">
          <cell r="K116">
            <v>1102337</v>
          </cell>
          <cell r="L116" t="str">
            <v>CABLE MULTIPLEX ALUMINIO ASC 600 V, NO. 3 X 4 AWG, TRIPLEX</v>
          </cell>
          <cell r="M116">
            <v>2.3494688000000008</v>
          </cell>
          <cell r="N116">
            <v>2.0977400000000004</v>
          </cell>
        </row>
        <row r="117">
          <cell r="K117">
            <v>1102339</v>
          </cell>
          <cell r="L117" t="str">
            <v>CABLE MULTIPLEX ALUMINIO ASC 3 X 2 AWG, PE 600 V, AISLADOS TRIPLEX</v>
          </cell>
          <cell r="M117">
            <v>3.8417792000000008</v>
          </cell>
          <cell r="N117">
            <v>3.4301600000000003</v>
          </cell>
        </row>
        <row r="118">
          <cell r="K118">
            <v>1102341</v>
          </cell>
          <cell r="L118" t="str">
            <v>CABLE MULTIPLEX ALUMINIO ASC 3 X 1/0 AWG, PE 600 V, AISLADOS TRIPLEX</v>
          </cell>
          <cell r="M118">
            <v>6.1710656000000013</v>
          </cell>
          <cell r="N118">
            <v>5.5098800000000008</v>
          </cell>
        </row>
        <row r="119">
          <cell r="K119">
            <v>1102342</v>
          </cell>
          <cell r="L119" t="str">
            <v>CABLE MULTIPLEX ALUMINIO ASC 600 V, No. 3 X 2/0 AWG, TRIPLEX</v>
          </cell>
          <cell r="M119">
            <v>8.0171616000000014</v>
          </cell>
          <cell r="N119">
            <v>7.1581800000000007</v>
          </cell>
        </row>
        <row r="120">
          <cell r="K120">
            <v>1102437</v>
          </cell>
          <cell r="L120" t="str">
            <v>CABLE MULTIPLEX ALUMINIO ASC 600 V, No. 4 X 4 AWG, CUADRUPLEX.</v>
          </cell>
          <cell r="M120">
            <v>3.4013280000000008</v>
          </cell>
          <cell r="N120">
            <v>3.0369000000000006</v>
          </cell>
        </row>
        <row r="121">
          <cell r="K121">
            <v>1102439</v>
          </cell>
          <cell r="L121" t="str">
            <v>CABLE MULTIPLEX ALUMINIO ASC 4 X 2 AWG, PE 600 V, AISLADOS CUADRUPLEX</v>
          </cell>
          <cell r="M121">
            <v>5.2213056000000009</v>
          </cell>
          <cell r="N121">
            <v>4.66188</v>
          </cell>
        </row>
        <row r="122">
          <cell r="K122">
            <v>1102441</v>
          </cell>
          <cell r="L122" t="str">
            <v>CABLE MULTIPLEX ALUMINIO ASC 4 X 1/0 AWG, PE 600 V, AISLADOS CUADRUPLEX</v>
          </cell>
          <cell r="M122">
            <v>8.2937792000000012</v>
          </cell>
          <cell r="N122">
            <v>7.4051600000000004</v>
          </cell>
        </row>
        <row r="123">
          <cell r="K123">
            <v>1102442</v>
          </cell>
          <cell r="L123" t="str">
            <v>CABLE MULTIPLEX ALUMINIO ASC 600 V, No. 4 X 2/0 AWG, AISLADOS CUADRUPLEX</v>
          </cell>
          <cell r="M123">
            <v>10.892560000000003</v>
          </cell>
          <cell r="N123">
            <v>9.725500000000002</v>
          </cell>
        </row>
        <row r="124">
          <cell r="K124">
            <v>1102637</v>
          </cell>
          <cell r="L124" t="str">
            <v>CABLE MULTIPLEX ALUMINIO ASC NO. 2 X 4 AWG, XLPE 600 V, AISLADOS, DUPLEX</v>
          </cell>
          <cell r="M124">
            <v>1.5065568000000003</v>
          </cell>
          <cell r="N124">
            <v>1.34514</v>
          </cell>
        </row>
        <row r="125">
          <cell r="K125">
            <v>1102841</v>
          </cell>
          <cell r="L125" t="str">
            <v>CABLE MULTIPLEX ALUMINIO ASC NO. 4 X 1/0 AWG, XLPE 600 V, AISLADOS, CUADRUPLEX</v>
          </cell>
          <cell r="M125">
            <v>8.2937792000000012</v>
          </cell>
          <cell r="N125">
            <v>7.4051600000000004</v>
          </cell>
        </row>
        <row r="126">
          <cell r="K126">
            <v>1103341</v>
          </cell>
          <cell r="L126" t="str">
            <v>CABLE PREENSAMBLADO (2 X 1/0 AAC + 1 X 1/0 AAAC) AWG, AISLADO POLIETILENO RETICULADO XLPE, 600 V - 90 GRD C</v>
          </cell>
          <cell r="M126">
            <v>4.1908160000000008</v>
          </cell>
          <cell r="N126">
            <v>3.7418</v>
          </cell>
        </row>
        <row r="127">
          <cell r="K127">
            <v>1103342</v>
          </cell>
          <cell r="L127" t="str">
            <v>CABLE PREENSAMBLADO (2 X 2/0 AAC + 1 X 1/0 AAAC) AWG, AISLADO POLIETILENO RETICULADO XLPE, 600 V - 90 GRD C</v>
          </cell>
          <cell r="M127">
            <v>4.8010368000000003</v>
          </cell>
          <cell r="N127">
            <v>4.2866400000000002</v>
          </cell>
        </row>
        <row r="128">
          <cell r="K128">
            <v>1103343</v>
          </cell>
          <cell r="L128" t="str">
            <v>CABLE PREENSAMBLADO (2 X 3/0 AAC + 1 X 1/0 AAAC) AWG, AISLADO POLIETILENO RETICULADO XLPE, 600 V - 90 GRD C</v>
          </cell>
          <cell r="M128">
            <v>5.5276032000000006</v>
          </cell>
          <cell r="N128">
            <v>4.9353600000000002</v>
          </cell>
        </row>
        <row r="129">
          <cell r="K129">
            <v>1103441</v>
          </cell>
          <cell r="L129" t="str">
            <v>CABLE PREENSAMBLADO (3 X 1/0 AAC + 1 X 1/0 AAAC) AWG, AISLADO POLIETILENO RETICULADO XLPE, 600 V - 90 GRD C</v>
          </cell>
          <cell r="M129">
            <v>5.5883878400000011</v>
          </cell>
          <cell r="N129">
            <v>4.9896320000000003</v>
          </cell>
        </row>
        <row r="130">
          <cell r="K130">
            <v>1103442</v>
          </cell>
          <cell r="L130" t="str">
            <v>CABLE PREENSAMBLADO (3 X 2/0 AAC + 1 X 1/0 AAAC) AWG, AISLADO POLIETILENO RETICULADO XLPE, 600 V - 90 GRD C</v>
          </cell>
          <cell r="M130">
            <v>6.4995638400000013</v>
          </cell>
          <cell r="N130">
            <v>5.8031820000000005</v>
          </cell>
        </row>
        <row r="131">
          <cell r="K131">
            <v>1103443</v>
          </cell>
          <cell r="L131" t="str">
            <v>CABLE PREENSAMBLADO (3 X 3/0 AAC + 1 X 1/0 AAAC) AWG, AISLADO POLIETILENO RETICULADO XLPE, 600 V - 90 GRD C</v>
          </cell>
          <cell r="M131">
            <v>7.5887011200000014</v>
          </cell>
          <cell r="N131">
            <v>6.7756260000000008</v>
          </cell>
        </row>
        <row r="132">
          <cell r="K132">
            <v>1104235</v>
          </cell>
          <cell r="L132" t="str">
            <v>MULTICONDUCTOR ANTIHURTO DE ALEACION AL AA-8000, AISLAMIENTO XLPE, CHAQUETA PVC, 600 V, NO. 2 X 6 AWG, 7 HILOS.</v>
          </cell>
          <cell r="M132">
            <v>1.0820140800000002</v>
          </cell>
          <cell r="N132">
            <v>0.96608400000000005</v>
          </cell>
        </row>
        <row r="133">
          <cell r="K133">
            <v>1104335</v>
          </cell>
          <cell r="L133" t="str">
            <v>MULTICONDUCTOR ANTIHURTO DE ALEACION AL AA-8000, AISLAMIENTO XLPE, CHAQUETA PVC, 600 V, NO. 3 X 6 AWG, 7 HILOS.</v>
          </cell>
          <cell r="M133">
            <v>1.8051376000000003</v>
          </cell>
          <cell r="N133">
            <v>1.6117300000000001</v>
          </cell>
        </row>
        <row r="134">
          <cell r="K134">
            <v>1104337</v>
          </cell>
          <cell r="L134" t="str">
            <v>MULTICONDUCTOR ANTIHURTO DE ALEACION AL AA-8000, AISLAMIENTO XLPE, CHAQUETA PVC, 600 V, NO. 3 X 4 AWG, 7 HILOS.</v>
          </cell>
          <cell r="M134">
            <v>3.0791219200000004</v>
          </cell>
          <cell r="N134">
            <v>2.7492160000000001</v>
          </cell>
        </row>
        <row r="135">
          <cell r="K135">
            <v>1104435</v>
          </cell>
          <cell r="L135" t="str">
            <v>MULTICONDUCTOR ANTIHURTO DE ALEACION AL AA-8000, AISLAMIENTO XLPE, CHAQUETA PVC, 600 V, NO. 4 X 6 AWG, 7 HILOS.</v>
          </cell>
          <cell r="M135">
            <v>2.7218934400000001</v>
          </cell>
          <cell r="N135">
            <v>2.4302619999999999</v>
          </cell>
        </row>
        <row r="136">
          <cell r="K136">
            <v>1107627</v>
          </cell>
          <cell r="L136" t="str">
            <v>CABLE DE CONTROL CABLEADO COBRE 600 V, No. 6 X 14 AWG.</v>
          </cell>
          <cell r="M136">
            <v>2.8851200000000001</v>
          </cell>
          <cell r="N136">
            <v>2.5760000000000001</v>
          </cell>
        </row>
        <row r="137">
          <cell r="K137">
            <v>1300235</v>
          </cell>
          <cell r="L137" t="str">
            <v>CABLE UNIPOLAR COBRE AISL. POLIETILENO RETIC. 8 KV, 6 AWG, 7 H, 100% NA.</v>
          </cell>
          <cell r="M137">
            <v>2.8286720000000001</v>
          </cell>
          <cell r="N137">
            <v>2.5255999999999998</v>
          </cell>
        </row>
        <row r="138">
          <cell r="K138">
            <v>1300237</v>
          </cell>
          <cell r="L138" t="str">
            <v>CABLE UNIPOLAR COBRE AISL. POLIETILENO RETIC. 8 KV, 4 AWG, 7 H, 133% NA.</v>
          </cell>
          <cell r="M138">
            <v>3.6910720000000001</v>
          </cell>
          <cell r="N138">
            <v>3.2955999999999999</v>
          </cell>
        </row>
        <row r="139">
          <cell r="K139">
            <v>1300239</v>
          </cell>
          <cell r="L139" t="str">
            <v>CABLE UNIPOLAR COBRE AISL. POLIETILENO RETIC. 8 KV, 2 AWG, 7 H, 133% NA.</v>
          </cell>
          <cell r="M139">
            <v>4.2132160000000001</v>
          </cell>
          <cell r="N139">
            <v>3.7617999999999996</v>
          </cell>
        </row>
        <row r="140">
          <cell r="K140">
            <v>1300251</v>
          </cell>
          <cell r="L140" t="str">
            <v>CABLE UNIPOLAR COBRE AISL. POLIETILENO RETIC. 8 KV, 1/0 AWG, 19 H, 133% NA.</v>
          </cell>
          <cell r="M140">
            <v>5.2982720000000008</v>
          </cell>
          <cell r="N140">
            <v>4.7305999999999999</v>
          </cell>
        </row>
        <row r="141">
          <cell r="K141">
            <v>1300252</v>
          </cell>
          <cell r="L141" t="str">
            <v>CABLE UNIPOLAR COBRE AISL. POLIETILENO RETIC. 8 KV, 2/0 AWG, 19 H, 133% NA.</v>
          </cell>
          <cell r="M141">
            <v>5.8862719999999999</v>
          </cell>
          <cell r="N141">
            <v>5.2555999999999994</v>
          </cell>
        </row>
        <row r="142">
          <cell r="K142">
            <v>1300253</v>
          </cell>
          <cell r="L142" t="str">
            <v>CABLE UNIPOLAR COBRE AISL. POLIETILENO RETIC. 8 KV, 3/0 AWG, 19 H, 133% NA.</v>
          </cell>
          <cell r="M142">
            <v>6.9674080000000007</v>
          </cell>
          <cell r="N142">
            <v>6.2209000000000003</v>
          </cell>
        </row>
        <row r="143">
          <cell r="K143">
            <v>1300254</v>
          </cell>
          <cell r="L143" t="str">
            <v>CABLE UNIPOLAR COBRE AISL. POLIETILENO RETIC. 8 KV, 4/0 AWG, 19 H, 133% NA.</v>
          </cell>
          <cell r="M143">
            <v>7.4566239999999997</v>
          </cell>
          <cell r="N143">
            <v>6.6576999999999993</v>
          </cell>
        </row>
        <row r="144">
          <cell r="K144">
            <v>1300265</v>
          </cell>
          <cell r="L144" t="str">
            <v>CABLE UNIPOLAR COBRE AISL. POLIETILENO RETIC. 8 KV, 250 MCM, 37 H, 133% NA.</v>
          </cell>
          <cell r="M144">
            <v>8.4695520000000002</v>
          </cell>
          <cell r="N144">
            <v>7.5621</v>
          </cell>
        </row>
        <row r="145">
          <cell r="K145">
            <v>1300268</v>
          </cell>
          <cell r="L145" t="str">
            <v>CABLE UNIPOLAR COBRE AISL. POLIETILENO RETIC. 8 KV, 300 MCM, 37 H, 133% NA.</v>
          </cell>
          <cell r="M145">
            <v>9.5883200000000013</v>
          </cell>
          <cell r="N145">
            <v>8.5609999999999999</v>
          </cell>
        </row>
        <row r="146">
          <cell r="K146">
            <v>1300269</v>
          </cell>
          <cell r="L146" t="str">
            <v>CABLE UNIPOLAR COBRE AISL. POLIETILENO RETIC. 8 KV, 350 MCM, 37 H, 133% NA.</v>
          </cell>
          <cell r="M146">
            <v>10.324496</v>
          </cell>
          <cell r="N146">
            <v>9.2182999999999993</v>
          </cell>
        </row>
        <row r="147">
          <cell r="K147">
            <v>1300270</v>
          </cell>
          <cell r="L147" t="str">
            <v>CABLE UNIPOLAR COBRE AISL. POLIETILENO RETIC. 8 KV, 400 MCM, 37 H, 133% NA.</v>
          </cell>
          <cell r="M147">
            <v>11.280192000000001</v>
          </cell>
          <cell r="N147">
            <v>10.0716</v>
          </cell>
        </row>
        <row r="148">
          <cell r="K148">
            <v>1300275</v>
          </cell>
          <cell r="L148" t="str">
            <v>CABLE UNIPOLAR COBRE AISL. POLIETILENO RETIC. 8 KV, 500 MCM, 37 H, 133% NA.</v>
          </cell>
          <cell r="M148">
            <v>12.376223999999999</v>
          </cell>
          <cell r="N148">
            <v>11.050199999999998</v>
          </cell>
        </row>
        <row r="149">
          <cell r="K149">
            <v>1300297</v>
          </cell>
          <cell r="L149" t="str">
            <v>CABLE UNIPOLAR COBRE AISL. POLIETILENO RETIC. 8 KV, 700 MCM, 61 H, 133% NA.</v>
          </cell>
          <cell r="M149">
            <v>13.472256000000002</v>
          </cell>
          <cell r="N149">
            <v>12.0288</v>
          </cell>
        </row>
        <row r="150">
          <cell r="K150">
            <v>1300298</v>
          </cell>
          <cell r="L150" t="str">
            <v>CABLE UNIPOLAR COBRE AISL. POLIETILENO RETIC. 8 KV, 750 MCM, 61 H, 133% NA.</v>
          </cell>
          <cell r="M150">
            <v>14.568288000000003</v>
          </cell>
          <cell r="N150">
            <v>13.007400000000001</v>
          </cell>
        </row>
        <row r="151">
          <cell r="K151">
            <v>1300437</v>
          </cell>
          <cell r="L151" t="str">
            <v>CABLE UNIPOLAR COBRE AISL. POLIETILENO RETIC. 25 KV, 4 AWG, 7 H, 100% NA.</v>
          </cell>
          <cell r="M151">
            <v>10.975999999999999</v>
          </cell>
          <cell r="N151">
            <v>9.7999999999999989</v>
          </cell>
        </row>
        <row r="152">
          <cell r="K152">
            <v>1300439</v>
          </cell>
          <cell r="L152" t="str">
            <v>CABLE UNIPOLAR COBRE AISL. POLIETILENO RETIC. 25 KV, 2 AWG, 7 H, 100% NA.</v>
          </cell>
          <cell r="M152">
            <v>12.10496</v>
          </cell>
          <cell r="N152">
            <v>10.808</v>
          </cell>
        </row>
        <row r="153">
          <cell r="K153">
            <v>1300451</v>
          </cell>
          <cell r="L153" t="str">
            <v>CABLE UNIPOLAR COBRE AISL. POLIETILENO RETIC. 25 KV, 1/0 AWG, 19 H, 100% NA.</v>
          </cell>
          <cell r="M153">
            <v>16.00536</v>
          </cell>
          <cell r="N153">
            <v>14.290499999999998</v>
          </cell>
        </row>
        <row r="154">
          <cell r="K154">
            <v>1300452</v>
          </cell>
          <cell r="L154" t="str">
            <v>CABLE UNIPOLAR COBRE AISL. POLIETILENO RETIC. 25 KV, 2/0 AWG, 19 H, 100% NA.</v>
          </cell>
          <cell r="M154">
            <v>18.665471999999998</v>
          </cell>
          <cell r="N154">
            <v>16.665599999999998</v>
          </cell>
        </row>
        <row r="155">
          <cell r="K155">
            <v>1300453</v>
          </cell>
          <cell r="L155" t="str">
            <v>CABLE UNIPOLAR COBRE AISL. POLIETILENO RETIC. 25 KV, 3/0 AWG, 19 H, 100% NA.</v>
          </cell>
          <cell r="M155">
            <v>21.167999999999999</v>
          </cell>
          <cell r="N155">
            <v>18.899999999999999</v>
          </cell>
        </row>
        <row r="156">
          <cell r="K156">
            <v>1300454</v>
          </cell>
          <cell r="L156" t="str">
            <v>CABLE UNIPOLAR COBRE AISL. POLIETILENO RETIC. 25 KV, 4/0 AWG, 19 H, 100% NA.</v>
          </cell>
          <cell r="M156">
            <v>26.105632</v>
          </cell>
          <cell r="N156">
            <v>23.308599999999998</v>
          </cell>
        </row>
        <row r="157">
          <cell r="K157">
            <v>1300465</v>
          </cell>
          <cell r="L157" t="str">
            <v>CABLE UNIPOLAR COBRE AISL. POLIETILENO RETIC. 25 KV, 250 MCM, 37 H, 100% NA.</v>
          </cell>
          <cell r="M157">
            <v>30.086783999999998</v>
          </cell>
          <cell r="N157">
            <v>26.863199999999996</v>
          </cell>
        </row>
        <row r="158">
          <cell r="K158">
            <v>1300469</v>
          </cell>
          <cell r="L158" t="str">
            <v>CABLE UNIPOLAR COBRE AISL. POLIETILENO RETIC. 25 KV, 350 MCM, 37 H, 100% NA.</v>
          </cell>
          <cell r="M158">
            <v>39.288592000000001</v>
          </cell>
          <cell r="N158">
            <v>35.079099999999997</v>
          </cell>
        </row>
        <row r="159">
          <cell r="K159">
            <v>1300475</v>
          </cell>
          <cell r="L159" t="str">
            <v>CABLE UNIPOLAR COBRE AISL. POLIETILENO RETIC. 25 KV, 500 MCM, 37 H, 100% NA.</v>
          </cell>
          <cell r="M159">
            <v>52.926271999999997</v>
          </cell>
          <cell r="N159">
            <v>47.255599999999994</v>
          </cell>
        </row>
        <row r="160">
          <cell r="K160">
            <v>1302253</v>
          </cell>
          <cell r="L160" t="str">
            <v>CABLE UNIP. COBRE AISLADO PAPEL IMPREG. DE ACEITE 8 KV, 3/0 AWG, 19 H</v>
          </cell>
          <cell r="M160">
            <v>21.167999999999999</v>
          </cell>
          <cell r="N160">
            <v>18.899999999999999</v>
          </cell>
        </row>
        <row r="161">
          <cell r="K161">
            <v>1305237</v>
          </cell>
          <cell r="L161" t="str">
            <v>CABLE TRIPOLAR COBRE AISL. POLIETILENO RETIC. 8 KV, 4 AWG, 7 H, 100% NA.</v>
          </cell>
          <cell r="M161">
            <v>5.1743999999999994</v>
          </cell>
          <cell r="N161">
            <v>4.6199999999999992</v>
          </cell>
        </row>
        <row r="162">
          <cell r="K162">
            <v>1305239</v>
          </cell>
          <cell r="L162" t="str">
            <v>CABLE TRIPOLAR COBRE AISL. POLIETILENO RETIC. 8 KV, 2 AWG, 7 H, 100% NA.</v>
          </cell>
          <cell r="M162">
            <v>12.10496</v>
          </cell>
          <cell r="N162">
            <v>10.808</v>
          </cell>
        </row>
        <row r="163">
          <cell r="K163">
            <v>1305252</v>
          </cell>
          <cell r="L163" t="str">
            <v>CABLE TRIPOLAR COBRE AISL. POLIETILENO RETIC. 8 KV, 2/0 AWG, 19 H, 100% NA.</v>
          </cell>
          <cell r="M163">
            <v>18.665471999999998</v>
          </cell>
          <cell r="N163">
            <v>16.665599999999998</v>
          </cell>
        </row>
        <row r="164">
          <cell r="K164">
            <v>1307251</v>
          </cell>
          <cell r="L164" t="str">
            <v>CABLE TRIPOLAR COBRE AISLADO PAPEL IMPREG. ACEITE 8 KV. 1/0 AWG, 19 H.</v>
          </cell>
          <cell r="M164">
            <v>16.00536</v>
          </cell>
          <cell r="N164">
            <v>14.290499999999998</v>
          </cell>
        </row>
        <row r="165">
          <cell r="K165">
            <v>1307352</v>
          </cell>
          <cell r="L165" t="str">
            <v>CABLE TRIPOLAR COBRE AISLADO PAPEL IMPREG. ACEITE 15 KV, 2/0 AWG, 19 H.</v>
          </cell>
          <cell r="M165">
            <v>18.665471999999998</v>
          </cell>
          <cell r="N165">
            <v>16.665599999999998</v>
          </cell>
        </row>
        <row r="166">
          <cell r="K166">
            <v>1310439</v>
          </cell>
          <cell r="L166" t="str">
            <v>CABLE ECOLOGICO UNIP. AL. AAC AISL. POLIET. RET. XLPE 25 KV, NO. 2 AWG, 7 HILOS</v>
          </cell>
          <cell r="M166">
            <v>12.10496</v>
          </cell>
          <cell r="N166">
            <v>10.808</v>
          </cell>
        </row>
        <row r="167">
          <cell r="K167">
            <v>1310442</v>
          </cell>
          <cell r="L167" t="str">
            <v>CABLE ECOLOGICO UNIP. AL. AAC AISL. POLIET. RET. XLPE 25 KV, NO. 2/0 AWG, 7 HILOS</v>
          </cell>
          <cell r="M167">
            <v>18.665471999999998</v>
          </cell>
          <cell r="N167">
            <v>16.665599999999998</v>
          </cell>
        </row>
        <row r="168">
          <cell r="K168">
            <v>1991019</v>
          </cell>
          <cell r="L168" t="str">
            <v>HEBILLA DE ACERO INOXIDABLE PARA SUJECCION DE FLEJE DE 19 MM</v>
          </cell>
          <cell r="M168">
            <v>0.41440000000000005</v>
          </cell>
          <cell r="N168">
            <v>0.37</v>
          </cell>
        </row>
        <row r="169">
          <cell r="K169">
            <v>2010103</v>
          </cell>
          <cell r="L169" t="str">
            <v>AISLADOR DE PORCELANA TIPO SUSPENSION CLASE ANSI  52 - 3, 22 KV</v>
          </cell>
          <cell r="M169">
            <v>15.685488000000001</v>
          </cell>
          <cell r="N169">
            <v>14.004899999999999</v>
          </cell>
        </row>
        <row r="170">
          <cell r="K170">
            <v>2010152</v>
          </cell>
          <cell r="L170" t="str">
            <v>AISLADOR DE CAUCHO SILICONADO TIPO SUSPENSION CLASE ANSI DS-28, 22 KV</v>
          </cell>
          <cell r="M170">
            <v>14.859936000000001</v>
          </cell>
          <cell r="N170">
            <v>13.267799999999999</v>
          </cell>
        </row>
        <row r="171">
          <cell r="K171">
            <v>2010303</v>
          </cell>
          <cell r="L171" t="str">
            <v>AISLADOR TIPO ESPIGA (PIN), RADIOINTERFERENCIA CLASE ANSI 55-3  6.3 KV</v>
          </cell>
          <cell r="M171">
            <v>11.038809599999999</v>
          </cell>
          <cell r="N171">
            <v>9.8560799999999986</v>
          </cell>
        </row>
        <row r="172">
          <cell r="K172">
            <v>2010311</v>
          </cell>
          <cell r="L172" t="str">
            <v>AISLADOR DE PORCELANA TIPO ESPIGA (PIN), RADIOINTERFERENCIA CLASE ANSI 56-1  25 KV</v>
          </cell>
          <cell r="M172">
            <v>10.063872</v>
          </cell>
          <cell r="N172">
            <v>8.9855999999999998</v>
          </cell>
        </row>
        <row r="173">
          <cell r="K173">
            <v>2010502</v>
          </cell>
          <cell r="L173" t="str">
            <v>AISLADOR DE PORCELANA TIPO ROLLO CLASE ANSI  53-2, 0.25 kV</v>
          </cell>
          <cell r="M173">
            <v>0.78624000000000005</v>
          </cell>
          <cell r="N173">
            <v>0.70199999999999996</v>
          </cell>
        </row>
        <row r="174">
          <cell r="K174">
            <v>2010702</v>
          </cell>
          <cell r="L174" t="str">
            <v>AISLADOR DE PORCELANA TIPO RETENIDA CLASE ANSI  54-2  6.3 KV</v>
          </cell>
          <cell r="M174">
            <v>3.21048</v>
          </cell>
          <cell r="N174">
            <v>2.8664999999999998</v>
          </cell>
        </row>
        <row r="175">
          <cell r="K175">
            <v>2010703</v>
          </cell>
          <cell r="L175" t="str">
            <v>AISLADOR DE PORCELANA TIPO RETENIDA CLASE ANSI  54-3  23 KV</v>
          </cell>
          <cell r="M175">
            <v>3.4070400000000003</v>
          </cell>
          <cell r="N175">
            <v>3.0419999999999998</v>
          </cell>
        </row>
        <row r="176">
          <cell r="K176">
            <v>2050102</v>
          </cell>
          <cell r="L176" t="str">
            <v>CONECTOR RANURA PARALELA ALEAC CU, No. 8 - 2/0 AWG, AJUSTE MECANICO, TRABAJO PESADO Y TRACCION PARCIAL, HERRAJERIA BRONCE SILICONADO</v>
          </cell>
          <cell r="M176">
            <v>5.6871360000000006</v>
          </cell>
          <cell r="N176">
            <v>5.0777999999999999</v>
          </cell>
        </row>
        <row r="177">
          <cell r="K177">
            <v>2050112</v>
          </cell>
          <cell r="L177" t="str">
            <v>CONECTOR RANURA PARALELA CU-SN, 1 PERNO, NO. 6 - 2/0 AWG</v>
          </cell>
          <cell r="M177">
            <v>2.5552800000000002</v>
          </cell>
          <cell r="N177">
            <v>2.2814999999999999</v>
          </cell>
        </row>
        <row r="178">
          <cell r="K178">
            <v>2050114</v>
          </cell>
          <cell r="L178" t="str">
            <v>CONECTOR RANURA PARALELA CU-SN, 1 PERNO, NO. 6 - 4/0 AWG</v>
          </cell>
          <cell r="M178">
            <v>7.7968800000000007</v>
          </cell>
          <cell r="N178">
            <v>6.9615</v>
          </cell>
        </row>
        <row r="179">
          <cell r="K179">
            <v>2050144</v>
          </cell>
          <cell r="L179" t="str">
            <v>CONECTOR RANURA PARALELA CU-SN, 1 PERNO, No. 1/0 - 4/0 AWG</v>
          </cell>
          <cell r="M179">
            <v>6.3030239999999997</v>
          </cell>
          <cell r="N179">
            <v>5.627699999999999</v>
          </cell>
        </row>
        <row r="180">
          <cell r="K180">
            <v>2050146</v>
          </cell>
          <cell r="L180" t="str">
            <v>CONECTOR RANURA PARALELA CU-SN, 1 PERNO, 2/0 AWG - 266.8 MCM</v>
          </cell>
          <cell r="M180">
            <v>3.0270240000000004</v>
          </cell>
          <cell r="N180">
            <v>2.7027000000000001</v>
          </cell>
        </row>
        <row r="181">
          <cell r="K181">
            <v>2050148</v>
          </cell>
          <cell r="L181" t="str">
            <v>CONECTOR RANURA PARALELA CU-SN, 1 PERNO, 1/0 - 400 MCM</v>
          </cell>
          <cell r="M181">
            <v>13.117103999999999</v>
          </cell>
          <cell r="N181">
            <v>11.711699999999999</v>
          </cell>
        </row>
        <row r="182">
          <cell r="K182">
            <v>2050211</v>
          </cell>
          <cell r="L182" t="str">
            <v>CONECTOR RANURA PARALELA CU-SN 2 PERNOS, NO.  6 - 1/0 AWG</v>
          </cell>
          <cell r="M182">
            <v>2.2538880000000003</v>
          </cell>
          <cell r="N182">
            <v>2.0124</v>
          </cell>
        </row>
        <row r="183">
          <cell r="K183">
            <v>2050224</v>
          </cell>
          <cell r="L183" t="str">
            <v>CONECTOR RANURA PARALELA ALEAC CU, No. 4 - 4/0 AWG, AJUSTE MECANICO, TRABAJO PESADO Y TRACCION PARCIAL, HERRAJERIA BRONCE SILICONADO</v>
          </cell>
          <cell r="M183">
            <v>15.462720000000001</v>
          </cell>
          <cell r="N183">
            <v>13.805999999999999</v>
          </cell>
        </row>
        <row r="184">
          <cell r="K184">
            <v>2050244</v>
          </cell>
          <cell r="L184" t="str">
            <v>CONECTOR RANURA PARALELA ALEAC CU, NO. 1/0 - 4/0 AWG, AJUSTE MECANICO, TRABAJO PESADO Y TRACCION PARCIAL, HERRAJERIA BRONCE SILICONADO</v>
          </cell>
          <cell r="M184">
            <v>21.071231999999998</v>
          </cell>
          <cell r="N184">
            <v>18.813599999999997</v>
          </cell>
        </row>
        <row r="185">
          <cell r="K185">
            <v>2050248</v>
          </cell>
          <cell r="L185" t="str">
            <v>CONECTOR RANURA PARALELA ALEAC CU, No. 4 AWG - 300 MCM, AJUSTE MECANICO, TRABAJO PESADO Y TRACCION PARCIAL, HERRAJERIA BRONCE SILICONADO</v>
          </cell>
          <cell r="M185">
            <v>25.002431999999999</v>
          </cell>
          <cell r="N185">
            <v>22.323599999999995</v>
          </cell>
        </row>
        <row r="186">
          <cell r="K186">
            <v>2051102</v>
          </cell>
          <cell r="L186" t="str">
            <v>CONECTOR RANURA PARALELA DE AL, 1 PERNO, NO. 8 - 2/0 AWG</v>
          </cell>
          <cell r="M186">
            <v>1.886976</v>
          </cell>
          <cell r="N186">
            <v>1.6847999999999999</v>
          </cell>
        </row>
        <row r="187">
          <cell r="K187">
            <v>2051111</v>
          </cell>
          <cell r="L187" t="str">
            <v>CONECTOR RANURA PARALELA DE ALUMINIO, 1 PERNO, NO. 6 - 1/0 AWG</v>
          </cell>
          <cell r="M187">
            <v>1.808352</v>
          </cell>
          <cell r="N187">
            <v>1.6145999999999998</v>
          </cell>
        </row>
        <row r="188">
          <cell r="K188">
            <v>2051144</v>
          </cell>
          <cell r="L188" t="str">
            <v>CONECTOR RANURA PARALELA DE ALUMINIO, 1 PERNO, NO. 1/0 - 4/0 AWG</v>
          </cell>
          <cell r="M188">
            <v>3.9705119999999998</v>
          </cell>
          <cell r="N188">
            <v>3.5450999999999997</v>
          </cell>
        </row>
        <row r="189">
          <cell r="K189">
            <v>2051145</v>
          </cell>
          <cell r="L189" t="str">
            <v>CONECTOR RANURA PARALELA DE AL.1 PERNO, NO. 1/0 AWG - 250 MCM</v>
          </cell>
          <cell r="M189">
            <v>5.4643680000000003</v>
          </cell>
          <cell r="N189">
            <v>4.8788999999999998</v>
          </cell>
        </row>
        <row r="190">
          <cell r="K190">
            <v>2051244</v>
          </cell>
          <cell r="L190" t="str">
            <v>CONECTOR RANURA PARALELA DE AL. 2 PERNOS, No. 1/0 - 4/0 AWG</v>
          </cell>
          <cell r="M190">
            <v>7.6496000000000004</v>
          </cell>
          <cell r="N190">
            <v>6.83</v>
          </cell>
        </row>
        <row r="191">
          <cell r="K191">
            <v>2051248</v>
          </cell>
          <cell r="L191" t="str">
            <v>CONECTOR RANURA PARALELA  DE AL. No. 2 AWG - 300 MCM, AJUSTE MECANICO, TRABAJO PESADO Y TRACCION PARCIAL</v>
          </cell>
          <cell r="M191">
            <v>13.313664000000001</v>
          </cell>
          <cell r="N191">
            <v>11.8872</v>
          </cell>
        </row>
        <row r="192">
          <cell r="K192">
            <v>2051255</v>
          </cell>
          <cell r="L192" t="str">
            <v>CONECTOR RANURA PARALELA DE AL. 2 PERNOS NO. 1/0 AWG - 400 MCM</v>
          </cell>
          <cell r="M192">
            <v>15.633072</v>
          </cell>
          <cell r="N192">
            <v>13.958099999999998</v>
          </cell>
        </row>
        <row r="193">
          <cell r="K193">
            <v>2051355</v>
          </cell>
          <cell r="L193" t="str">
            <v>CONECTOR RANURA PARALELA DE AL. 3 PERNOS NO. 1/0 AWG - 400 MCM</v>
          </cell>
          <cell r="M193">
            <v>15.633072</v>
          </cell>
          <cell r="N193">
            <v>13.958099999999998</v>
          </cell>
        </row>
        <row r="194">
          <cell r="K194">
            <v>2052202</v>
          </cell>
          <cell r="L194" t="str">
            <v>CONECTOR RANURAS PARALELAS ALEACION CU, NO. 2 - 2/0 AWG Y 6 - 2/0 AWG, PERNOS LATERALES Y SEPARADOR</v>
          </cell>
          <cell r="M194">
            <v>11.570832000000001</v>
          </cell>
          <cell r="N194">
            <v>10.331099999999999</v>
          </cell>
        </row>
        <row r="195">
          <cell r="K195">
            <v>2052244</v>
          </cell>
          <cell r="L195" t="str">
            <v>CONECTOR RANURAS PARALELAS, ALEACION CU, NO. 1/0 - 4/0 AWG, 6 - 4/0 AWG, PERNOS LATERALES  Y SEPARADOR</v>
          </cell>
          <cell r="M195">
            <v>13.326768000000001</v>
          </cell>
          <cell r="N195">
            <v>11.898899999999999</v>
          </cell>
        </row>
        <row r="196">
          <cell r="K196">
            <v>2052335</v>
          </cell>
          <cell r="L196" t="str">
            <v>CONECTOR RANURA PARALELA DE CU. 3 PERNOS, NO. 1/0 AWG - 300 MCM</v>
          </cell>
          <cell r="M196">
            <v>3.1711680000000002</v>
          </cell>
          <cell r="N196">
            <v>2.8313999999999999</v>
          </cell>
        </row>
        <row r="197">
          <cell r="K197">
            <v>2052504</v>
          </cell>
          <cell r="L197" t="str">
            <v>CONECTOR TIPO CRUZ DE CU. 2 PERNOS, NO. 6 - 2 AWG</v>
          </cell>
          <cell r="M197">
            <v>6.5520000000000009E-2</v>
          </cell>
          <cell r="N197">
            <v>5.8499999999999996E-2</v>
          </cell>
        </row>
        <row r="198">
          <cell r="K198">
            <v>2052520</v>
          </cell>
          <cell r="L198" t="str">
            <v>CONECTOR TIPO CRUZ DE CU. 2 PERNOS, NO. 2 - 2 AWG</v>
          </cell>
          <cell r="M198">
            <v>6.5520000000000009E-2</v>
          </cell>
          <cell r="N198">
            <v>5.8499999999999996E-2</v>
          </cell>
        </row>
        <row r="199">
          <cell r="K199">
            <v>2053241</v>
          </cell>
          <cell r="L199" t="str">
            <v>CONECTOR PERNO HENDIDO CU-ESTANIADO NO. 1/0 AWG</v>
          </cell>
          <cell r="M199">
            <v>0.27518399999999998</v>
          </cell>
          <cell r="N199">
            <v>0.24569999999999997</v>
          </cell>
        </row>
        <row r="200">
          <cell r="K200">
            <v>2053242</v>
          </cell>
          <cell r="L200" t="str">
            <v>CONECTOR PERNO HENDIDO CU-ESTANIADO NO. 2/0 AWG</v>
          </cell>
          <cell r="M200">
            <v>0.51105600000000007</v>
          </cell>
          <cell r="N200">
            <v>0.45629999999999998</v>
          </cell>
        </row>
        <row r="201">
          <cell r="K201">
            <v>2053245</v>
          </cell>
          <cell r="L201" t="str">
            <v>CONECTOR PERNO HENDIDO CU-ESTANIADO NO. 250 MCM</v>
          </cell>
          <cell r="M201">
            <v>11.452896000000001</v>
          </cell>
          <cell r="N201">
            <v>10.2258</v>
          </cell>
        </row>
        <row r="202">
          <cell r="K202">
            <v>2053520</v>
          </cell>
          <cell r="L202" t="str">
            <v>CONECTOR PARA DERIVACION DE AL. 95 - 150 MM2 SICAME CM 74A</v>
          </cell>
          <cell r="M202">
            <v>11.452896000000001</v>
          </cell>
          <cell r="N202">
            <v>10.2258</v>
          </cell>
        </row>
        <row r="203">
          <cell r="K203">
            <v>2053610</v>
          </cell>
          <cell r="L203" t="str">
            <v>CONECTOR EN DERIV.CU-ESTANIADO TIPO SICAME 16 - 60 MM2 CM-58</v>
          </cell>
          <cell r="M203">
            <v>0.27518399999999998</v>
          </cell>
          <cell r="N203">
            <v>0.24569999999999997</v>
          </cell>
        </row>
        <row r="204">
          <cell r="K204">
            <v>2053615</v>
          </cell>
          <cell r="L204" t="str">
            <v>CONECTOR EN DERIV.CU-ESTANIADO TIPO SICAME 35 - 70 MM2  T1-D76</v>
          </cell>
          <cell r="M204">
            <v>0.51105600000000007</v>
          </cell>
          <cell r="N204">
            <v>0.45629999999999998</v>
          </cell>
        </row>
        <row r="205">
          <cell r="K205">
            <v>2054101</v>
          </cell>
          <cell r="L205" t="str">
            <v>CONECTOR EN CALIENTE DE AL. NO. 8 - 1/0 AWG</v>
          </cell>
          <cell r="M205">
            <v>7.9895088000000012</v>
          </cell>
          <cell r="N205">
            <v>7.1334900000000001</v>
          </cell>
        </row>
        <row r="206">
          <cell r="K206">
            <v>2054202</v>
          </cell>
          <cell r="L206" t="str">
            <v>CONECTOR EN CALIENTE DE CU-ESTANADO NO. 8 - 2/0 AWG</v>
          </cell>
          <cell r="M206">
            <v>11.413584</v>
          </cell>
          <cell r="N206">
            <v>10.1907</v>
          </cell>
        </row>
        <row r="207">
          <cell r="K207">
            <v>2055102</v>
          </cell>
          <cell r="L207" t="str">
            <v>CONECTOR RANURA PARALELA ALEACION AL, 1 PERNO, NO. 8 - 2/0 AWG</v>
          </cell>
          <cell r="M207">
            <v>3.0139200000000002</v>
          </cell>
          <cell r="N207">
            <v>2.6909999999999998</v>
          </cell>
        </row>
        <row r="208">
          <cell r="K208">
            <v>2056201</v>
          </cell>
          <cell r="L208" t="str">
            <v>CONECTOR RANURA PARALELA DOBLE DENTADO, HERMETICO, CABLES AL/CU AISLADOS 4 - 3/0 AWG Y 14 - 8 AWG, TUERCA FUSIBLE</v>
          </cell>
          <cell r="M208">
            <v>5.4512640000000001</v>
          </cell>
          <cell r="N208">
            <v>4.8671999999999995</v>
          </cell>
        </row>
        <row r="209">
          <cell r="K209">
            <v>2056203</v>
          </cell>
          <cell r="L209" t="str">
            <v>CONECTOR RANURA PARALELA DOBLE DENTADO, HERMETICO, CABLES AL/CU AISLADOS 4 - 3/0 AWG Y 4 - 3/0, TUERCA FUSIBLE</v>
          </cell>
          <cell r="M209">
            <v>3.0663359999999997</v>
          </cell>
          <cell r="N209">
            <v>2.7377999999999996</v>
          </cell>
        </row>
        <row r="210">
          <cell r="K210">
            <v>2057006</v>
          </cell>
          <cell r="L210" t="str">
            <v>MULTICONECTOR DE COBRE DE 6 VIAS</v>
          </cell>
          <cell r="M210">
            <v>5.4512640000000001</v>
          </cell>
          <cell r="N210">
            <v>4.8671999999999995</v>
          </cell>
        </row>
        <row r="211">
          <cell r="K211">
            <v>2060101</v>
          </cell>
          <cell r="L211" t="str">
            <v>CONECTOR RANURA PARALELA ALEACION COBRE, NO. 2 - 4/0 AWG, 1 PERNO CENTRAL, AJUSTE MECANICO, HERRAJERIA BRONCE SILICONADO</v>
          </cell>
          <cell r="M211">
            <v>5.8413700800000008</v>
          </cell>
          <cell r="N211">
            <v>5.215509</v>
          </cell>
        </row>
        <row r="212">
          <cell r="K212">
            <v>2060102</v>
          </cell>
          <cell r="L212" t="str">
            <v>CONECTOR RANURA PARALELA ALEACION COBRE, NO. 8 - 2/0 AWG, AJUSTE MECANICO, 1 PERNO CENTRAL, HERRAJERIA BRONCE SILICONADO</v>
          </cell>
          <cell r="M212">
            <v>6.7747679999999999</v>
          </cell>
          <cell r="N212">
            <v>6.0488999999999997</v>
          </cell>
        </row>
        <row r="213">
          <cell r="K213">
            <v>2060104</v>
          </cell>
          <cell r="L213" t="str">
            <v>CONECTOR RANURA PARALELA ALEACION COBRE, NO. 6 - 4/0 AWG, AJUSTE MECANICO, 1 PERNO CENTRAL, HERRAJERIA BRONCE SILICONADO</v>
          </cell>
          <cell r="M213">
            <v>6.7485600000000003</v>
          </cell>
          <cell r="N213">
            <v>6.0255000000000001</v>
          </cell>
        </row>
        <row r="214">
          <cell r="K214">
            <v>2060112</v>
          </cell>
          <cell r="L214" t="str">
            <v>CONECTOR RANURA PARALELA ALEACION COBRE, NO. 6 - 2/0 AWG CLASE C</v>
          </cell>
          <cell r="M214">
            <v>2.5552800000000002</v>
          </cell>
          <cell r="N214">
            <v>2.2814999999999999</v>
          </cell>
        </row>
        <row r="215">
          <cell r="K215">
            <v>2110112</v>
          </cell>
          <cell r="L215" t="str">
            <v>GRAPA DE ALEACION AL, TERMINAL APERNADA TIPO PISTOLA, DOS PERNOS, 6 A 3/0 AWG</v>
          </cell>
          <cell r="M215">
            <v>11.53152</v>
          </cell>
          <cell r="N215">
            <v>10.295999999999999</v>
          </cell>
        </row>
        <row r="216">
          <cell r="K216">
            <v>2110114</v>
          </cell>
          <cell r="L216" t="str">
            <v>GRAPA TERMINAL APERNADA TIPO PISTOLA, ALEACION AL. NO. 6 - 4/0 AWG</v>
          </cell>
          <cell r="M216">
            <v>11.859120000000001</v>
          </cell>
          <cell r="N216">
            <v>10.5885</v>
          </cell>
        </row>
        <row r="217">
          <cell r="K217">
            <v>2110124</v>
          </cell>
          <cell r="L217" t="str">
            <v>GRAPA DE ALEACION AL, TERMINAL APERNADA TIPO PISTOLA, DOS PERNOS, 2 AWG - 336.4 MCM</v>
          </cell>
          <cell r="M217">
            <v>12.828816</v>
          </cell>
          <cell r="N217">
            <v>11.454299999999998</v>
          </cell>
        </row>
        <row r="218">
          <cell r="K218">
            <v>2110137</v>
          </cell>
          <cell r="L218" t="str">
            <v>GRAPA TERMINAL APERNADA TIPO PISTOLA, ALEACION AL. NO. 2 AWG - 350 MCM</v>
          </cell>
          <cell r="M218">
            <v>30.977856000000003</v>
          </cell>
          <cell r="N218">
            <v>27.658799999999999</v>
          </cell>
        </row>
        <row r="219">
          <cell r="K219">
            <v>2110145</v>
          </cell>
          <cell r="L219" t="str">
            <v>GRAPA TERMINAL APERNADA TIPO PISTOLA, ALEACION AL. NO. 3/0 AWG - 266.8 MCM</v>
          </cell>
          <cell r="M219">
            <v>14.597856</v>
          </cell>
          <cell r="N219">
            <v>13.033799999999999</v>
          </cell>
        </row>
        <row r="220">
          <cell r="K220">
            <v>2110148</v>
          </cell>
          <cell r="L220" t="str">
            <v>GRAPA TERMINAL APERNADA TIPO PISTOLA, ALEACION AL. NO. 1/0 AWG - 400 MCM</v>
          </cell>
          <cell r="M220">
            <v>44.108063999999992</v>
          </cell>
          <cell r="N220">
            <v>39.38219999999999</v>
          </cell>
        </row>
        <row r="221">
          <cell r="K221">
            <v>2110169</v>
          </cell>
          <cell r="L221" t="str">
            <v>GRAPA DE ALEACION AL, TERMINAL APERNADO, TIPO PISTOLA, 3/0 AWG A 556.6 MCM</v>
          </cell>
          <cell r="M221">
            <v>75.112127999999998</v>
          </cell>
          <cell r="N221">
            <v>67.064399999999992</v>
          </cell>
        </row>
        <row r="222">
          <cell r="K222">
            <v>2110312</v>
          </cell>
          <cell r="L222" t="str">
            <v>GRAPA TERMINAL APERNADA DE AL. RECTA NO. 6 - 2/0 AWG</v>
          </cell>
          <cell r="M222">
            <v>26.863200000000003</v>
          </cell>
          <cell r="N222">
            <v>23.984999999999999</v>
          </cell>
        </row>
        <row r="223">
          <cell r="K223">
            <v>2110367</v>
          </cell>
          <cell r="L223" t="str">
            <v>GRAPA TERMINAL APERNADA DE AL. RECTA No. 3/0 AWG - 336 MCM</v>
          </cell>
          <cell r="M223">
            <v>105.27753600000001</v>
          </cell>
          <cell r="N223">
            <v>93.997799999999998</v>
          </cell>
        </row>
        <row r="224">
          <cell r="K224">
            <v>2110512</v>
          </cell>
          <cell r="L224" t="str">
            <v>GRAPA TERMINAL APERNADA DE AL. ANGULAR No. 6 - 2/0 AWG</v>
          </cell>
          <cell r="M224">
            <v>1.284192</v>
          </cell>
          <cell r="N224">
            <v>1.1465999999999998</v>
          </cell>
        </row>
        <row r="225">
          <cell r="K225">
            <v>2110723</v>
          </cell>
          <cell r="L225" t="str">
            <v>GRAPA TERMINAL APERNADA ACERO GALV. TIPO PISTOLA NO. 4 - 3/0 AWG</v>
          </cell>
          <cell r="M225">
            <v>14.833728000000001</v>
          </cell>
          <cell r="N225">
            <v>13.244399999999999</v>
          </cell>
        </row>
        <row r="226">
          <cell r="K226">
            <v>2111101</v>
          </cell>
          <cell r="L226" t="str">
            <v>GRAPA BULONADA DE AL, TERMINAL DE LINEA, 1 PERNO "U" No. 8 - 1/0 AWG</v>
          </cell>
          <cell r="M226">
            <v>3.3808319999999998</v>
          </cell>
          <cell r="N226">
            <v>3.0185999999999997</v>
          </cell>
        </row>
        <row r="227">
          <cell r="K227">
            <v>2111112</v>
          </cell>
          <cell r="L227" t="str">
            <v>GRAPA BULONADA DE AL. 1 PERNO "U" COND. 6 - 2/0 AWG</v>
          </cell>
          <cell r="M227">
            <v>5.1236640000000007</v>
          </cell>
          <cell r="N227">
            <v>4.5747</v>
          </cell>
        </row>
        <row r="228">
          <cell r="K228">
            <v>2111145</v>
          </cell>
          <cell r="L228" t="str">
            <v>GRAPA BULONADA DE AL, TERMINAL DE LINEA, 1 PERNO "U", No. 1/0 AWG - 250 MCM</v>
          </cell>
          <cell r="M228">
            <v>7.6658400000000002</v>
          </cell>
          <cell r="N228">
            <v>6.8444999999999991</v>
          </cell>
        </row>
        <row r="229">
          <cell r="K229">
            <v>2111148</v>
          </cell>
          <cell r="L229" t="str">
            <v>GRAPA BULONADA DE AL. 1 PERNO "U" COND. 1/0 AWG - 400 MCM</v>
          </cell>
          <cell r="M229">
            <v>5.3333279999999998</v>
          </cell>
          <cell r="N229">
            <v>4.7618999999999998</v>
          </cell>
        </row>
        <row r="230">
          <cell r="K230">
            <v>2112005</v>
          </cell>
          <cell r="L230" t="str">
            <v>GRAPA ALEACION AL, PARA DERIVACION LINEA EN CALIENTE, PRINCIPAL 6 -2/0 AWG,  DERIVADO 6 - 2/0 AWG</v>
          </cell>
          <cell r="M230">
            <v>10.876320000000002</v>
          </cell>
          <cell r="N230">
            <v>9.7110000000000003</v>
          </cell>
        </row>
        <row r="231">
          <cell r="K231">
            <v>2112042</v>
          </cell>
          <cell r="L231" t="str">
            <v>GRAPA ALEACION AL, PARA DERIVACION LINEA EN CALIENTE, PRINCIPAL 6 AWG -400 MCM,  DERIVADO 6 - 4/0 AWG</v>
          </cell>
          <cell r="M231">
            <v>12.488111999999999</v>
          </cell>
          <cell r="N231">
            <v>11.150099999999998</v>
          </cell>
        </row>
        <row r="232">
          <cell r="K232">
            <v>2112043</v>
          </cell>
          <cell r="L232" t="str">
            <v>GRAPA DERIVACION LINEA EN CALIENTE ALEACION AL. NO. 6 - 4/0 AWG Y 6 - 2/0 AWG</v>
          </cell>
          <cell r="M232">
            <v>18.778032</v>
          </cell>
          <cell r="N232">
            <v>16.766099999999998</v>
          </cell>
        </row>
        <row r="233">
          <cell r="K233">
            <v>2112064</v>
          </cell>
          <cell r="L233" t="str">
            <v>GRAPA DERIVACION LINEA EN CALIENTE ALEACION AL. NO. 1/0 AWG - 636 MCM Y 6 AWG - 266 MCM</v>
          </cell>
          <cell r="M233">
            <v>45.942624000000009</v>
          </cell>
          <cell r="N233">
            <v>41.020200000000003</v>
          </cell>
        </row>
        <row r="234">
          <cell r="K234">
            <v>2112110</v>
          </cell>
          <cell r="L234" t="str">
            <v>GRAPA DERIVACION CALIENTE CU-EST. NO. 8 - 2/0 AWG Y 8 - 2/0 AWG</v>
          </cell>
          <cell r="M234">
            <v>16.393104000000001</v>
          </cell>
          <cell r="N234">
            <v>14.636699999999999</v>
          </cell>
        </row>
        <row r="235">
          <cell r="K235">
            <v>2112124</v>
          </cell>
          <cell r="L235" t="str">
            <v>GRAPA DERIVACION CALIENTE CU-EST. NO. 6 AWG - 250 MCM Y 8 - 2/0 AWG</v>
          </cell>
          <cell r="M235">
            <v>15.187536000000001</v>
          </cell>
          <cell r="N235">
            <v>13.5603</v>
          </cell>
        </row>
        <row r="236">
          <cell r="K236">
            <v>2112144</v>
          </cell>
          <cell r="L236" t="str">
            <v>GRAPA DERIVACION CALIENTE CU-EST. NO. 6 - 250 MCM Y 6 - 400 MCM</v>
          </cell>
          <cell r="M236">
            <v>15.187536000000001</v>
          </cell>
          <cell r="N236">
            <v>13.5603</v>
          </cell>
        </row>
        <row r="237">
          <cell r="K237">
            <v>2113044</v>
          </cell>
          <cell r="L237" t="str">
            <v>GRAPA SUSPENSION APERNADA DE AL. No. 1/0 - 4/0 AWG</v>
          </cell>
          <cell r="M237">
            <v>41.028624000000001</v>
          </cell>
          <cell r="N237">
            <v>36.6327</v>
          </cell>
        </row>
        <row r="238">
          <cell r="K238">
            <v>2113077</v>
          </cell>
          <cell r="L238" t="str">
            <v>GRAPA SUSPENSION APERNADA DE AL. No. 4/0 AWG - 266.8 MCM</v>
          </cell>
          <cell r="M238">
            <v>14.466816</v>
          </cell>
          <cell r="N238">
            <v>12.916799999999999</v>
          </cell>
        </row>
        <row r="239">
          <cell r="K239">
            <v>2113315</v>
          </cell>
          <cell r="L239" t="str">
            <v>GRAPA DE SUSPENSION VASCULANTE DE ACERO GALVANIZADO. NO. 6 - 3/0 AWG</v>
          </cell>
          <cell r="M239">
            <v>45.615024000000005</v>
          </cell>
          <cell r="N239">
            <v>40.727699999999999</v>
          </cell>
        </row>
        <row r="240">
          <cell r="K240">
            <v>2113477</v>
          </cell>
          <cell r="L240" t="str">
            <v>GRAPA RETENCION DE FE. GALV. No. 4/0 AWG - 266.8 MCM</v>
          </cell>
          <cell r="M240">
            <v>31.331664</v>
          </cell>
          <cell r="N240">
            <v>27.974699999999999</v>
          </cell>
        </row>
        <row r="241">
          <cell r="K241">
            <v>2114051</v>
          </cell>
          <cell r="L241" t="str">
            <v>GRAPA DE TENSION DE AL. NO. 397.5 MCM</v>
          </cell>
          <cell r="M241">
            <v>0.35380800000000007</v>
          </cell>
          <cell r="N241">
            <v>0.31590000000000001</v>
          </cell>
        </row>
        <row r="242">
          <cell r="K242">
            <v>2119902</v>
          </cell>
          <cell r="L242" t="str">
            <v>GRAPA RETENCION DE ACERO GALV. NO. 6 - 4/0 AWG.</v>
          </cell>
          <cell r="M242">
            <v>9.5921280000000007</v>
          </cell>
          <cell r="N242">
            <v>8.5643999999999991</v>
          </cell>
        </row>
        <row r="243">
          <cell r="K243">
            <v>2119942</v>
          </cell>
          <cell r="L243" t="str">
            <v>GRAPA RETENCION DE ACERO GALV. DE 9 MM DIAM</v>
          </cell>
          <cell r="M243">
            <v>4.9664159999999997</v>
          </cell>
          <cell r="N243">
            <v>4.4342999999999995</v>
          </cell>
        </row>
        <row r="244">
          <cell r="K244">
            <v>2151805</v>
          </cell>
          <cell r="L244" t="str">
            <v>CONECTOR COMPR. TIPO B, CUNA DE CU. NO. 8 - 1/0 AWG</v>
          </cell>
          <cell r="M244">
            <v>2.3063039999999999</v>
          </cell>
          <cell r="N244">
            <v>2.0591999999999997</v>
          </cell>
        </row>
        <row r="245">
          <cell r="K245">
            <v>2156601</v>
          </cell>
          <cell r="L245" t="str">
            <v>PROTECTOR DE POLIVINIL, DIAM. 1 1/2" LONG. 2.44 M</v>
          </cell>
          <cell r="M245">
            <v>10.365264</v>
          </cell>
          <cell r="N245">
            <v>9.2546999999999997</v>
          </cell>
        </row>
        <row r="246">
          <cell r="K246">
            <v>2170241</v>
          </cell>
          <cell r="L246" t="str">
            <v>EMPALME COMPR. DE AL, LARGO, TENSION COMPLETA NO. 1/0 AWG</v>
          </cell>
          <cell r="M246">
            <v>4.6912320000000003</v>
          </cell>
          <cell r="N246">
            <v>4.1886000000000001</v>
          </cell>
        </row>
        <row r="247">
          <cell r="K247">
            <v>2170247</v>
          </cell>
          <cell r="L247" t="str">
            <v>EMPALME COMPR. DE AL, LARGO, TENSION COMPLETA NO. 266.8 MCM</v>
          </cell>
          <cell r="M247">
            <v>21.333311999999999</v>
          </cell>
          <cell r="N247">
            <v>19.047599999999999</v>
          </cell>
        </row>
        <row r="248">
          <cell r="K248">
            <v>2170250</v>
          </cell>
          <cell r="L248" t="str">
            <v>EMPALME COMPRESION DE AL, LARGO, TENSION COMPL. NO. 336.4 MCM</v>
          </cell>
          <cell r="M248">
            <v>3.9312E-2</v>
          </cell>
          <cell r="N248">
            <v>3.5099999999999999E-2</v>
          </cell>
        </row>
        <row r="249">
          <cell r="K249">
            <v>2171043</v>
          </cell>
          <cell r="L249" t="str">
            <v>EMPALME COMPR. DE AL. DOBLE, TENSION COMPLETA, NO. 3/0 AWG</v>
          </cell>
          <cell r="M249">
            <v>4.1539679999999999</v>
          </cell>
          <cell r="N249">
            <v>3.7088999999999999</v>
          </cell>
        </row>
        <row r="250">
          <cell r="K250">
            <v>2171047</v>
          </cell>
          <cell r="L250" t="str">
            <v>EMPALME COMPR. DE AL. DOBLE, TENSION COMPLETA, NO. 266.8 MCM</v>
          </cell>
          <cell r="M250">
            <v>5.084352</v>
          </cell>
          <cell r="N250">
            <v>4.5395999999999992</v>
          </cell>
        </row>
        <row r="251">
          <cell r="K251">
            <v>2171139</v>
          </cell>
          <cell r="L251" t="str">
            <v>EMPALME DE COMPRESION DE ALUMINIO NO. 2 AWG</v>
          </cell>
          <cell r="M251">
            <v>3.8132640000000002</v>
          </cell>
          <cell r="N251">
            <v>3.4047000000000001</v>
          </cell>
        </row>
        <row r="252">
          <cell r="K252">
            <v>2171141</v>
          </cell>
          <cell r="L252" t="str">
            <v>EMPALME DE COMPRESION DE ALUMINIO NO. 1/0 AWG</v>
          </cell>
          <cell r="M252">
            <v>3.8656800000000002</v>
          </cell>
          <cell r="N252">
            <v>3.4514999999999998</v>
          </cell>
        </row>
        <row r="253">
          <cell r="K253">
            <v>2171142</v>
          </cell>
          <cell r="L253" t="str">
            <v>EMPALME DE COMPRESION DE ALUMINIO NO. 2/0 AWG</v>
          </cell>
          <cell r="M253">
            <v>11.112192</v>
          </cell>
          <cell r="N253">
            <v>9.9215999999999998</v>
          </cell>
        </row>
        <row r="254">
          <cell r="K254">
            <v>2171143</v>
          </cell>
          <cell r="L254" t="str">
            <v>EMPALME DE COMPRESION DE ALUMINIO NO. 3/0 AWG</v>
          </cell>
          <cell r="M254">
            <v>4.9139999999999997</v>
          </cell>
          <cell r="N254">
            <v>4.3874999999999993</v>
          </cell>
        </row>
        <row r="255">
          <cell r="K255">
            <v>2171144</v>
          </cell>
          <cell r="L255" t="str">
            <v>EMPALME DE COMPRESION DE ALUMINIO NO. 4/0 AWG</v>
          </cell>
          <cell r="M255">
            <v>4.0229279999999994</v>
          </cell>
          <cell r="N255">
            <v>3.5918999999999994</v>
          </cell>
        </row>
        <row r="256">
          <cell r="K256">
            <v>2171147</v>
          </cell>
          <cell r="L256" t="str">
            <v>EMPALME DE COMPRESION DE ALUMINIO NO. 266.8 MCM</v>
          </cell>
          <cell r="M256">
            <v>18.280079999999998</v>
          </cell>
          <cell r="N256">
            <v>16.321499999999997</v>
          </cell>
        </row>
        <row r="257">
          <cell r="K257">
            <v>2172146</v>
          </cell>
          <cell r="L257" t="str">
            <v>EMPALME O MANGUITO DE COMPRESION ACSR, UNION No. 266.8 MCM, 7 HILOS</v>
          </cell>
          <cell r="M257">
            <v>2.8566720000000005</v>
          </cell>
          <cell r="N257">
            <v>2.5506000000000002</v>
          </cell>
        </row>
        <row r="258">
          <cell r="K258">
            <v>2173341</v>
          </cell>
          <cell r="L258" t="str">
            <v>EMPALME COMPR. DE CU-SN CORTO TENSION MINIMA NO. 1/0 AWG</v>
          </cell>
          <cell r="M258">
            <v>1.323504</v>
          </cell>
          <cell r="N258">
            <v>1.1817</v>
          </cell>
        </row>
        <row r="259">
          <cell r="K259">
            <v>2173343</v>
          </cell>
          <cell r="L259" t="str">
            <v>EMPALME COMPR. DE CU-SN CORTO TENSION MINIMA NO. 3/0 AWG</v>
          </cell>
          <cell r="M259">
            <v>3.904992</v>
          </cell>
          <cell r="N259">
            <v>3.4865999999999997</v>
          </cell>
        </row>
        <row r="260">
          <cell r="K260">
            <v>2173344</v>
          </cell>
          <cell r="L260" t="str">
            <v>EMPALME COMPR. DE CU-SN CORTO TENSION MINIMA NO. 4/0 AWG</v>
          </cell>
          <cell r="M260">
            <v>3.6429119999999999</v>
          </cell>
          <cell r="N260">
            <v>3.2525999999999997</v>
          </cell>
        </row>
        <row r="261">
          <cell r="K261">
            <v>2190108</v>
          </cell>
          <cell r="L261" t="str">
            <v>TERMINAL DE COMPRESION PLANO, CABLE CU 8 AWG</v>
          </cell>
          <cell r="M261">
            <v>0.36691200000000002</v>
          </cell>
          <cell r="N261">
            <v>0.3276</v>
          </cell>
        </row>
        <row r="262">
          <cell r="K262">
            <v>2190141</v>
          </cell>
          <cell r="L262" t="str">
            <v>TERMINAL COMPR. PLANO CU, UNA PERFORACION, CABLE CU 1/0 AWG</v>
          </cell>
          <cell r="M262">
            <v>3.721536</v>
          </cell>
          <cell r="N262">
            <v>3.3227999999999995</v>
          </cell>
        </row>
        <row r="263">
          <cell r="K263">
            <v>2191139</v>
          </cell>
          <cell r="L263" t="str">
            <v>TERMINAL COMPR. RECTO DE AL. NO. 2  AWG</v>
          </cell>
          <cell r="M263">
            <v>1.9131840000000002</v>
          </cell>
          <cell r="N263">
            <v>1.7081999999999999</v>
          </cell>
        </row>
        <row r="264">
          <cell r="K264">
            <v>2191352</v>
          </cell>
          <cell r="L264" t="str">
            <v>TERMINAL COMPR. RECTO DE AL. ESTANDARD 2 PERFORACIONES NO. 250-300 MCM</v>
          </cell>
          <cell r="M264">
            <v>36.376704000000004</v>
          </cell>
          <cell r="N264">
            <v>32.479199999999999</v>
          </cell>
        </row>
        <row r="265">
          <cell r="K265">
            <v>2191368</v>
          </cell>
          <cell r="L265" t="str">
            <v>TERMINAL COMPR. RECTO DE AL. ESTANDARD 2 PERFORACIONES NO. 400-500 MCM</v>
          </cell>
          <cell r="M265">
            <v>103.27262400000001</v>
          </cell>
          <cell r="N265">
            <v>92.207700000000003</v>
          </cell>
        </row>
        <row r="266">
          <cell r="K266">
            <v>2192141</v>
          </cell>
          <cell r="L266" t="str">
            <v>TERMINAL COMPRESION RECTO DE COBRE, CALIBRE NO. 1/0 AWG</v>
          </cell>
          <cell r="M266">
            <v>2.1883680000000001</v>
          </cell>
          <cell r="N266">
            <v>1.9538999999999997</v>
          </cell>
        </row>
        <row r="267">
          <cell r="K267">
            <v>2192162</v>
          </cell>
          <cell r="L267" t="str">
            <v>TERMINAL COMPRESION RECTO DE COBRE, CALIBRE NO. 400 MCM</v>
          </cell>
          <cell r="M267">
            <v>20.900879999999997</v>
          </cell>
          <cell r="N267">
            <v>18.661499999999997</v>
          </cell>
        </row>
        <row r="268">
          <cell r="K268">
            <v>2193139</v>
          </cell>
          <cell r="L268" t="str">
            <v>TERMINAL COMPR. RECTO DE CU-SN ESTANDARD 1 PERF. NO. 2 AWG</v>
          </cell>
          <cell r="M268">
            <v>2.7125279999999998</v>
          </cell>
          <cell r="N268">
            <v>2.4218999999999995</v>
          </cell>
        </row>
        <row r="269">
          <cell r="K269">
            <v>2193141</v>
          </cell>
          <cell r="L269" t="str">
            <v>TERMINAL COMPR. RECTO DE CU-SN ESTANDARD 1 PERF. NO. 1/0 AWG</v>
          </cell>
          <cell r="M269">
            <v>1.9918080000000002</v>
          </cell>
          <cell r="N269">
            <v>1.7784</v>
          </cell>
        </row>
        <row r="270">
          <cell r="K270">
            <v>2193142</v>
          </cell>
          <cell r="L270" t="str">
            <v>TERMINAL COMPR. RECTO DE CU-SN ESTANDARD 1 PERF. NO. 2/0 AWG</v>
          </cell>
          <cell r="M270">
            <v>2.03112</v>
          </cell>
          <cell r="N270">
            <v>1.8134999999999999</v>
          </cell>
        </row>
        <row r="271">
          <cell r="K271">
            <v>2193143</v>
          </cell>
          <cell r="L271" t="str">
            <v>TERMINAL.COMPR. RECTO DE CU-SN ESTANDARD 1 PERF. NO. 3/0 AWG</v>
          </cell>
          <cell r="M271">
            <v>2.2538880000000003</v>
          </cell>
          <cell r="N271">
            <v>2.0124</v>
          </cell>
        </row>
        <row r="272">
          <cell r="K272">
            <v>2200221</v>
          </cell>
          <cell r="L272" t="str">
            <v>TERMINAL APERNADO RECTO DE AL. NO. 4 - 1/0 AWG</v>
          </cell>
          <cell r="M272">
            <v>0.58967999999999998</v>
          </cell>
          <cell r="N272">
            <v>0.52649999999999997</v>
          </cell>
        </row>
        <row r="273">
          <cell r="K273">
            <v>2200241</v>
          </cell>
          <cell r="L273" t="str">
            <v>TERMINAL APERNADO RECTO DE CU-SN TIPO TALON NO. 1/0 AWG</v>
          </cell>
          <cell r="M273">
            <v>2.9746080000000004</v>
          </cell>
          <cell r="N273">
            <v>2.6558999999999999</v>
          </cell>
        </row>
        <row r="274">
          <cell r="K274">
            <v>2200342</v>
          </cell>
          <cell r="L274" t="str">
            <v>TERMINAL APERNADO RECTO DE CU. TIPO TALON NO. 2/0 AWG</v>
          </cell>
          <cell r="M274">
            <v>10.509407999999999</v>
          </cell>
          <cell r="N274">
            <v>9.3833999999999982</v>
          </cell>
        </row>
        <row r="275">
          <cell r="K275">
            <v>2200344</v>
          </cell>
          <cell r="L275" t="str">
            <v>TERMINAL APERNADO RECTO DE CU. TIPO TALON NO. 4/0 AWG</v>
          </cell>
          <cell r="M275">
            <v>6.8533920000000013</v>
          </cell>
          <cell r="N275">
            <v>6.1191000000000004</v>
          </cell>
        </row>
        <row r="276">
          <cell r="K276">
            <v>2201342</v>
          </cell>
          <cell r="L276" t="str">
            <v>TERMINAL APERNADO PLANO CU, UNA PERFORACION, CABLE CU 1/0 - 2/0 AWG</v>
          </cell>
          <cell r="M276">
            <v>15.960672000000001</v>
          </cell>
          <cell r="N276">
            <v>14.250599999999999</v>
          </cell>
        </row>
        <row r="277">
          <cell r="K277">
            <v>2201344</v>
          </cell>
          <cell r="L277" t="str">
            <v>TERMINAL APERNADO PLANO CU, UNA PERFORACION, CABLE CU 3/0 - 4/0 AWG</v>
          </cell>
          <cell r="M277">
            <v>12.723984000000002</v>
          </cell>
          <cell r="N277">
            <v>11.3607</v>
          </cell>
        </row>
        <row r="278">
          <cell r="K278">
            <v>2201552</v>
          </cell>
          <cell r="L278" t="str">
            <v>TERMINAL APERNADO PLANO DE COBRE, CABLE BARRA, NO. 1/0 AWG - 300 MCM</v>
          </cell>
          <cell r="M278">
            <v>39.927887999999996</v>
          </cell>
          <cell r="N278">
            <v>35.649899999999995</v>
          </cell>
        </row>
        <row r="279">
          <cell r="K279">
            <v>2260142</v>
          </cell>
          <cell r="L279" t="str">
            <v>EMPALME PREFORMADO DE REPARACION (JGO 10 VARILLAS) PARA CABLE DE AL. 2/0 AWG</v>
          </cell>
          <cell r="M279">
            <v>12.016368</v>
          </cell>
          <cell r="N279">
            <v>10.728899999999999</v>
          </cell>
        </row>
        <row r="280">
          <cell r="K280">
            <v>2260144</v>
          </cell>
          <cell r="L280" t="str">
            <v>EMPALME PREFORMADO DE REPARACION (JGO 11 VARILLAS), PARA CABLE DE AL. 4/0 AWG.</v>
          </cell>
          <cell r="M280">
            <v>20.114640000000001</v>
          </cell>
          <cell r="N280">
            <v>17.959499999999998</v>
          </cell>
        </row>
        <row r="281">
          <cell r="K281">
            <v>2270142</v>
          </cell>
          <cell r="L281" t="str">
            <v>EMPALME PREFORMADO DE AL. (JGO. 3 UNID) NO. 2/0 AWG</v>
          </cell>
          <cell r="M281">
            <v>6.1850879999999995</v>
          </cell>
          <cell r="N281">
            <v>5.5223999999999993</v>
          </cell>
        </row>
        <row r="282">
          <cell r="K282">
            <v>2270143</v>
          </cell>
          <cell r="L282" t="str">
            <v>EMPALME PREFORMADO DE AL. (JGO. 3 UNID) NO. 3/0 AWG</v>
          </cell>
          <cell r="M282">
            <v>4.9402080000000002</v>
          </cell>
          <cell r="N282">
            <v>4.4108999999999998</v>
          </cell>
        </row>
        <row r="283">
          <cell r="K283">
            <v>2270242</v>
          </cell>
          <cell r="L283" t="str">
            <v>EMPALME PREFORMADO PARA CONDUCTOR ACSR 2/0 AWG</v>
          </cell>
          <cell r="M283">
            <v>12.972960000000002</v>
          </cell>
          <cell r="N283">
            <v>11.583</v>
          </cell>
        </row>
        <row r="284">
          <cell r="K284">
            <v>2270342</v>
          </cell>
          <cell r="L284" t="str">
            <v>EMPALME PREFORMADO DE CU. (JGO  3 UNID). NO. 2/0 AWG</v>
          </cell>
          <cell r="M284">
            <v>6.1850879999999995</v>
          </cell>
          <cell r="N284">
            <v>5.5223999999999993</v>
          </cell>
        </row>
        <row r="285">
          <cell r="K285">
            <v>2280137</v>
          </cell>
          <cell r="L285" t="str">
            <v>RETENEDOR TERMINAL PREFORMADO PARA RETENER CABLE ASC Y/O ACSR No. 4 AWG, 7 HILOS</v>
          </cell>
          <cell r="M285">
            <v>1.0614240000000001</v>
          </cell>
          <cell r="N285">
            <v>0.94769999999999999</v>
          </cell>
        </row>
        <row r="286">
          <cell r="K286">
            <v>2280139</v>
          </cell>
          <cell r="L286" t="str">
            <v>RETENEDOR TERMINAL PREFORMADO PARA RETENER CABLE ASC Y/O ACSR NO. 2 AWG, 7 HILOS</v>
          </cell>
          <cell r="M286">
            <v>1.389024</v>
          </cell>
          <cell r="N286">
            <v>1.2402</v>
          </cell>
        </row>
        <row r="287">
          <cell r="K287">
            <v>2280141</v>
          </cell>
          <cell r="L287" t="str">
            <v>RETENEDOR TERMINAL PREFORMADO PARA RETENER CABLE ASC Y/O ACSR NO. 1/0 AWG, 7 HILOS</v>
          </cell>
          <cell r="M287">
            <v>2.1883680000000001</v>
          </cell>
          <cell r="N287">
            <v>1.9538999999999997</v>
          </cell>
        </row>
        <row r="288">
          <cell r="K288">
            <v>2280142</v>
          </cell>
          <cell r="L288" t="str">
            <v>RETENEDOR TERMINAL PREFORMADO PARA RETENER CABLE ASC Y/O ACSR NO. 2/0 AWG, 7 HILOS</v>
          </cell>
          <cell r="M288">
            <v>2.9746080000000004</v>
          </cell>
          <cell r="N288">
            <v>2.6558999999999999</v>
          </cell>
        </row>
        <row r="289">
          <cell r="K289">
            <v>2280143</v>
          </cell>
          <cell r="L289" t="str">
            <v>RETENEDOR TERMINAL PREFORMADO PARA RETENER CABLE ASC Y/O ACSR NO. 3/0 AWG, 7 HILOS</v>
          </cell>
          <cell r="M289">
            <v>4.0229279999999994</v>
          </cell>
          <cell r="N289">
            <v>3.5918999999999994</v>
          </cell>
        </row>
        <row r="290">
          <cell r="K290">
            <v>2280144</v>
          </cell>
          <cell r="L290" t="str">
            <v>RETENEDOR TERMINAL PREFORMADO PARA RETENER CABLE ASC Y/O ACSR NO. 4/0 AWG, 7 HILOS</v>
          </cell>
          <cell r="M290">
            <v>5.4643680000000003</v>
          </cell>
          <cell r="N290">
            <v>4.8788999999999998</v>
          </cell>
        </row>
        <row r="291">
          <cell r="K291">
            <v>2282003</v>
          </cell>
          <cell r="L291" t="str">
            <v>RETENEDOR TERMINAL PREFORMADO PARA CABLE DE ACERO DE 3/8" DE DIAMETRO</v>
          </cell>
          <cell r="M291">
            <v>4.4815679999999993</v>
          </cell>
          <cell r="N291">
            <v>4.0013999999999994</v>
          </cell>
        </row>
        <row r="292">
          <cell r="K292">
            <v>2341005</v>
          </cell>
          <cell r="L292" t="str">
            <v>PINZA RETENCION AUTO AJUSTABLE PARA NEUTRO PORTANTE NO. 1/0 AWG (50 MM2)</v>
          </cell>
          <cell r="M292">
            <v>6.0802559999999994</v>
          </cell>
          <cell r="N292">
            <v>5.428799999999999</v>
          </cell>
        </row>
        <row r="293">
          <cell r="K293">
            <v>2341105</v>
          </cell>
          <cell r="L293" t="str">
            <v>PINZA SUSPENSION AUTO AJUSTABLE PARA NEUTRO PORTANTE No. 1/0 AWG (50 MM2)</v>
          </cell>
          <cell r="M293">
            <v>3.3808319999999998</v>
          </cell>
          <cell r="N293">
            <v>3.0185999999999997</v>
          </cell>
        </row>
        <row r="294">
          <cell r="K294">
            <v>2342014</v>
          </cell>
          <cell r="L294" t="str">
            <v>MENSULA DE RETENCION DE ALEACION DE ALUMINIO, 100-140 MM, 1000 - 2000 KGF</v>
          </cell>
          <cell r="M294">
            <v>3.8918880000000002</v>
          </cell>
          <cell r="N294">
            <v>3.4748999999999999</v>
          </cell>
        </row>
        <row r="295">
          <cell r="K295">
            <v>2342114</v>
          </cell>
          <cell r="L295" t="str">
            <v>MENSULA DE SUSPENSION DE ALEACION DE ALUMINIO, 140 MM, 1000 KGF</v>
          </cell>
          <cell r="M295">
            <v>4.3243200000000002</v>
          </cell>
          <cell r="N295">
            <v>3.8609999999999998</v>
          </cell>
        </row>
        <row r="296">
          <cell r="K296">
            <v>2343005</v>
          </cell>
          <cell r="L296" t="str">
            <v>TERMINAL PREAISLADO PARA NEUTRO DE CABLE PREENSAMBLADO DE 50 MM2</v>
          </cell>
          <cell r="M296">
            <v>7.1154720000000005</v>
          </cell>
          <cell r="N296">
            <v>6.3530999999999995</v>
          </cell>
        </row>
        <row r="297">
          <cell r="K297">
            <v>2348001</v>
          </cell>
          <cell r="L297" t="str">
            <v>TENSOR MECANICO CON PERNO DE OJO, PERNO CON GRILLETE Y TUERCAS DE SEGURIDAD</v>
          </cell>
          <cell r="M297">
            <v>19.839456000000002</v>
          </cell>
          <cell r="N297">
            <v>17.713799999999999</v>
          </cell>
        </row>
        <row r="298">
          <cell r="K298">
            <v>2351618</v>
          </cell>
          <cell r="L298" t="str">
            <v>VARILLA COPPERWELD PUESTA A TIERRA DE 16 MM DIAM Y 1.80 M LONG</v>
          </cell>
          <cell r="M298">
            <v>9.6183360000000011</v>
          </cell>
          <cell r="N298">
            <v>8.5877999999999997</v>
          </cell>
        </row>
        <row r="299">
          <cell r="K299">
            <v>2351630</v>
          </cell>
          <cell r="L299" t="str">
            <v>VARILLA COPPERWELD PUESTA A TIERRA DE 16 MM DIAM Y 3.00 M LONG</v>
          </cell>
          <cell r="M299">
            <v>29.667456000000001</v>
          </cell>
          <cell r="N299">
            <v>26.488799999999998</v>
          </cell>
        </row>
        <row r="300">
          <cell r="K300">
            <v>2351650</v>
          </cell>
          <cell r="L300" t="str">
            <v>CONECTOR DE VARILLA PUESTA A TIERRA (COPPERWELD) 16 MM DIAM</v>
          </cell>
          <cell r="M300">
            <v>1.1138399999999999</v>
          </cell>
          <cell r="N300">
            <v>0.99449999999999994</v>
          </cell>
        </row>
        <row r="301">
          <cell r="K301">
            <v>2351655</v>
          </cell>
          <cell r="L301" t="str">
            <v>CONECTOR TIPO GOLPE PARA CABLE 6 AWG A VARILLA 5/8", (HAMMERLOCK)</v>
          </cell>
          <cell r="M301">
            <v>10.417680000000001</v>
          </cell>
          <cell r="N301">
            <v>9.301499999999999</v>
          </cell>
        </row>
        <row r="302">
          <cell r="K302">
            <v>2351660</v>
          </cell>
          <cell r="L302" t="str">
            <v>CONECTOR DE COMPRESION PARA VARILLA COPPERWELD 1/2" A 5/8" - CABLE CU DESN NO. 4 - 2 AWG</v>
          </cell>
          <cell r="M302">
            <v>10.312848000000001</v>
          </cell>
          <cell r="N302">
            <v>9.2079000000000004</v>
          </cell>
        </row>
        <row r="303">
          <cell r="K303">
            <v>2355024</v>
          </cell>
          <cell r="L303" t="str">
            <v>PERNO DE BRONCE SILICONADO 3/8" X 2 1/2", TUERCA, ARAND. PLANA Y PRESION</v>
          </cell>
          <cell r="M303">
            <v>5.9885280000000005</v>
          </cell>
          <cell r="N303">
            <v>5.3468999999999998</v>
          </cell>
        </row>
        <row r="304">
          <cell r="K304">
            <v>2360301</v>
          </cell>
          <cell r="L304" t="str">
            <v>CAPUCHON DE NITRILO PARA CONECTOR SICAME REF. GP-1</v>
          </cell>
          <cell r="M304">
            <v>1.3104000000000001E-2</v>
          </cell>
          <cell r="N304">
            <v>1.17E-2</v>
          </cell>
        </row>
        <row r="305">
          <cell r="K305">
            <v>2360303</v>
          </cell>
          <cell r="L305" t="str">
            <v>CAPUCHON DE NITRILO PARA CONECTOR SICAME REF. GP-3</v>
          </cell>
          <cell r="M305">
            <v>5.2416000000000004E-2</v>
          </cell>
          <cell r="N305">
            <v>4.6800000000000001E-2</v>
          </cell>
        </row>
        <row r="306">
          <cell r="K306">
            <v>2361016</v>
          </cell>
          <cell r="L306" t="str">
            <v>PINZA DE ANCLAJE DE PVC PARA ACOMETIDA AEREA BT MULTICONDUCTOR DE 12 A 22 MM DIAM. EXT.</v>
          </cell>
          <cell r="M306">
            <v>1.4283360000000003</v>
          </cell>
          <cell r="N306">
            <v>1.2753000000000001</v>
          </cell>
        </row>
        <row r="307">
          <cell r="K307">
            <v>2361017</v>
          </cell>
          <cell r="L307" t="str">
            <v>PINZA DE ANCLAJE PARA ACOMETIDA BT. 16-35 MM. (P-63-A)</v>
          </cell>
          <cell r="M307">
            <v>6.6961440000000003</v>
          </cell>
          <cell r="N307">
            <v>5.9786999999999999</v>
          </cell>
        </row>
        <row r="308">
          <cell r="K308">
            <v>2362002</v>
          </cell>
          <cell r="L308" t="str">
            <v>SOPORTE AISLADO ACOMETIDA BT. CON ABRAZADERA BRPF 70-6</v>
          </cell>
          <cell r="M308">
            <v>3.9312E-2</v>
          </cell>
          <cell r="N308">
            <v>3.5099999999999999E-2</v>
          </cell>
        </row>
        <row r="309">
          <cell r="K309">
            <v>2370137</v>
          </cell>
          <cell r="L309" t="str">
            <v>AMORTIGUADOR ESPIRAL VIBRACION PREFORMADO AL, ACSR NO. 4 AWG, SIMPLE PESO</v>
          </cell>
          <cell r="M309">
            <v>6.7616639999999997</v>
          </cell>
          <cell r="N309">
            <v>6.0371999999999995</v>
          </cell>
        </row>
        <row r="310">
          <cell r="K310">
            <v>2370139</v>
          </cell>
          <cell r="L310" t="str">
            <v>AMORTIGUADOR ESPIRAL VIBRACION PREFORMADO AL, ACSR NO. 2 AWG, SIMPLE PESO</v>
          </cell>
          <cell r="M310">
            <v>7.9279199999999994</v>
          </cell>
          <cell r="N310">
            <v>7.0784999999999991</v>
          </cell>
        </row>
        <row r="311">
          <cell r="K311">
            <v>2370141</v>
          </cell>
          <cell r="L311" t="str">
            <v>AMORTIGUADOR ESPIRAL VIBRACION PREFORMADO AL, ACSR NO. 1/0 AWG, SIMPLE PESO</v>
          </cell>
          <cell r="M311">
            <v>7.1809920000000007</v>
          </cell>
          <cell r="N311">
            <v>6.4116</v>
          </cell>
        </row>
        <row r="312">
          <cell r="K312">
            <v>2370142</v>
          </cell>
          <cell r="L312" t="str">
            <v>AMORTIGUADOR ESPIRAL VIBRACION PREFORMADO AL, ACSR NO. 2/0 AWG, SIMPLE PESO</v>
          </cell>
          <cell r="M312">
            <v>9.0024480000000011</v>
          </cell>
          <cell r="N312">
            <v>8.0379000000000005</v>
          </cell>
        </row>
        <row r="313">
          <cell r="K313">
            <v>2370143</v>
          </cell>
          <cell r="L313" t="str">
            <v>AMORTIGUADOR ESPIRAL VIBRACION PREFORMADO AL, ACSR NO. 3/0 AWG, SIMPLE PESO</v>
          </cell>
          <cell r="M313">
            <v>34.031088000000004</v>
          </cell>
          <cell r="N313">
            <v>30.384899999999998</v>
          </cell>
        </row>
        <row r="314">
          <cell r="K314">
            <v>2370144</v>
          </cell>
          <cell r="L314" t="str">
            <v>AMORTIGUADOR ESPIRAL VIBRACION PREFORMADO AL, ACSR NO. 4/0 AWG, SIMPLE PESO</v>
          </cell>
          <cell r="M314">
            <v>9.0024480000000011</v>
          </cell>
          <cell r="N314">
            <v>8.0379000000000005</v>
          </cell>
        </row>
        <row r="315">
          <cell r="K315">
            <v>2371009</v>
          </cell>
          <cell r="L315" t="str">
            <v>GUARDACABO PARA CABLE TENSOR DE 3/8" (9.5 MM) DIAM</v>
          </cell>
          <cell r="M315">
            <v>0.74692800000000004</v>
          </cell>
          <cell r="N315">
            <v>0.66689999999999994</v>
          </cell>
        </row>
        <row r="316">
          <cell r="K316">
            <v>2371013</v>
          </cell>
          <cell r="L316" t="str">
            <v>GUARDACABO PARA CABLE TENSOR DE 1/2" (12.7 MM) DIAM</v>
          </cell>
          <cell r="M316">
            <v>2.3587199999999999</v>
          </cell>
          <cell r="N316">
            <v>2.1059999999999999</v>
          </cell>
        </row>
        <row r="317">
          <cell r="K317">
            <v>2372510</v>
          </cell>
          <cell r="L317" t="str">
            <v>GRAPA PERNO "U" (GRILLETE) DE 3/8" DIAM</v>
          </cell>
          <cell r="M317">
            <v>2.7099072</v>
          </cell>
          <cell r="N317">
            <v>2.4195599999999997</v>
          </cell>
        </row>
        <row r="318">
          <cell r="K318">
            <v>2372614</v>
          </cell>
          <cell r="L318" t="str">
            <v>PERNO "U" GALVANIZADO, DIAM. PERNO 16 MM (5/8"), LONG. "U"  2 1/2"</v>
          </cell>
          <cell r="M318">
            <v>1.3104000000000001E-2</v>
          </cell>
          <cell r="N318">
            <v>1.17E-2</v>
          </cell>
        </row>
        <row r="319">
          <cell r="K319">
            <v>2373202</v>
          </cell>
          <cell r="L319" t="str">
            <v>MORDAZA DESCENTRADA 2 PERNOS PARA CABLE TENSOR DE 3/8" - 1/2"</v>
          </cell>
          <cell r="M319">
            <v>4.5601920000000007</v>
          </cell>
          <cell r="N319">
            <v>4.0716000000000001</v>
          </cell>
        </row>
        <row r="320">
          <cell r="K320">
            <v>2373203</v>
          </cell>
          <cell r="L320" t="str">
            <v>GRAPA MORDAZA 3 PERNOS</v>
          </cell>
          <cell r="M320">
            <v>2.7256320000000001</v>
          </cell>
          <cell r="N320">
            <v>2.4335999999999998</v>
          </cell>
        </row>
        <row r="321">
          <cell r="K321">
            <v>2373210</v>
          </cell>
          <cell r="L321" t="str">
            <v>MORDAZA DESCENTRADA 2 PERNOS PARA CABLE TENSOR DE 3/8"</v>
          </cell>
          <cell r="M321">
            <v>4.8353760000000001</v>
          </cell>
          <cell r="N321">
            <v>4.3172999999999995</v>
          </cell>
        </row>
        <row r="322">
          <cell r="K322">
            <v>2373302</v>
          </cell>
          <cell r="L322" t="str">
            <v>MORDAZA DESCENTRADA 3 PERNOS PARA CABLE TENSOR DE 1/2"</v>
          </cell>
          <cell r="M322">
            <v>3.852576</v>
          </cell>
          <cell r="N322">
            <v>3.4397999999999995</v>
          </cell>
        </row>
        <row r="323">
          <cell r="K323">
            <v>2374102</v>
          </cell>
          <cell r="L323" t="str">
            <v>MORDAZA RECTA 2 PERNOS PARA CABLE TENSOR 9 A 13 MM</v>
          </cell>
          <cell r="M323">
            <v>3.236688</v>
          </cell>
          <cell r="N323">
            <v>2.8898999999999999</v>
          </cell>
        </row>
        <row r="324">
          <cell r="K324">
            <v>2420309</v>
          </cell>
          <cell r="L324" t="str">
            <v>POSTE DE HORMIGON CIRCULAR DE 350 KG, LONGITUD 9.0 M</v>
          </cell>
          <cell r="M324">
            <v>170.48303999999999</v>
          </cell>
          <cell r="N324">
            <v>152.21699999999998</v>
          </cell>
        </row>
        <row r="325">
          <cell r="K325">
            <v>2420409</v>
          </cell>
          <cell r="L325" t="str">
            <v>POSTE CIRCULAR DE HORMIGON ARMADO DE 400 KG, LONGITUD 9.0 M, VERDE</v>
          </cell>
          <cell r="M325">
            <v>170.48303999999999</v>
          </cell>
          <cell r="N325">
            <v>152.21699999999998</v>
          </cell>
        </row>
        <row r="326">
          <cell r="K326">
            <v>2420410</v>
          </cell>
          <cell r="L326" t="str">
            <v>POSTE CIRCULAR DE HORMIGON ARMADO DE 400 KG, LONGITUD 10.0 M, VERDE</v>
          </cell>
          <cell r="M326">
            <v>170.48303999999999</v>
          </cell>
          <cell r="N326">
            <v>152.21699999999998</v>
          </cell>
        </row>
        <row r="327">
          <cell r="K327">
            <v>2420412</v>
          </cell>
          <cell r="L327" t="str">
            <v>POSTE CIRCULAR DE HORMIGON ARMADO DE 400 KG, LONGITUD 12.0 M</v>
          </cell>
          <cell r="M327">
            <v>256.41907200000003</v>
          </cell>
          <cell r="N327">
            <v>228.94559999999998</v>
          </cell>
        </row>
        <row r="328">
          <cell r="K328">
            <v>2420461</v>
          </cell>
          <cell r="L328" t="str">
            <v>POSTE CIRCULAR DE HORMIGON ARMADO DE 400 KG, LONGITUD 11.5 M</v>
          </cell>
          <cell r="M328">
            <v>392.39901792000001</v>
          </cell>
          <cell r="N328">
            <v>350.35626599999995</v>
          </cell>
        </row>
        <row r="329">
          <cell r="K329">
            <v>2420509</v>
          </cell>
          <cell r="L329" t="str">
            <v>POSTE CIRCULAR DE HORMIGON ARMADO DE 500 KG, LONGITUD 9.0 M, ANARANJADO</v>
          </cell>
          <cell r="M329">
            <v>170.48303999999999</v>
          </cell>
          <cell r="N329">
            <v>152.21699999999998</v>
          </cell>
        </row>
        <row r="330">
          <cell r="K330">
            <v>2420510</v>
          </cell>
          <cell r="L330" t="str">
            <v>POSTE CIRCULAR DE HORMIGON ARMADO DE 500 KG, LONGITUD 10.0 M</v>
          </cell>
          <cell r="M330">
            <v>198.3919392</v>
          </cell>
          <cell r="N330">
            <v>177.13565999999997</v>
          </cell>
        </row>
        <row r="331">
          <cell r="K331">
            <v>2420512</v>
          </cell>
          <cell r="L331" t="str">
            <v>POSTE CIRCULAR DE HORMIGON ARMADO DE 500 KG, LONGITUD 12.0 M, AZUL</v>
          </cell>
          <cell r="M331">
            <v>256.41907200000003</v>
          </cell>
          <cell r="N331">
            <v>228.94559999999998</v>
          </cell>
        </row>
        <row r="332">
          <cell r="K332">
            <v>2420513</v>
          </cell>
          <cell r="L332" t="str">
            <v>POSTE CIRCULAR DE HORMIGON ARMADO DE 500 KG, LONGITUD 13.0 M</v>
          </cell>
          <cell r="M332">
            <v>256.41907200000003</v>
          </cell>
          <cell r="N332">
            <v>228.94559999999998</v>
          </cell>
        </row>
        <row r="333">
          <cell r="K333">
            <v>2420514</v>
          </cell>
          <cell r="L333" t="str">
            <v>POSTE CIRCULAR DE HORMIGON ARMADO DE 500 KG, LONGITUD 14.0 M, AZUL CELESTE</v>
          </cell>
          <cell r="M333">
            <v>353.51971199999997</v>
          </cell>
          <cell r="N333">
            <v>315.64259999999996</v>
          </cell>
        </row>
        <row r="334">
          <cell r="K334">
            <v>2420515</v>
          </cell>
          <cell r="L334" t="str">
            <v>POSTE CIRCULAR DE HORMIGON ARMADO DE 500 KG, LONGITUD 15.0 M</v>
          </cell>
          <cell r="M334">
            <v>424.22365439999993</v>
          </cell>
          <cell r="N334">
            <v>378.77111999999988</v>
          </cell>
        </row>
        <row r="335">
          <cell r="K335">
            <v>2420517</v>
          </cell>
          <cell r="L335" t="str">
            <v>POSTE CIRCULAR DE HORMIGON ARMADO DE 500 KG, LONGITUD 17.0 M</v>
          </cell>
          <cell r="M335">
            <v>551.49075071999994</v>
          </cell>
          <cell r="N335">
            <v>492.40245599999986</v>
          </cell>
        </row>
        <row r="336">
          <cell r="K336">
            <v>2420558</v>
          </cell>
          <cell r="L336" t="str">
            <v>POSTE CIRCULAR DE HORMIGON ARMADO DE 500 KG, LONGITUD 8.5 M</v>
          </cell>
          <cell r="M336">
            <v>170.48303999999999</v>
          </cell>
          <cell r="N336">
            <v>152.21699999999998</v>
          </cell>
        </row>
        <row r="337">
          <cell r="K337">
            <v>2420561</v>
          </cell>
          <cell r="L337" t="str">
            <v>POSTE CIRCULAR DE HORMIGON ARMADO DE 500 KG, LONGITUD 11.5 M</v>
          </cell>
          <cell r="M337">
            <v>256.41907200000003</v>
          </cell>
          <cell r="N337">
            <v>228.94559999999998</v>
          </cell>
        </row>
        <row r="338">
          <cell r="K338">
            <v>2420562</v>
          </cell>
          <cell r="L338" t="str">
            <v>POSTE CIRCULAR DE HORMIGON ARMADO DE 500 KG, LONGITUD. 12.5 M</v>
          </cell>
          <cell r="M338">
            <v>256.41907200000003</v>
          </cell>
          <cell r="N338">
            <v>228.94559999999998</v>
          </cell>
        </row>
        <row r="339">
          <cell r="K339">
            <v>2420563</v>
          </cell>
          <cell r="L339" t="str">
            <v>POSTE CIRCULAR DE HORMIGON ARMADO DE 500 KG, LONGITUD 13.5 M</v>
          </cell>
          <cell r="M339">
            <v>353.51971199999997</v>
          </cell>
          <cell r="N339">
            <v>315.64259999999996</v>
          </cell>
        </row>
        <row r="340">
          <cell r="K340">
            <v>2420567</v>
          </cell>
          <cell r="L340" t="str">
            <v>POSTE CIRCULAR DE HORMIGON ARMADO DE 500 KG, LONGITUD 17.5 M</v>
          </cell>
          <cell r="M340">
            <v>532.05529103999993</v>
          </cell>
          <cell r="N340">
            <v>475.0493669999999</v>
          </cell>
        </row>
        <row r="341">
          <cell r="K341">
            <v>2420662</v>
          </cell>
          <cell r="L341" t="str">
            <v>POSTE DE HORMIGON CIRCULAR DE 600 KG, LONGITUD 12.5 M</v>
          </cell>
          <cell r="M341">
            <v>256.41907200000003</v>
          </cell>
          <cell r="N341">
            <v>228.94559999999998</v>
          </cell>
        </row>
        <row r="342">
          <cell r="K342">
            <v>2425309</v>
          </cell>
          <cell r="L342" t="str">
            <v>POSTE DE HORMIGON CIRCULAR DE 350 KG, LONGITUD 9.0 M</v>
          </cell>
          <cell r="M342">
            <v>170.48303999999999</v>
          </cell>
          <cell r="N342">
            <v>152.21699999999998</v>
          </cell>
        </row>
        <row r="343">
          <cell r="K343">
            <v>2425310</v>
          </cell>
          <cell r="L343" t="str">
            <v>POSTE DE HORMIGON CIRCULAR DE 350 KG, LONGITUD 10.0 M</v>
          </cell>
          <cell r="M343">
            <v>170.48303999999999</v>
          </cell>
          <cell r="N343">
            <v>152.21699999999998</v>
          </cell>
        </row>
        <row r="344">
          <cell r="K344">
            <v>2425312</v>
          </cell>
          <cell r="L344" t="str">
            <v>POSTE DE HORMIGON CIRCULAR DE 350 KG, LONGITUD 12.0 M</v>
          </cell>
          <cell r="M344">
            <v>256.41907200000003</v>
          </cell>
          <cell r="N344">
            <v>228.94559999999998</v>
          </cell>
        </row>
        <row r="345">
          <cell r="K345">
            <v>2425358</v>
          </cell>
          <cell r="L345" t="str">
            <v>POSTE DE HORMIGON CIRCULAR DE 350 KG, LONG. 8.5 M</v>
          </cell>
          <cell r="M345">
            <v>170.48303999999999</v>
          </cell>
          <cell r="N345">
            <v>152.21699999999998</v>
          </cell>
        </row>
        <row r="346">
          <cell r="K346">
            <v>2425361</v>
          </cell>
          <cell r="L346" t="str">
            <v>POSTE DE HORMIGON CIRCULAR DE 350 KG, LONG. 11.5 M</v>
          </cell>
          <cell r="M346">
            <v>256.41907200000003</v>
          </cell>
          <cell r="N346">
            <v>228.94559999999998</v>
          </cell>
        </row>
        <row r="347">
          <cell r="K347">
            <v>2427409</v>
          </cell>
          <cell r="L347" t="str">
            <v>POSTE DE HORMIGON CIRCULAR DE 475 KG, LONG. 9 M.</v>
          </cell>
          <cell r="M347">
            <v>170.48303999999999</v>
          </cell>
          <cell r="N347">
            <v>152.21699999999998</v>
          </cell>
        </row>
        <row r="348">
          <cell r="K348">
            <v>2427461</v>
          </cell>
          <cell r="L348" t="str">
            <v>POSTE DE HORMIGON CIRCULAR DE 475 KG, LONG. 11.5 M.</v>
          </cell>
          <cell r="M348">
            <v>256.41907200000003</v>
          </cell>
          <cell r="N348">
            <v>228.94559999999998</v>
          </cell>
        </row>
        <row r="349">
          <cell r="K349">
            <v>2427509</v>
          </cell>
          <cell r="L349" t="str">
            <v>POSTE DE HORMIGON CIRCULAR DE 575 KG, LONG.  9 M.</v>
          </cell>
          <cell r="M349">
            <v>170.48303999999999</v>
          </cell>
          <cell r="N349">
            <v>152.21699999999998</v>
          </cell>
        </row>
        <row r="350">
          <cell r="K350">
            <v>2427561</v>
          </cell>
          <cell r="L350" t="str">
            <v>POSTE DE HORMIGON CIRCULAR DE 575 KG, LONG. 11.5 M.</v>
          </cell>
          <cell r="M350">
            <v>256.41907200000003</v>
          </cell>
          <cell r="N350">
            <v>228.94559999999998</v>
          </cell>
        </row>
        <row r="351">
          <cell r="K351">
            <v>2427609</v>
          </cell>
          <cell r="L351" t="str">
            <v>POSTE DE HORMIGON CIRCULAR DE 675 KG, LONG. 9 M.</v>
          </cell>
          <cell r="M351">
            <v>170.48303999999999</v>
          </cell>
          <cell r="N351">
            <v>152.21699999999998</v>
          </cell>
        </row>
        <row r="352">
          <cell r="K352">
            <v>2427661</v>
          </cell>
          <cell r="L352" t="str">
            <v>POSTE DE HORMIGON CIRCULAR DE 675 KG, LONG. 11.5 M</v>
          </cell>
          <cell r="M352">
            <v>256.41907200000003</v>
          </cell>
          <cell r="N352">
            <v>228.94559999999998</v>
          </cell>
        </row>
        <row r="353">
          <cell r="K353">
            <v>2427662</v>
          </cell>
          <cell r="L353" t="str">
            <v>POSTE DE HORMIGON CIRCULAR DE 675 KG, LONG. 12.5 M.</v>
          </cell>
          <cell r="M353">
            <v>256.41907200000003</v>
          </cell>
          <cell r="N353">
            <v>228.94559999999998</v>
          </cell>
        </row>
        <row r="354">
          <cell r="K354">
            <v>2432421</v>
          </cell>
          <cell r="L354" t="str">
            <v>POSTE DE HORMIGON TIPO H DE 2.400 KG  LONG. 21 M</v>
          </cell>
          <cell r="M354">
            <v>2990.0576160000001</v>
          </cell>
          <cell r="N354">
            <v>2669.6942999999997</v>
          </cell>
        </row>
        <row r="355">
          <cell r="K355">
            <v>2441615</v>
          </cell>
          <cell r="L355" t="str">
            <v>POSTE DE HORMIGON RECTANGULAR 1600 KG  LONG. 15 M</v>
          </cell>
          <cell r="M355">
            <v>424.22365439999993</v>
          </cell>
          <cell r="N355">
            <v>378.77111999999988</v>
          </cell>
        </row>
        <row r="356">
          <cell r="K356">
            <v>2441663</v>
          </cell>
          <cell r="L356" t="str">
            <v>POSTE DE HORMIGON RECTANGULAR 1600 KG  LONG. 13.5 M</v>
          </cell>
          <cell r="M356">
            <v>383.69822400000004</v>
          </cell>
          <cell r="N356">
            <v>342.58769999999998</v>
          </cell>
        </row>
        <row r="357">
          <cell r="K357">
            <v>2445310</v>
          </cell>
          <cell r="L357" t="str">
            <v>POSTE DE HORMIGON CUADRADO 350 KG  LONG. 10 M</v>
          </cell>
          <cell r="M357">
            <v>146.66285088000001</v>
          </cell>
          <cell r="N357">
            <v>130.94897399999999</v>
          </cell>
        </row>
        <row r="358">
          <cell r="K358">
            <v>2445357</v>
          </cell>
          <cell r="L358" t="str">
            <v>POSTE DE HORMIGON CUADRADO 350 KG, LONG. 7,5 M</v>
          </cell>
          <cell r="M358">
            <v>146.66285088000001</v>
          </cell>
          <cell r="N358">
            <v>130.94897399999999</v>
          </cell>
        </row>
        <row r="359">
          <cell r="K359">
            <v>2449998</v>
          </cell>
          <cell r="L359" t="str">
            <v>POSTE DE HORMIGON ROTO O CHOCADO, VARIAS MEDIDAS</v>
          </cell>
          <cell r="M359">
            <v>1.978704</v>
          </cell>
          <cell r="N359">
            <v>1.7666999999999999</v>
          </cell>
        </row>
        <row r="360">
          <cell r="K360">
            <v>2450305</v>
          </cell>
          <cell r="L360" t="str">
            <v>POSTE METALICO HEXAGONAL DE 5 M</v>
          </cell>
          <cell r="M360">
            <v>83.865600000000001</v>
          </cell>
          <cell r="N360">
            <v>74.88</v>
          </cell>
        </row>
        <row r="361">
          <cell r="K361" t="str">
            <v> 2422012</v>
          </cell>
          <cell r="L361" t="str">
            <v>POSTE DE HORMIGON ARMADO, CIRCULAR, CRH 2 000 KG, 12 M</v>
          </cell>
          <cell r="M361">
            <v>881.89920000000006</v>
          </cell>
          <cell r="N361">
            <v>787.41</v>
          </cell>
        </row>
        <row r="362">
          <cell r="K362">
            <v>2422014</v>
          </cell>
          <cell r="L362" t="str">
            <v>POSTE DE HORMIGON ARMADO, CIRCULAR, CRH 2 000 KG, 14.0 M</v>
          </cell>
          <cell r="M362">
            <v>1016.8704</v>
          </cell>
          <cell r="N362">
            <v>907.92</v>
          </cell>
        </row>
        <row r="363">
          <cell r="K363">
            <v>2460410</v>
          </cell>
          <cell r="L363" t="str">
            <v>POSTE CIRCULAR PLASTICO REFORZADO CON FIBRA DE VIDRIO, 400 KG, LONGITUD 10 M, VERDE</v>
          </cell>
          <cell r="M363">
            <v>565.03137600000002</v>
          </cell>
          <cell r="N363">
            <v>504.49229999999994</v>
          </cell>
        </row>
        <row r="364">
          <cell r="K364">
            <v>2460512</v>
          </cell>
          <cell r="L364" t="str">
            <v>POSTE CIRCULAR PLASTICO REFORZADO CON FIBRA DE VIDRIO, 500 KG, LONGITUD 12 M, AZUL</v>
          </cell>
          <cell r="M364">
            <v>873.60436800000002</v>
          </cell>
          <cell r="N364">
            <v>780.00389999999993</v>
          </cell>
        </row>
        <row r="365">
          <cell r="K365">
            <v>2460514</v>
          </cell>
          <cell r="L365" t="str">
            <v>POSTE CIRCULAR PLASTICO REFORZADO CON FIBRA DE VIDRIO, 500 KG, LONGITUD 14 M</v>
          </cell>
          <cell r="M365">
            <v>1182.1773600000001</v>
          </cell>
          <cell r="N365">
            <v>1055.5155</v>
          </cell>
        </row>
        <row r="366">
          <cell r="K366">
            <v>2490105</v>
          </cell>
          <cell r="L366" t="str">
            <v>POSTE DE MADERA TRATADA DE 5 METROS DE LONGITUD</v>
          </cell>
          <cell r="M366">
            <v>170.48303999999999</v>
          </cell>
          <cell r="N366">
            <v>152.21699999999998</v>
          </cell>
        </row>
        <row r="367">
          <cell r="K367">
            <v>2490109</v>
          </cell>
          <cell r="L367" t="str">
            <v>POSTE DE MADERA TRATADA DE 9 METROS DE LONGITUD</v>
          </cell>
          <cell r="M367">
            <v>170.48303999999999</v>
          </cell>
          <cell r="N367">
            <v>152.21699999999998</v>
          </cell>
        </row>
        <row r="368">
          <cell r="K368">
            <v>2490110</v>
          </cell>
          <cell r="L368" t="str">
            <v>POSTE DE MADERA TRATADA DE 10 METROS DE LONGITUD</v>
          </cell>
          <cell r="M368">
            <v>170.48303999999999</v>
          </cell>
          <cell r="N368">
            <v>152.21699999999998</v>
          </cell>
        </row>
        <row r="369">
          <cell r="K369">
            <v>2490111</v>
          </cell>
          <cell r="L369" t="str">
            <v>POSTE DE MADERA TRATADA DE 11 METROS DE LONGITUD</v>
          </cell>
          <cell r="M369">
            <v>170.48303999999999</v>
          </cell>
          <cell r="N369">
            <v>152.21699999999998</v>
          </cell>
        </row>
        <row r="370">
          <cell r="K370">
            <v>2490158</v>
          </cell>
          <cell r="L370" t="str">
            <v>POSTE DE MADERA TRATADA DE  8.5 METROS DE  LONGITUD</v>
          </cell>
          <cell r="M370">
            <v>170.48303999999999</v>
          </cell>
          <cell r="N370">
            <v>152.21699999999998</v>
          </cell>
        </row>
        <row r="371">
          <cell r="K371">
            <v>2500211</v>
          </cell>
          <cell r="L371" t="str">
            <v>SECCIONADOR BARRA UNIPOLAR CERRADO 7.8 KV, 4 KA, BIL: 75 KV, 100 A</v>
          </cell>
          <cell r="M371">
            <v>140.566608</v>
          </cell>
          <cell r="N371">
            <v>125.50589999999998</v>
          </cell>
        </row>
        <row r="372">
          <cell r="K372">
            <v>2500711</v>
          </cell>
          <cell r="L372" t="str">
            <v>SECCIONADOR BARRA UNIPOLAR CERRADO 7.8 KV, 8 KA, BIL: 75 KV, 100 A</v>
          </cell>
          <cell r="M372">
            <v>140.566608</v>
          </cell>
          <cell r="N372">
            <v>125.50589999999998</v>
          </cell>
        </row>
        <row r="373">
          <cell r="K373">
            <v>2501312</v>
          </cell>
          <cell r="L373" t="str">
            <v>SECCIONADOR BARRA UNIPOLAR CERRADO 7.8 KV, 12 KA, BIL: 75 KV, 200 A</v>
          </cell>
          <cell r="M373">
            <v>140.40936000000002</v>
          </cell>
          <cell r="N373">
            <v>125.3655</v>
          </cell>
        </row>
        <row r="374">
          <cell r="K374">
            <v>2501712</v>
          </cell>
          <cell r="L374" t="str">
            <v>SECCIONADOR BARRA UNIPOLAR CERRADO 7.8 KV, 14 KA, BIL: 75 KV, 200 A</v>
          </cell>
          <cell r="M374">
            <v>140.40936000000002</v>
          </cell>
          <cell r="N374">
            <v>125.3655</v>
          </cell>
        </row>
        <row r="375">
          <cell r="K375">
            <v>2502012</v>
          </cell>
          <cell r="L375" t="str">
            <v>SECCIONADOR BARRA UNIPOLAR ABIERTO 7.8/15 KV, 20 KA, BIL: 95 KV,  200 A</v>
          </cell>
          <cell r="M375">
            <v>140.40936000000002</v>
          </cell>
          <cell r="N375">
            <v>125.3655</v>
          </cell>
        </row>
        <row r="376">
          <cell r="K376">
            <v>2502013</v>
          </cell>
          <cell r="L376" t="str">
            <v>SECCIONADOR BARRA UNIPOLAR ABIERTO 7.8/15 KV, 20 KA, BIL: 95 KV, 300 A</v>
          </cell>
          <cell r="M376">
            <v>190.40112000000002</v>
          </cell>
          <cell r="N376">
            <v>170.001</v>
          </cell>
        </row>
        <row r="377">
          <cell r="K377">
            <v>2502113</v>
          </cell>
          <cell r="L377" t="str">
            <v>SECCIONADOR BARRA UNIPOLAR ABIERTO 7.8 KV, 12 KA, BIL: 95 KV, 300 A</v>
          </cell>
          <cell r="M377">
            <v>190.40112000000002</v>
          </cell>
          <cell r="N377">
            <v>170.001</v>
          </cell>
        </row>
        <row r="378">
          <cell r="K378">
            <v>2502212</v>
          </cell>
          <cell r="L378" t="str">
            <v>SECCIONADOR BARRA UNIPOLAR ABIERTO 15 KV, 16 KA, BIL: 95 KV, 200 A</v>
          </cell>
          <cell r="M378">
            <v>140.40936000000002</v>
          </cell>
          <cell r="N378">
            <v>125.3655</v>
          </cell>
        </row>
        <row r="379">
          <cell r="K379">
            <v>2502213</v>
          </cell>
          <cell r="L379" t="str">
            <v>SECCIONADOR BARRA UNIPOLAR ABIERTO 15 KV, 12 KA, BIL: 110 KV, 300 A</v>
          </cell>
          <cell r="M379">
            <v>190.40112000000002</v>
          </cell>
          <cell r="N379">
            <v>170.001</v>
          </cell>
        </row>
        <row r="380">
          <cell r="K380">
            <v>2502314</v>
          </cell>
          <cell r="L380" t="str">
            <v>SECCIONADOR BARRA UNIPOLAR ABIERTO 15 KV, 20 KA, BIL: 110 KV, 300 A</v>
          </cell>
          <cell r="M380">
            <v>190.40112000000002</v>
          </cell>
          <cell r="N380">
            <v>170.001</v>
          </cell>
        </row>
        <row r="381">
          <cell r="K381">
            <v>2502413</v>
          </cell>
          <cell r="L381" t="str">
            <v>SECCIONADOR BARRA UNIPOLAR ABIERTO 15/27 KV, BIL: 125 KV, 300 A</v>
          </cell>
          <cell r="M381">
            <v>190.40112000000002</v>
          </cell>
          <cell r="N381">
            <v>170.001</v>
          </cell>
        </row>
        <row r="382">
          <cell r="K382">
            <v>2502414</v>
          </cell>
          <cell r="L382" t="str">
            <v>SECCIONADOR BARRA UNIPOLAR ABIERTO 15/27 KV, 20  KA, BIL: 125 KV, 400 A</v>
          </cell>
          <cell r="M382">
            <v>280.74009599999999</v>
          </cell>
          <cell r="N382">
            <v>250.66079999999999</v>
          </cell>
        </row>
        <row r="383">
          <cell r="K383">
            <v>2502512</v>
          </cell>
          <cell r="L383" t="str">
            <v>SECCIONADOR BARRA UNIPOLAR ABIERTO 27 KV, 12 KA, BIL: 150 KV, 200 A</v>
          </cell>
          <cell r="M383">
            <v>140.40936000000002</v>
          </cell>
          <cell r="N383">
            <v>125.3655</v>
          </cell>
        </row>
        <row r="384">
          <cell r="K384">
            <v>2502513</v>
          </cell>
          <cell r="L384" t="str">
            <v>SECCIONADOR BARRA UNIPOLAR ABIERTO 27 KV, 12 KA, BIL: 150 KV, 300 A</v>
          </cell>
          <cell r="M384">
            <v>190.40112000000002</v>
          </cell>
          <cell r="N384">
            <v>170.001</v>
          </cell>
        </row>
        <row r="385">
          <cell r="K385">
            <v>2502516</v>
          </cell>
          <cell r="L385" t="str">
            <v>SECCIONADOR BARRA UNIPOLAR ABIERTO 27 KV, 12 KA, BIL: 150 KV, 600 A</v>
          </cell>
          <cell r="M385">
            <v>280.74009599999999</v>
          </cell>
          <cell r="N385">
            <v>250.66079999999999</v>
          </cell>
        </row>
        <row r="386">
          <cell r="K386">
            <v>2502613</v>
          </cell>
          <cell r="L386" t="str">
            <v>SECCIONADOR BARRA UNIPOLAR ABIERTO 27/38 KV, 20 KA, BIL: 150 KV, 300 A</v>
          </cell>
          <cell r="M386">
            <v>190.40112000000002</v>
          </cell>
          <cell r="N386">
            <v>170.001</v>
          </cell>
        </row>
        <row r="387">
          <cell r="K387">
            <v>2502713</v>
          </cell>
          <cell r="L387" t="str">
            <v>SECCIONADOR BARRA UNIPOLAR ABIERTO 15/27 KV, 300 A</v>
          </cell>
          <cell r="M387">
            <v>190.40112000000002</v>
          </cell>
          <cell r="N387">
            <v>170.001</v>
          </cell>
        </row>
        <row r="388">
          <cell r="K388">
            <v>2502913</v>
          </cell>
          <cell r="L388" t="str">
            <v>SECCIONADOR BARRA UNIPOLAR ABIERTO 27 KV, 20 KA, BIL: 150 KV, 300 A</v>
          </cell>
          <cell r="M388">
            <v>190.40112000000002</v>
          </cell>
          <cell r="N388">
            <v>170.001</v>
          </cell>
        </row>
        <row r="389">
          <cell r="K389">
            <v>2502915</v>
          </cell>
          <cell r="L389" t="str">
            <v>SECCIONADOR BARRA UNIPOLAR ABIERTO 27 KV, 20 KA, BIL: 150 KV, 300 A</v>
          </cell>
          <cell r="M389">
            <v>190.40112000000002</v>
          </cell>
          <cell r="N389">
            <v>170.001</v>
          </cell>
        </row>
        <row r="390">
          <cell r="K390">
            <v>2505614</v>
          </cell>
          <cell r="L390" t="str">
            <v>SECCIONADOR BARRA UNIPOLAR ABIERTO 14.4 KV, 40 KA, BIL: 95 KV, 400 A</v>
          </cell>
          <cell r="M390">
            <v>280.74009599999999</v>
          </cell>
          <cell r="N390">
            <v>250.66079999999999</v>
          </cell>
        </row>
        <row r="391">
          <cell r="K391">
            <v>2509913</v>
          </cell>
          <cell r="L391" t="str">
            <v>BARRA PARA SECCIONADOR DE 300 A.</v>
          </cell>
          <cell r="M391">
            <v>33.6</v>
          </cell>
          <cell r="N391">
            <v>30</v>
          </cell>
        </row>
        <row r="392">
          <cell r="K392">
            <v>2510211</v>
          </cell>
          <cell r="L392" t="str">
            <v>SECCIONADOR FUSIBLE UNIPOLAR CERRADO 7.8 KV, 4 KA, BIL: 75 KV, 100 A</v>
          </cell>
          <cell r="M392">
            <v>259.84000000000003</v>
          </cell>
          <cell r="N392">
            <v>232</v>
          </cell>
        </row>
        <row r="393">
          <cell r="K393">
            <v>2510711</v>
          </cell>
          <cell r="L393" t="str">
            <v>SECCIONADOR FUSIBLE UNIPOLAR CERRADO 7.8 KV, 8 KA, BIL: 75 KV, 100 A</v>
          </cell>
          <cell r="M393">
            <v>259.84000000000003</v>
          </cell>
          <cell r="N393">
            <v>232</v>
          </cell>
        </row>
        <row r="394">
          <cell r="K394">
            <v>2511101</v>
          </cell>
          <cell r="L394" t="str">
            <v>SECCIONADOR FUSIBLE UNIPOLAR CERRADO 7.8 KV, 1.4 KA, BIL: 75 KV, 50 A</v>
          </cell>
          <cell r="M394">
            <v>259.84000000000003</v>
          </cell>
          <cell r="N394">
            <v>232</v>
          </cell>
        </row>
        <row r="395">
          <cell r="K395">
            <v>2511308</v>
          </cell>
          <cell r="L395" t="str">
            <v>SECCIONADOR FUSIBLE UNIPOLAR CERRADO 7.8 KV, 8 KA, BIL: 75 KV, 100 A</v>
          </cell>
          <cell r="M395">
            <v>259.84000000000003</v>
          </cell>
          <cell r="N395">
            <v>232</v>
          </cell>
        </row>
        <row r="396">
          <cell r="K396">
            <v>2512110</v>
          </cell>
          <cell r="L396" t="str">
            <v>SECCIONADOR FUSIBLE UNIPOLAR ABIERTO 7.8/15 KV, 10 KA, BIL: 95 KV, 100 A</v>
          </cell>
          <cell r="M396">
            <v>87.360000000000014</v>
          </cell>
          <cell r="N396">
            <v>78</v>
          </cell>
        </row>
        <row r="397">
          <cell r="K397">
            <v>2512404</v>
          </cell>
          <cell r="L397" t="str">
            <v>SECCIONADOR FUSIBLE UNIPOLAR ABIERTO 15 KV, 4 KA, BIL: 110 KV, 100 A</v>
          </cell>
          <cell r="M397">
            <v>87.360000000000014</v>
          </cell>
          <cell r="N397">
            <v>78</v>
          </cell>
        </row>
        <row r="398">
          <cell r="K398">
            <v>2512708</v>
          </cell>
          <cell r="L398" t="str">
            <v>SECCIONADOR FUSIBLE UNIPOLAR ABIERTO 15/27 KV, 8 KA, BIL: 125 KV, 100 A</v>
          </cell>
          <cell r="M398">
            <v>94.060512000000003</v>
          </cell>
          <cell r="N398">
            <v>83.982599999999991</v>
          </cell>
        </row>
        <row r="399">
          <cell r="K399">
            <v>2514012</v>
          </cell>
          <cell r="L399" t="str">
            <v>SECCIONADOR FUSIBLE UNIPOLAR ABIERTO 7.8 KV, 8 KA, BIL: 95 KV, 200 A</v>
          </cell>
          <cell r="M399">
            <v>87.360000000000014</v>
          </cell>
          <cell r="N399">
            <v>78</v>
          </cell>
        </row>
        <row r="400">
          <cell r="K400">
            <v>2514411</v>
          </cell>
          <cell r="L400" t="str">
            <v>SECCIONADOR FUSIBLE UNIPOLAR ABIERTO 27 KV, 8 KA, BIL: 125 KV, 100 A</v>
          </cell>
          <cell r="M400">
            <v>94.060512000000003</v>
          </cell>
          <cell r="N400">
            <v>83.982599999999991</v>
          </cell>
        </row>
        <row r="401">
          <cell r="K401">
            <v>2514511</v>
          </cell>
          <cell r="L401" t="str">
            <v>SECCIONADOR FUSIBLE UNIPOLAR ABIERTO 27 KV, 8 KA, BIL: 150 KV, 100 A</v>
          </cell>
          <cell r="M401">
            <v>94.060512000000003</v>
          </cell>
          <cell r="N401">
            <v>83.982599999999991</v>
          </cell>
        </row>
        <row r="402">
          <cell r="K402">
            <v>2514512</v>
          </cell>
          <cell r="L402" t="str">
            <v>SECCIONADOR FUSIBLE UNIPOLAR ABIERTO 27 KV, 8 KA, BIL: 150 KV, 200 A</v>
          </cell>
          <cell r="M402">
            <v>100.80000000000001</v>
          </cell>
          <cell r="N402">
            <v>90</v>
          </cell>
        </row>
        <row r="403">
          <cell r="K403">
            <v>2515212</v>
          </cell>
          <cell r="L403" t="str">
            <v>SECCIONADOR FUSIBLE UNIPOLAR ABIERTO 15 KV, 12 KA, BIL: 110 KV, 200 A</v>
          </cell>
          <cell r="M403">
            <v>87.360000000000014</v>
          </cell>
          <cell r="N403">
            <v>78</v>
          </cell>
        </row>
        <row r="404">
          <cell r="K404">
            <v>2515411</v>
          </cell>
          <cell r="L404" t="str">
            <v>SECCIONADOR FUSIBLE UNIPOLAR ABIERTO 27 KV, 12 KA, BIL: 125 KV, 100 A</v>
          </cell>
          <cell r="M404">
            <v>94.060512000000003</v>
          </cell>
          <cell r="N404">
            <v>83.982599999999991</v>
          </cell>
        </row>
        <row r="405">
          <cell r="K405">
            <v>2515560</v>
          </cell>
          <cell r="L405" t="str">
            <v>SECCIONADOR FUSIBLE UNIPOLAR ABIERTO 27 KV, 8 KA, BIL: 150 KV, 100 A, CAMARA ROMPE ARCOS</v>
          </cell>
          <cell r="M405">
            <v>171.25617600000001</v>
          </cell>
          <cell r="N405">
            <v>152.90729999999999</v>
          </cell>
        </row>
        <row r="406">
          <cell r="K406">
            <v>2515561</v>
          </cell>
          <cell r="L406" t="str">
            <v>SECCIONADOR FUSIBLE UNIPOLAR ABIERTO 27 KV, 12 KA, BIL: 150 KV, 100 A, CAMARA ROMPE ARCOS</v>
          </cell>
          <cell r="M406">
            <v>171.25617600000001</v>
          </cell>
          <cell r="N406">
            <v>152.90729999999999</v>
          </cell>
        </row>
        <row r="407">
          <cell r="K407">
            <v>2515660</v>
          </cell>
          <cell r="L407" t="str">
            <v>SECCIONADOR FUSIBLE UNIPOLAR ABIERTO 27 KV, 20 KA, BIL: 150 KV, 100 A, CAMARA ROMPE ARCOS</v>
          </cell>
          <cell r="M407">
            <v>171.25617600000001</v>
          </cell>
          <cell r="N407">
            <v>152.90729999999999</v>
          </cell>
        </row>
        <row r="408">
          <cell r="K408">
            <v>2516011</v>
          </cell>
          <cell r="L408" t="str">
            <v>SECCIONADOR FUSIBLE UNIPOLAR ABIERTO 15 KV, 8 KA, BIL: 125 KV, 100 A</v>
          </cell>
          <cell r="M408">
            <v>87.360000000000014</v>
          </cell>
          <cell r="N408">
            <v>78</v>
          </cell>
        </row>
        <row r="409">
          <cell r="K409">
            <v>2516111</v>
          </cell>
          <cell r="L409" t="str">
            <v>SECCIONADOR FUSIBLE UNIPOLAR ABIERTO 15/27 KV, 10 KA, BIL: 125 KV, 100 A</v>
          </cell>
          <cell r="M409">
            <v>87.360000000000014</v>
          </cell>
          <cell r="N409">
            <v>78</v>
          </cell>
        </row>
        <row r="410">
          <cell r="K410">
            <v>2516122</v>
          </cell>
          <cell r="L410" t="str">
            <v>SECCIONADOR FUSIBLE UNIPOLAR ABIERTO 27 KV, 12 KA, BIL: 150 KV, 100 A</v>
          </cell>
          <cell r="M410">
            <v>94.060512000000003</v>
          </cell>
          <cell r="N410">
            <v>83.982599999999991</v>
          </cell>
        </row>
        <row r="411">
          <cell r="K411">
            <v>2519230</v>
          </cell>
          <cell r="L411" t="str">
            <v>SWITCH TIPO CUCHILLA BIPOLAR DE PORCELANA  30 A, 250 V</v>
          </cell>
          <cell r="M411">
            <v>20.114640000000001</v>
          </cell>
          <cell r="N411">
            <v>17.959499999999998</v>
          </cell>
        </row>
        <row r="412">
          <cell r="K412">
            <v>2519260</v>
          </cell>
          <cell r="L412" t="str">
            <v>SWITCH TIPO CUCHILLA BIPOLAR DE PORCELANA  60 A, 250 V</v>
          </cell>
          <cell r="M412">
            <v>20.114640000000001</v>
          </cell>
          <cell r="N412">
            <v>17.959499999999998</v>
          </cell>
        </row>
        <row r="413">
          <cell r="K413">
            <v>2519271</v>
          </cell>
          <cell r="L413" t="str">
            <v>SWITCH TIPO CUCHILLA BIPOLAR DE PORCELANA  100 A, 250 V</v>
          </cell>
          <cell r="M413">
            <v>20.114640000000001</v>
          </cell>
          <cell r="N413">
            <v>17.959499999999998</v>
          </cell>
        </row>
        <row r="414">
          <cell r="K414">
            <v>2519360</v>
          </cell>
          <cell r="L414" t="str">
            <v>SWITCH TIPO CUCHILLA TRIPOLAR DE PORCELANA 60 A, 250 V</v>
          </cell>
          <cell r="M414">
            <v>20.114640000000001</v>
          </cell>
          <cell r="N414">
            <v>17.959499999999998</v>
          </cell>
        </row>
        <row r="415">
          <cell r="K415">
            <v>2519371</v>
          </cell>
          <cell r="L415" t="str">
            <v>SWITCH TIPO CUCHILLA TRIPOLAR DE PORCELANA 100 A, 250 V</v>
          </cell>
          <cell r="M415">
            <v>20.114640000000001</v>
          </cell>
          <cell r="N415">
            <v>17.959499999999998</v>
          </cell>
        </row>
        <row r="416">
          <cell r="K416">
            <v>2519373</v>
          </cell>
          <cell r="L416" t="str">
            <v>SWITCH TIPO CUCHILLA TRIPOLAR DE PORCELANA 150 A, 250 V</v>
          </cell>
          <cell r="M416">
            <v>20.114640000000001</v>
          </cell>
          <cell r="N416">
            <v>17.959499999999998</v>
          </cell>
        </row>
        <row r="417">
          <cell r="K417">
            <v>2519376</v>
          </cell>
          <cell r="L417" t="str">
            <v>SWITCH TIPO CUCHILLA TRIPOLAR DE PORCELANA 200 A, 250 V</v>
          </cell>
          <cell r="M417">
            <v>20.114640000000001</v>
          </cell>
          <cell r="N417">
            <v>17.959499999999998</v>
          </cell>
        </row>
        <row r="418">
          <cell r="K418">
            <v>2519382</v>
          </cell>
          <cell r="L418" t="str">
            <v>SWITCH TIPO CUCHILLA TRIPOLAR DE PORCELANA 300 A, 500 V</v>
          </cell>
          <cell r="M418">
            <v>20.114640000000001</v>
          </cell>
          <cell r="N418">
            <v>17.959499999999998</v>
          </cell>
        </row>
        <row r="419">
          <cell r="K419">
            <v>2525106</v>
          </cell>
          <cell r="L419" t="str">
            <v>INTERRUPTOR  ACEITE OPERACION ELECTRICA TIPO NRV 22 KV 125 KV BIL 60 AMP</v>
          </cell>
          <cell r="M419">
            <v>351.38376</v>
          </cell>
          <cell r="N419">
            <v>313.73549999999994</v>
          </cell>
        </row>
        <row r="420">
          <cell r="K420">
            <v>2526114</v>
          </cell>
          <cell r="L420" t="str">
            <v>INTERRUPTOR ACEITE TRIFAS. TIPO VR 15,5 KV, 110 KV BIL, 400 A</v>
          </cell>
          <cell r="M420">
            <v>9.3169440000000012</v>
          </cell>
          <cell r="N420">
            <v>8.3186999999999998</v>
          </cell>
        </row>
        <row r="421">
          <cell r="K421">
            <v>2526514</v>
          </cell>
          <cell r="L421" t="str">
            <v>INTERRUPTOR  ACEITE TRIFAS. TIPO:VRV 38 KV, 150 KV BIL, 400 A</v>
          </cell>
          <cell r="M421">
            <v>4711.8445920000004</v>
          </cell>
          <cell r="N421">
            <v>4207.0041000000001</v>
          </cell>
        </row>
        <row r="422">
          <cell r="K422">
            <v>2527504</v>
          </cell>
          <cell r="L422" t="str">
            <v>INTERRUPTOR TRIFASICO AISLAMIENTO POLIMERO SOLIDO, 27 KV, BIL: 150 KV, 400 A, SF6, CON CONTROL ELECTRONICO</v>
          </cell>
          <cell r="M422">
            <v>22016.371104000002</v>
          </cell>
          <cell r="N422">
            <v>19657.474200000001</v>
          </cell>
        </row>
        <row r="423">
          <cell r="K423">
            <v>2541115</v>
          </cell>
          <cell r="L423" t="str">
            <v>DISYUNTOR TERMOMAGNETICO UNIPOLAR 15 A, ICC=10 KA (BREAKER) ENCHUFABLE</v>
          </cell>
          <cell r="M423">
            <v>4.6126079999999998</v>
          </cell>
          <cell r="N423">
            <v>4.1183999999999994</v>
          </cell>
        </row>
        <row r="424">
          <cell r="K424">
            <v>2541120</v>
          </cell>
          <cell r="L424" t="str">
            <v>DISYUNTOR TERMOMAGNETICO UNIPOLAR 20 A, ICC=10 KA (BREAKER) ENCHUFABLE</v>
          </cell>
          <cell r="M424">
            <v>4.7960640000000003</v>
          </cell>
          <cell r="N424">
            <v>4.2821999999999996</v>
          </cell>
        </row>
        <row r="425">
          <cell r="K425">
            <v>2541130</v>
          </cell>
          <cell r="L425" t="str">
            <v>DISYUNTOR TERMOMAGNETICO UNIPOLAR 30 A, ICC=10 KA (BREAKER) ENCHUFABLE</v>
          </cell>
          <cell r="M425">
            <v>4.7698560000000008</v>
          </cell>
          <cell r="N425">
            <v>4.2587999999999999</v>
          </cell>
        </row>
        <row r="426">
          <cell r="K426">
            <v>2541140</v>
          </cell>
          <cell r="L426" t="str">
            <v>DISYUNTOR TERMOMAGNETICO UNIPOLAR 40 A, ICC=10 KA (BREAKER) ENCHUFABLE</v>
          </cell>
          <cell r="M426">
            <v>6.4078559999999998</v>
          </cell>
          <cell r="N426">
            <v>5.7212999999999994</v>
          </cell>
        </row>
        <row r="427">
          <cell r="K427">
            <v>2541150</v>
          </cell>
          <cell r="L427" t="str">
            <v>DISYUNTOR TERMOMAGNETICO UNIPOLAR 50 A, ICC=10 KA (BREAKER) ENCHUFABLE</v>
          </cell>
          <cell r="M427">
            <v>5.0581440000000004</v>
          </cell>
          <cell r="N427">
            <v>4.5161999999999995</v>
          </cell>
        </row>
        <row r="428">
          <cell r="K428">
            <v>2541160</v>
          </cell>
          <cell r="L428" t="str">
            <v>DISYUNTOR TERMOMAGNETICO UNIPOLAR 60 A, ICC=10 KA (BREAKER) ENCHUFABLE</v>
          </cell>
          <cell r="M428">
            <v>5.3857440000000008</v>
          </cell>
          <cell r="N428">
            <v>4.8087</v>
          </cell>
        </row>
        <row r="429">
          <cell r="K429">
            <v>2541170</v>
          </cell>
          <cell r="L429" t="str">
            <v>DISYUNTOR TERMOMAGNETICO UNIPOLAR 70 A, ICC=10 KA (BREAKER) ENCHUFABLE</v>
          </cell>
          <cell r="M429">
            <v>6.2768160000000002</v>
          </cell>
          <cell r="N429">
            <v>5.6042999999999994</v>
          </cell>
        </row>
        <row r="430">
          <cell r="K430">
            <v>2541176</v>
          </cell>
          <cell r="L430" t="str">
            <v>DISYUNTOR TERMOMAGNETICO UNIPOLAR 80 A, ICC=10 KA (BREAKER) ENCHUFABLE</v>
          </cell>
          <cell r="M430">
            <v>5.6740320000000004</v>
          </cell>
          <cell r="N430">
            <v>5.0660999999999996</v>
          </cell>
        </row>
        <row r="431">
          <cell r="K431">
            <v>2541385</v>
          </cell>
          <cell r="L431" t="str">
            <v>DISYUNTOR TERMOMAGNETICO TRIPOLAR 400 A, ICC=10 KA. (BREAKER)</v>
          </cell>
          <cell r="M431">
            <v>15.187536000000001</v>
          </cell>
          <cell r="N431">
            <v>13.5603</v>
          </cell>
        </row>
        <row r="432">
          <cell r="K432">
            <v>2543130</v>
          </cell>
          <cell r="L432" t="str">
            <v>DISYUNTOR TERMOMAGNETICO UNIPOLAR 30 A, ICC=10 KA (BREAKER) PARA RIEL DIN</v>
          </cell>
          <cell r="M432">
            <v>2.6994240000000005</v>
          </cell>
          <cell r="N432">
            <v>2.4102000000000001</v>
          </cell>
        </row>
        <row r="433">
          <cell r="K433">
            <v>2543140</v>
          </cell>
          <cell r="L433" t="str">
            <v>DISYUNTOR TERMOMAGNETICO UNIPOLAR 40 A, ICC=10 KA (BREAKER) PARA RIEL DIN</v>
          </cell>
          <cell r="M433">
            <v>2.1359520000000001</v>
          </cell>
          <cell r="N433">
            <v>1.9070999999999998</v>
          </cell>
        </row>
        <row r="434">
          <cell r="K434">
            <v>2543150</v>
          </cell>
          <cell r="L434" t="str">
            <v>DISYUNTOR TERMOMAGNETICO UNIPOLAR 50 A, ICC=10 KA (BREAKER) PARA RIEL DIN</v>
          </cell>
          <cell r="M434">
            <v>1.7821440000000002</v>
          </cell>
          <cell r="N434">
            <v>1.5911999999999999</v>
          </cell>
        </row>
        <row r="435">
          <cell r="K435">
            <v>2552120</v>
          </cell>
          <cell r="L435" t="str">
            <v>RECONECTADOR CONTROL HIDRAULICO TRIFASICO TIPO R  PARA 6 KV 200 A</v>
          </cell>
          <cell r="M435">
            <v>19028.715320160001</v>
          </cell>
          <cell r="N435">
            <v>16989.924393000001</v>
          </cell>
        </row>
        <row r="436">
          <cell r="K436">
            <v>2553020</v>
          </cell>
          <cell r="L436" t="str">
            <v>RECONECTADOR AUTOMATICO TRIFASICO EN VACIO, 15 KV, BIL: 125 KV, 200 A</v>
          </cell>
          <cell r="M436">
            <v>19028.715320160001</v>
          </cell>
          <cell r="N436">
            <v>16989.924393000001</v>
          </cell>
        </row>
        <row r="437">
          <cell r="K437">
            <v>2553140</v>
          </cell>
          <cell r="L437" t="str">
            <v>RECONECTADOR AUTOMATICO TRIFASICO EN VACIO, 27 KV, 150 KV BIL, 400 A</v>
          </cell>
          <cell r="M437">
            <v>19028.715320160001</v>
          </cell>
          <cell r="N437">
            <v>16989.924393000001</v>
          </cell>
        </row>
        <row r="438">
          <cell r="K438">
            <v>2553163</v>
          </cell>
          <cell r="L438" t="str">
            <v>RECONECTADOR AUTOMATICO TRIFASICO EN VACIO, 27 KV, 150 KV BIL, 630 A</v>
          </cell>
          <cell r="M438">
            <v>19028.715320160001</v>
          </cell>
          <cell r="N438">
            <v>16989.924393000001</v>
          </cell>
        </row>
        <row r="439">
          <cell r="K439">
            <v>2557856</v>
          </cell>
          <cell r="L439" t="str">
            <v>RECONECTADOR TRIFAS. CONTROL ELECTRON. TIPO GVR 27 KV 150 KV BIL 560 A</v>
          </cell>
          <cell r="M439">
            <v>19028.715320160001</v>
          </cell>
          <cell r="N439">
            <v>16989.924393000001</v>
          </cell>
        </row>
        <row r="440">
          <cell r="K440">
            <v>2600601</v>
          </cell>
          <cell r="L440" t="str">
            <v>PARARRAYOS CLASE DISTRIB. AUTOVALVULA, 6 KV</v>
          </cell>
          <cell r="M440">
            <v>45.470880000000008</v>
          </cell>
          <cell r="N440">
            <v>40.599000000000004</v>
          </cell>
        </row>
        <row r="441">
          <cell r="K441">
            <v>2600605</v>
          </cell>
          <cell r="L441" t="str">
            <v>PARARRAYOS CLASE DISTRIB. OXIDO DE METAL, CUERPO POLIMERICO, 6 KV</v>
          </cell>
          <cell r="M441">
            <v>45.470880000000008</v>
          </cell>
          <cell r="N441">
            <v>40.599000000000004</v>
          </cell>
        </row>
        <row r="442">
          <cell r="K442">
            <v>2600606</v>
          </cell>
          <cell r="L442" t="str">
            <v>PARARRAYOS CLASE DISTRIBUCION TIPO POLIMERICO DE OXIDO DE ZN, 6 KV, CON MODULO DE DESCONEXION</v>
          </cell>
          <cell r="M442">
            <v>45.470880000000008</v>
          </cell>
          <cell r="N442">
            <v>40.599000000000004</v>
          </cell>
        </row>
        <row r="443">
          <cell r="K443">
            <v>2601001</v>
          </cell>
          <cell r="L443" t="str">
            <v>PARARRAYOS CLASE DISTRIB. AUTOVALVULA, 10 KV</v>
          </cell>
          <cell r="M443">
            <v>52.363584000000003</v>
          </cell>
          <cell r="N443">
            <v>46.7532</v>
          </cell>
        </row>
        <row r="444">
          <cell r="K444">
            <v>2601005</v>
          </cell>
          <cell r="L444" t="str">
            <v>PARARRAYOS CLASE DISTRIB. OXIDO DE METAL, CUERPO POLIMERICO, 10 KV</v>
          </cell>
          <cell r="M444">
            <v>52.363584000000003</v>
          </cell>
          <cell r="N444">
            <v>46.7532</v>
          </cell>
        </row>
        <row r="445">
          <cell r="K445">
            <v>2601006</v>
          </cell>
          <cell r="L445" t="str">
            <v>PARARRAYOS CLASE DISTRIBUCION TIPO POLIMERICO DE OXIDO DE ZN, 10 KV, CON MODULO DE DESCONEXION</v>
          </cell>
          <cell r="M445">
            <v>52.363584000000003</v>
          </cell>
          <cell r="N445">
            <v>46.7532</v>
          </cell>
        </row>
        <row r="446">
          <cell r="K446">
            <v>2601201</v>
          </cell>
          <cell r="L446" t="str">
            <v>PARARRAYOS CLASE DISTRIB. AUTOVALVULA, 12 KV</v>
          </cell>
          <cell r="M446">
            <v>52.363584000000003</v>
          </cell>
          <cell r="N446">
            <v>46.7532</v>
          </cell>
        </row>
        <row r="447">
          <cell r="K447">
            <v>2601801</v>
          </cell>
          <cell r="L447" t="str">
            <v>PARARRAYOS CLASE DISTRIB. AUTOVALVULA, 18 KV</v>
          </cell>
          <cell r="M447">
            <v>84.206304000000017</v>
          </cell>
          <cell r="N447">
            <v>75.184200000000004</v>
          </cell>
        </row>
        <row r="448">
          <cell r="K448">
            <v>2601805</v>
          </cell>
          <cell r="L448" t="str">
            <v>PARARRAYOS CLASE DISTRIB. OXIDO DE METAL, CUERPO POLIMERICO, 18 KV</v>
          </cell>
          <cell r="M448">
            <v>84.206304000000017</v>
          </cell>
          <cell r="N448">
            <v>75.184200000000004</v>
          </cell>
        </row>
        <row r="449">
          <cell r="K449">
            <v>2601806</v>
          </cell>
          <cell r="L449" t="str">
            <v>PARARRAYOS CLASE DISTRIBUCION TIPO POLIMERICO DE OXIDO DE ZN, 18 KV, CON MODULO DE DESCONEXION</v>
          </cell>
          <cell r="M449">
            <v>84.206304000000017</v>
          </cell>
          <cell r="N449">
            <v>75.184200000000004</v>
          </cell>
        </row>
        <row r="450">
          <cell r="K450">
            <v>2611125</v>
          </cell>
          <cell r="L450" t="str">
            <v>SECCIONADOR FUSIBLE UNIPOLAR CERRADO TIPO NH, TAMANO 1, 500 V - 250 A</v>
          </cell>
          <cell r="M450">
            <v>54.329183999999998</v>
          </cell>
          <cell r="N450">
            <v>48.508199999999995</v>
          </cell>
        </row>
        <row r="451">
          <cell r="K451">
            <v>2611240</v>
          </cell>
          <cell r="L451" t="str">
            <v>SECCIONADOR FUSIBLE UNIPOLAR CERRADO TIPO HN, TAMANO 2, 500 V - 400 A.</v>
          </cell>
          <cell r="M451">
            <v>66.89591999999999</v>
          </cell>
          <cell r="N451">
            <v>59.72849999999999</v>
          </cell>
        </row>
        <row r="452">
          <cell r="K452">
            <v>2620106</v>
          </cell>
          <cell r="L452" t="str">
            <v>CARTUCHO FUSIBLE PARA BAJO VOLTAJE, TIPO NH TAMANO 0, 63 A.</v>
          </cell>
          <cell r="M452">
            <v>2.7911519999999999</v>
          </cell>
          <cell r="N452">
            <v>2.4920999999999998</v>
          </cell>
        </row>
        <row r="453">
          <cell r="K453">
            <v>2620108</v>
          </cell>
          <cell r="L453" t="str">
            <v>CARTUCHO FUSIBLE PARA BAJO VOLTAJE, TIPO NH TAMANO 0, 80 A.</v>
          </cell>
          <cell r="M453">
            <v>3.0663359999999997</v>
          </cell>
          <cell r="N453">
            <v>2.7377999999999996</v>
          </cell>
        </row>
        <row r="454">
          <cell r="K454">
            <v>2620110</v>
          </cell>
          <cell r="L454" t="str">
            <v>CARTUCHO FUSIBLE PARA BAJO VOLTAJE, TIPO NH TAMANO 0, 100 A.</v>
          </cell>
          <cell r="M454">
            <v>3.0663359999999997</v>
          </cell>
          <cell r="N454">
            <v>2.7377999999999996</v>
          </cell>
        </row>
        <row r="455">
          <cell r="K455">
            <v>2620112</v>
          </cell>
          <cell r="L455" t="str">
            <v>CARTUCHO FUSIBLE PARA BAJO VOLTAJE, TIPO NH TAMANO 0, 125 A.</v>
          </cell>
          <cell r="M455">
            <v>8.2948319999999995</v>
          </cell>
          <cell r="N455">
            <v>7.4060999999999995</v>
          </cell>
        </row>
        <row r="456">
          <cell r="K456">
            <v>2620162</v>
          </cell>
          <cell r="L456" t="str">
            <v>CARTUCHO FUSIBLE PARA BAJO VOLTAJE, TIPO NH TAMANO 0, 25 A.</v>
          </cell>
          <cell r="M456">
            <v>4.4291520000000002</v>
          </cell>
          <cell r="N456">
            <v>3.9545999999999997</v>
          </cell>
        </row>
        <row r="457">
          <cell r="K457">
            <v>2620164</v>
          </cell>
          <cell r="L457" t="str">
            <v>CARTUCHO FUSIBLE PARA BAJO VOLTAJE, TIPO NH TAMANO 0, 35 A.</v>
          </cell>
          <cell r="M457">
            <v>2.7911519999999999</v>
          </cell>
          <cell r="N457">
            <v>2.4920999999999998</v>
          </cell>
        </row>
        <row r="458">
          <cell r="K458">
            <v>2620165</v>
          </cell>
          <cell r="L458" t="str">
            <v>CARTUCHO FUSIBLE PARA BAJO VOLTAJE, TIPO NH TAMANO 0, 36 A.</v>
          </cell>
          <cell r="M458">
            <v>4.1146560000000001</v>
          </cell>
          <cell r="N458">
            <v>3.6738</v>
          </cell>
        </row>
        <row r="459">
          <cell r="K459">
            <v>2621102</v>
          </cell>
          <cell r="L459" t="str">
            <v>CARTUCHO FUSIBLE PARA BAJO VOLTAJE, TIPO NH TAMANO 1, 35 A</v>
          </cell>
          <cell r="M459">
            <v>3.6953279999999999</v>
          </cell>
          <cell r="N459">
            <v>3.2993999999999994</v>
          </cell>
        </row>
        <row r="460">
          <cell r="K460">
            <v>2621103</v>
          </cell>
          <cell r="L460" t="str">
            <v>CARTUCHO FUSIBLE PARA BAJO VOLTAJE, TIPO NH TAMANO 1, 36 A</v>
          </cell>
          <cell r="M460">
            <v>3.0139200000000002</v>
          </cell>
          <cell r="N460">
            <v>2.6909999999999998</v>
          </cell>
        </row>
        <row r="461">
          <cell r="K461">
            <v>2621105</v>
          </cell>
          <cell r="L461" t="str">
            <v>CARTUCHO FUSIBLE PARA BAJO VOLTAJE, TIPO NH TAMANO 1, 50 A</v>
          </cell>
          <cell r="M461">
            <v>3.6953279999999999</v>
          </cell>
          <cell r="N461">
            <v>3.2993999999999994</v>
          </cell>
        </row>
        <row r="462">
          <cell r="K462">
            <v>2621106</v>
          </cell>
          <cell r="L462" t="str">
            <v>CARTUCHO FUSIBLE PARA BAJO VOLTAJE, TIPO NH TAMANO 1, 63 A</v>
          </cell>
          <cell r="M462">
            <v>2.9352960000000001</v>
          </cell>
          <cell r="N462">
            <v>2.6208</v>
          </cell>
        </row>
        <row r="463">
          <cell r="K463">
            <v>2621108</v>
          </cell>
          <cell r="L463" t="str">
            <v>CARTUCHO FUSIBLE PARA BAJO VOLTAJE, TIPO NH TAMANO 1, 80 A</v>
          </cell>
          <cell r="M463">
            <v>2.9352960000000001</v>
          </cell>
          <cell r="N463">
            <v>2.6208</v>
          </cell>
        </row>
        <row r="464">
          <cell r="K464">
            <v>2621110</v>
          </cell>
          <cell r="L464" t="str">
            <v>CARTUCHO FUSIBLE PARA BAJO VOLTAJE, TIPO NH TAMANO 1, 100 A</v>
          </cell>
          <cell r="M464">
            <v>2.9352960000000001</v>
          </cell>
          <cell r="N464">
            <v>2.6208</v>
          </cell>
        </row>
        <row r="465">
          <cell r="K465">
            <v>2621112</v>
          </cell>
          <cell r="L465" t="str">
            <v>CARTUCHO FUSIBLE PARA BAJO VOLTAJE, TIPO NH TAMANO 1, 125 A</v>
          </cell>
          <cell r="M465">
            <v>2.8959839999999999</v>
          </cell>
          <cell r="N465">
            <v>2.5856999999999997</v>
          </cell>
        </row>
        <row r="466">
          <cell r="K466">
            <v>2621116</v>
          </cell>
          <cell r="L466" t="str">
            <v>CARTUCHO FUSIBLE PARA BAJO VOLTAJE, TIPO NH TAMANO 1, 160 A</v>
          </cell>
          <cell r="M466">
            <v>2.8697759999999999</v>
          </cell>
          <cell r="N466">
            <v>2.5622999999999996</v>
          </cell>
        </row>
        <row r="467">
          <cell r="K467">
            <v>2621120</v>
          </cell>
          <cell r="L467" t="str">
            <v>CARTUCHO FUSIBLE PARA BAJO VOLTAJE, TIPO NH TAMANO 1, 200 A</v>
          </cell>
          <cell r="M467">
            <v>3.6953279999999999</v>
          </cell>
          <cell r="N467">
            <v>3.2993999999999994</v>
          </cell>
        </row>
        <row r="468">
          <cell r="K468">
            <v>2621125</v>
          </cell>
          <cell r="L468" t="str">
            <v>CARTUCHO FUSIBLE PARA BAJO VOLTAJE, TIPO NH TAMANO 1, 250 A</v>
          </cell>
          <cell r="M468">
            <v>3.6953279999999999</v>
          </cell>
          <cell r="N468">
            <v>3.2993999999999994</v>
          </cell>
        </row>
        <row r="469">
          <cell r="K469">
            <v>2621162</v>
          </cell>
          <cell r="L469" t="str">
            <v>CARTUCHO FUSIBLE PARA BAJO VOLTAJE, TIPO NH TAMANO 1, 35 A</v>
          </cell>
          <cell r="M469">
            <v>3.7346400000000002</v>
          </cell>
          <cell r="N469">
            <v>3.3344999999999998</v>
          </cell>
        </row>
        <row r="470">
          <cell r="K470">
            <v>2621165</v>
          </cell>
          <cell r="L470" t="str">
            <v>CARTUCHO FUSIBLE PARA BAJO VOLTAJE, TIPO NH TAMANO 1, 36 A</v>
          </cell>
          <cell r="M470">
            <v>7.036848</v>
          </cell>
          <cell r="N470">
            <v>6.2828999999999997</v>
          </cell>
        </row>
        <row r="471">
          <cell r="K471">
            <v>2621220</v>
          </cell>
          <cell r="L471" t="str">
            <v>CARTUCHO FUSIBLE PARA BAJO VOLTAJE, TIPO NH TAMANO 2, 200 A</v>
          </cell>
          <cell r="M471">
            <v>4.5732960000000009</v>
          </cell>
          <cell r="N471">
            <v>4.0833000000000004</v>
          </cell>
        </row>
        <row r="472">
          <cell r="K472">
            <v>2621222</v>
          </cell>
          <cell r="L472" t="str">
            <v>CARTUCHO FUSIBLE PARA BAJO VOLTAJE, TIPO NH TAMANO 2, 224 A</v>
          </cell>
          <cell r="M472">
            <v>5.2940160000000001</v>
          </cell>
          <cell r="N472">
            <v>4.7267999999999999</v>
          </cell>
        </row>
        <row r="473">
          <cell r="K473">
            <v>2621225</v>
          </cell>
          <cell r="L473" t="str">
            <v>CARTUCHO FUSIBLE PARA BAJO VOLTAJE, TIPO NH TAMANO 2, 250 A</v>
          </cell>
          <cell r="M473">
            <v>4.5732960000000009</v>
          </cell>
          <cell r="N473">
            <v>4.0833000000000004</v>
          </cell>
        </row>
        <row r="474">
          <cell r="K474">
            <v>2621231</v>
          </cell>
          <cell r="L474" t="str">
            <v>CARTUCHO FUSIBLE PARA BAJO VOLTAJE, TIPO NH TAMANO 2, 315 A</v>
          </cell>
          <cell r="M474">
            <v>4.5732960000000009</v>
          </cell>
          <cell r="N474">
            <v>4.0833000000000004</v>
          </cell>
        </row>
        <row r="475">
          <cell r="K475">
            <v>2621235</v>
          </cell>
          <cell r="L475" t="str">
            <v>CARTUCHO FUSIBLE PARA BAJO VOLTAJE, TIPO NH TAMANO 2, 355 A</v>
          </cell>
          <cell r="M475">
            <v>5.2940160000000001</v>
          </cell>
          <cell r="N475">
            <v>4.7267999999999999</v>
          </cell>
        </row>
        <row r="476">
          <cell r="K476">
            <v>2621240</v>
          </cell>
          <cell r="L476" t="str">
            <v>CARTUCHO FUSIBLE PARA BAJO VOLTAJE, TIPO NH TAMANO 2, 400 A</v>
          </cell>
          <cell r="M476">
            <v>4.5732960000000009</v>
          </cell>
          <cell r="N476">
            <v>4.0833000000000004</v>
          </cell>
        </row>
        <row r="477">
          <cell r="K477">
            <v>2621331</v>
          </cell>
          <cell r="L477" t="str">
            <v>CARTUCHO FUSIBLE PARA BAJA TENSION, TIPO NH TAMANO 3, 315 A</v>
          </cell>
          <cell r="M477">
            <v>9.2645280000000021</v>
          </cell>
          <cell r="N477">
            <v>8.2719000000000005</v>
          </cell>
        </row>
        <row r="478">
          <cell r="K478">
            <v>2621340</v>
          </cell>
          <cell r="L478" t="str">
            <v>CARTUCHO FUSIBLE PARA BAJA TENSION, TIPO NH TAMANO 3, 400 A</v>
          </cell>
          <cell r="M478">
            <v>11.872224000000001</v>
          </cell>
          <cell r="N478">
            <v>10.600199999999999</v>
          </cell>
        </row>
        <row r="479">
          <cell r="K479">
            <v>2621350</v>
          </cell>
          <cell r="L479" t="str">
            <v>CARTUCHO FUSIBLE PARA BAJA TENSION, TIPO NH TAMANO 3, 500 A</v>
          </cell>
          <cell r="M479">
            <v>5.6871360000000006</v>
          </cell>
          <cell r="N479">
            <v>5.0777999999999999</v>
          </cell>
        </row>
        <row r="480">
          <cell r="K480">
            <v>2621363</v>
          </cell>
          <cell r="L480" t="str">
            <v>CARTUCHO FUSIBLE PARA BAJA TENSION, TIPO NH TAMANO 3, 630 A</v>
          </cell>
          <cell r="M480">
            <v>9.5790240000000004</v>
          </cell>
          <cell r="N480">
            <v>8.5526999999999997</v>
          </cell>
        </row>
        <row r="481">
          <cell r="K481">
            <v>2621480</v>
          </cell>
          <cell r="L481" t="str">
            <v>CARTUCHO FUSIBLE PARA BAJA TENSION, TIPO NH TAMANO 4,  800 A.</v>
          </cell>
          <cell r="M481">
            <v>1.362816</v>
          </cell>
          <cell r="N481">
            <v>1.2167999999999999</v>
          </cell>
        </row>
        <row r="482">
          <cell r="K482">
            <v>2621481</v>
          </cell>
          <cell r="L482" t="str">
            <v>CARTUCHO FUSIBLE PARA BAJA TENSION, TIPO NH TAMANO 4, 1000 A.</v>
          </cell>
          <cell r="M482">
            <v>4.9139999999999997</v>
          </cell>
          <cell r="N482">
            <v>4.3874999999999993</v>
          </cell>
        </row>
        <row r="483">
          <cell r="K483">
            <v>2621803</v>
          </cell>
          <cell r="L483" t="str">
            <v>CARTUCHO FUSIBLE PARA BAJA TENSION REMOVIBLE DE 30 A.</v>
          </cell>
          <cell r="M483">
            <v>12.540528</v>
          </cell>
          <cell r="N483">
            <v>11.196899999999999</v>
          </cell>
        </row>
        <row r="484">
          <cell r="K484">
            <v>2622101</v>
          </cell>
          <cell r="L484" t="str">
            <v>TIRAFUSIBLE DE MEDIA TENSION CABEZA FIJA 1 A, TIPO H</v>
          </cell>
          <cell r="M484">
            <v>2.0391134399999999</v>
          </cell>
          <cell r="N484">
            <v>1.8206369999999998</v>
          </cell>
        </row>
        <row r="485">
          <cell r="K485">
            <v>2622102</v>
          </cell>
          <cell r="L485" t="str">
            <v>TIRAFUSIBLE DE MEDIA TENSION CABEZA FIJA 2 A, TIPO H</v>
          </cell>
          <cell r="M485">
            <v>2.0391134399999999</v>
          </cell>
          <cell r="N485">
            <v>1.8206369999999998</v>
          </cell>
        </row>
        <row r="486">
          <cell r="K486">
            <v>2622103</v>
          </cell>
          <cell r="L486" t="str">
            <v>TIRAFUSIBLE DE MEDIA TENSION CABEZA FIJA 3 A, TIPO H</v>
          </cell>
          <cell r="M486">
            <v>2.1464352</v>
          </cell>
          <cell r="N486">
            <v>1.9164599999999998</v>
          </cell>
        </row>
        <row r="487">
          <cell r="K487">
            <v>2622106</v>
          </cell>
          <cell r="L487" t="str">
            <v>TIRAFUSIBLE DE MEDIA TENSION CABEZA FIJA 6 A, TIPO H</v>
          </cell>
          <cell r="M487">
            <v>2.1464352</v>
          </cell>
          <cell r="N487">
            <v>1.9164599999999998</v>
          </cell>
        </row>
        <row r="488">
          <cell r="K488">
            <v>2622206</v>
          </cell>
          <cell r="L488" t="str">
            <v>TIRAFUSIBLE DE MEDIA TENSION CABEZA FIJA 6 A, TIPO K</v>
          </cell>
          <cell r="M488">
            <v>2.1464352</v>
          </cell>
          <cell r="N488">
            <v>1.9164599999999998</v>
          </cell>
        </row>
        <row r="489">
          <cell r="K489">
            <v>2622208</v>
          </cell>
          <cell r="L489" t="str">
            <v>TIRAFUSIBLE DE MEDIA TENSION CABEZA FIJA 8 A, TIPO K</v>
          </cell>
          <cell r="M489">
            <v>2.1464352</v>
          </cell>
          <cell r="N489">
            <v>1.9164599999999998</v>
          </cell>
        </row>
        <row r="490">
          <cell r="K490">
            <v>2622210</v>
          </cell>
          <cell r="L490" t="str">
            <v>TIRAFUSIBLE DE MEDIA TENSION CABEZA FIJA 10 A, TIPO K</v>
          </cell>
          <cell r="M490">
            <v>2.1464352</v>
          </cell>
          <cell r="N490">
            <v>1.9164599999999998</v>
          </cell>
        </row>
        <row r="491">
          <cell r="K491">
            <v>2622212</v>
          </cell>
          <cell r="L491" t="str">
            <v>TIRAFUSIBLE DE MEDIA TENSION CABEZA FIJA 12 A, TIPO K</v>
          </cell>
          <cell r="M491">
            <v>2.1464352</v>
          </cell>
          <cell r="N491">
            <v>1.9164599999999998</v>
          </cell>
        </row>
        <row r="492">
          <cell r="K492">
            <v>2622215</v>
          </cell>
          <cell r="L492" t="str">
            <v>TIRAFUSIBLE DE MEDIA TENSION CABEZA FIJA 15 A, TIPO K</v>
          </cell>
          <cell r="M492">
            <v>2.2997519999999998</v>
          </cell>
          <cell r="N492">
            <v>2.0533499999999996</v>
          </cell>
        </row>
        <row r="493">
          <cell r="K493">
            <v>2622225</v>
          </cell>
          <cell r="L493" t="str">
            <v>TIRAFUSIBLE DE MEDIA TENSION CABEZA FIJA 25 A, TIPO K</v>
          </cell>
          <cell r="M493">
            <v>2.9436825600000001</v>
          </cell>
          <cell r="N493">
            <v>2.628288</v>
          </cell>
        </row>
        <row r="494">
          <cell r="K494">
            <v>2622230</v>
          </cell>
          <cell r="L494" t="str">
            <v>TIRAFUSIBLE DE MEDIA TENSION CABEZA FIJA 30 A, TIPO K</v>
          </cell>
          <cell r="M494">
            <v>4.0628951999999998</v>
          </cell>
          <cell r="N494">
            <v>3.6275849999999994</v>
          </cell>
        </row>
        <row r="495">
          <cell r="K495">
            <v>2622240</v>
          </cell>
          <cell r="L495" t="str">
            <v>TIRAFUSIBLE DE MEDIA TENSION CABEZA FIJA 40 A, TIPO K</v>
          </cell>
          <cell r="M495">
            <v>5.0594543999999999</v>
          </cell>
          <cell r="N495">
            <v>4.5173699999999997</v>
          </cell>
        </row>
        <row r="496">
          <cell r="K496">
            <v>2622250</v>
          </cell>
          <cell r="L496" t="str">
            <v>TIRAFUSIBLE DE MEDIA TENSION CABEZA FIJA 50 A, TIPO K</v>
          </cell>
          <cell r="M496">
            <v>4.9214692799999993</v>
          </cell>
          <cell r="N496">
            <v>4.3941689999999989</v>
          </cell>
        </row>
        <row r="497">
          <cell r="K497">
            <v>2622265</v>
          </cell>
          <cell r="L497" t="str">
            <v>TIRAFUSIBLE DE MEDIA TENSION CABEZA FIJA 65 A, TIPO K</v>
          </cell>
          <cell r="M497">
            <v>6.5312956800000004</v>
          </cell>
          <cell r="N497">
            <v>5.8315139999999994</v>
          </cell>
        </row>
        <row r="498">
          <cell r="K498">
            <v>2622280</v>
          </cell>
          <cell r="L498" t="str">
            <v>TIRAFUSIBLE DE MEDIA TENSION CABEZA FIJA 80 A, TIPO K</v>
          </cell>
          <cell r="M498">
            <v>7.6811716799999994</v>
          </cell>
          <cell r="N498">
            <v>6.8581889999999985</v>
          </cell>
        </row>
        <row r="499">
          <cell r="K499">
            <v>2622281</v>
          </cell>
          <cell r="L499" t="str">
            <v>TIRAFUSIBLE DE MEDIA TENSION CABEZA FIJA 100 A, TIPO K</v>
          </cell>
          <cell r="M499">
            <v>11.330111519999999</v>
          </cell>
          <cell r="N499">
            <v>10.116170999999998</v>
          </cell>
        </row>
        <row r="500">
          <cell r="K500">
            <v>2622315</v>
          </cell>
          <cell r="L500" t="str">
            <v>TIRAFUSIBLE DE MEDIA TENSION CABEZA FIJA 15 A, TIPO T</v>
          </cell>
          <cell r="M500">
            <v>2.2997519999999998</v>
          </cell>
          <cell r="N500">
            <v>2.0533499999999996</v>
          </cell>
        </row>
        <row r="501">
          <cell r="K501">
            <v>2622340</v>
          </cell>
          <cell r="L501" t="str">
            <v>TIRAFUSIBLE DE MEDIA TENSION CABEZA FIJA 40 A, TIPO T</v>
          </cell>
          <cell r="M501">
            <v>5.0594543999999999</v>
          </cell>
          <cell r="N501">
            <v>4.5173699999999997</v>
          </cell>
        </row>
        <row r="502">
          <cell r="K502">
            <v>2622365</v>
          </cell>
          <cell r="L502" t="str">
            <v>TIRAFUSIBLE DE MEDIA TENSION CABEZA FIJA 65 A, TIPO T</v>
          </cell>
          <cell r="M502">
            <v>5.3967513599999988</v>
          </cell>
          <cell r="N502">
            <v>4.8185279999999988</v>
          </cell>
        </row>
        <row r="503">
          <cell r="K503">
            <v>2622380</v>
          </cell>
          <cell r="L503" t="str">
            <v>TIRAFUSIBLE DE MEDIA TENSION CABEZA FIJA 80 A, TIPO T</v>
          </cell>
          <cell r="M503">
            <v>5.3967513599999988</v>
          </cell>
          <cell r="N503">
            <v>4.8185279999999988</v>
          </cell>
        </row>
        <row r="504">
          <cell r="K504">
            <v>2624101</v>
          </cell>
          <cell r="L504" t="str">
            <v>TIRAFUSIBLE DE MEDIO VOLTAJE CABEZA REMOVIBLE 1 A, TIPO H</v>
          </cell>
          <cell r="M504">
            <v>2.0391134399999999</v>
          </cell>
          <cell r="N504">
            <v>1.8206369999999998</v>
          </cell>
        </row>
        <row r="505">
          <cell r="K505">
            <v>2624102</v>
          </cell>
          <cell r="L505" t="str">
            <v>TIRAFUSIBLE DE MEDIO VOLTAJE CABEZA REMOVIBLE 2 A, TIPO H</v>
          </cell>
          <cell r="M505">
            <v>2.0391134399999999</v>
          </cell>
          <cell r="N505">
            <v>1.8206369999999998</v>
          </cell>
        </row>
        <row r="506">
          <cell r="K506">
            <v>2624103</v>
          </cell>
          <cell r="L506" t="str">
            <v>TIRAFUSIBLE DE MEDIO VOLTAJE CABEZA REMOVIBLE 3 A, TIPO H</v>
          </cell>
          <cell r="M506">
            <v>2.1464352</v>
          </cell>
          <cell r="N506">
            <v>1.9164599999999998</v>
          </cell>
        </row>
        <row r="507">
          <cell r="K507">
            <v>2624105</v>
          </cell>
          <cell r="L507" t="str">
            <v>TIRAFUSIBLE DE MEDIO VOLTAJE CABEZA REMOVIBLE 5 A, TIPO H</v>
          </cell>
          <cell r="M507">
            <v>2.1464352</v>
          </cell>
          <cell r="N507">
            <v>1.9164599999999998</v>
          </cell>
        </row>
        <row r="508">
          <cell r="K508">
            <v>2624206</v>
          </cell>
          <cell r="L508" t="str">
            <v>TIRAFUSIBLE DE MEDIO VOLTAJE CABEZA REMOVIBLE 6 A, TIPO K</v>
          </cell>
          <cell r="M508">
            <v>2.1464352</v>
          </cell>
          <cell r="N508">
            <v>1.9164599999999998</v>
          </cell>
        </row>
        <row r="509">
          <cell r="K509">
            <v>2624208</v>
          </cell>
          <cell r="L509" t="str">
            <v>TIRAFUSIBLE DE MEDIO VOLTAJE CABEZA REMOVIBLE 8 A, TIPO K</v>
          </cell>
          <cell r="M509">
            <v>2.1464352</v>
          </cell>
          <cell r="N509">
            <v>1.9164599999999998</v>
          </cell>
        </row>
        <row r="510">
          <cell r="K510">
            <v>2624210</v>
          </cell>
          <cell r="L510" t="str">
            <v>TIRAFUSIBLE DE MEDIO VOLTAJE CABEZA REMOVIBLE 10 A, TIPO K</v>
          </cell>
          <cell r="M510">
            <v>2.1464352</v>
          </cell>
          <cell r="N510">
            <v>1.9164599999999998</v>
          </cell>
        </row>
        <row r="511">
          <cell r="K511">
            <v>2624212</v>
          </cell>
          <cell r="L511" t="str">
            <v>TIRAFUSIBLE DE MEDIO VOLTAJE CABEZA REMOVIBLE 12 A, TIPO K</v>
          </cell>
          <cell r="M511">
            <v>2.1464352</v>
          </cell>
          <cell r="N511">
            <v>1.9164599999999998</v>
          </cell>
        </row>
        <row r="512">
          <cell r="K512">
            <v>2624215</v>
          </cell>
          <cell r="L512" t="str">
            <v>TIRAFUSIBLE DE MEDIO VOLTAJE CABEZA REMOVIBLE 15 A, TIPO K</v>
          </cell>
          <cell r="M512">
            <v>2.2997519999999998</v>
          </cell>
          <cell r="N512">
            <v>2.0533499999999996</v>
          </cell>
        </row>
        <row r="513">
          <cell r="K513">
            <v>2624220</v>
          </cell>
          <cell r="L513" t="str">
            <v>TIRAFUSIBLE DE MEDIO VOLTAJE CABEZA REMOVIBLE 20 A, TIPO K</v>
          </cell>
          <cell r="M513">
            <v>2.5143955199999999</v>
          </cell>
          <cell r="N513">
            <v>2.2449959999999995</v>
          </cell>
        </row>
        <row r="514">
          <cell r="K514">
            <v>2624225</v>
          </cell>
          <cell r="L514" t="str">
            <v>TIRAFUSIBLE DE MEDIO VOLTAJE CABEZA REMOVIBLE 25 A, TIPO K</v>
          </cell>
          <cell r="M514">
            <v>2.9436825600000001</v>
          </cell>
          <cell r="N514">
            <v>2.628288</v>
          </cell>
        </row>
        <row r="515">
          <cell r="K515">
            <v>2624230</v>
          </cell>
          <cell r="L515" t="str">
            <v>TIRAFUSIBLE DE MEDIO VOLTAJE CABEZA REMOVIBLE 30 A, TIPO K</v>
          </cell>
          <cell r="M515">
            <v>4.0628951999999998</v>
          </cell>
          <cell r="N515">
            <v>3.6275849999999994</v>
          </cell>
        </row>
        <row r="516">
          <cell r="K516">
            <v>2624240</v>
          </cell>
          <cell r="L516" t="str">
            <v>TIRAFUSIBLE DE MEDIO VOLTAJE CABEZA REMOVIBLE 40 A, TIPO K</v>
          </cell>
          <cell r="M516">
            <v>5.0594543999999999</v>
          </cell>
          <cell r="N516">
            <v>4.5173699999999997</v>
          </cell>
        </row>
        <row r="517">
          <cell r="K517">
            <v>2624250</v>
          </cell>
          <cell r="L517" t="str">
            <v>TIRAFUSIBLE DE MEDIO VOLTAJE CABEZA REMOVIBLE 50 A, TIPO K</v>
          </cell>
          <cell r="M517">
            <v>4.9214692799999993</v>
          </cell>
          <cell r="N517">
            <v>4.3941689999999989</v>
          </cell>
        </row>
        <row r="518">
          <cell r="K518">
            <v>2624265</v>
          </cell>
          <cell r="L518" t="str">
            <v>TIRAFUSIBLE DE MEDIO VOLTAJE CABEZA REMOVIBLE 65 A, TIPO K</v>
          </cell>
          <cell r="M518">
            <v>6.5312956800000004</v>
          </cell>
          <cell r="N518">
            <v>5.8315139999999994</v>
          </cell>
        </row>
        <row r="519">
          <cell r="K519">
            <v>2624280</v>
          </cell>
          <cell r="L519" t="str">
            <v>TIRAFUSIBLE DE MEDIO VOLTAJE CABEZA REMOVIBLE 80 A, TIPO K</v>
          </cell>
          <cell r="M519">
            <v>7.6811716799999994</v>
          </cell>
          <cell r="N519">
            <v>6.8581889999999985</v>
          </cell>
        </row>
        <row r="520">
          <cell r="K520">
            <v>2624281</v>
          </cell>
          <cell r="L520" t="str">
            <v>TIRAFUSIBLE DE MEDIO VOLTAJE CABEZA REMOVIBLE 100 A, TIPO K</v>
          </cell>
          <cell r="M520">
            <v>11.330111519999999</v>
          </cell>
          <cell r="N520">
            <v>10.116170999999998</v>
          </cell>
        </row>
        <row r="521">
          <cell r="K521">
            <v>2624310</v>
          </cell>
          <cell r="L521" t="str">
            <v>TIRAFUSIBLE DE MEDIA TENSION CABEZA REMOVIBLE 10 A, TIPO T</v>
          </cell>
          <cell r="M521">
            <v>2.0851084800000002</v>
          </cell>
          <cell r="N521">
            <v>1.8617039999999998</v>
          </cell>
        </row>
        <row r="522">
          <cell r="K522">
            <v>2624365</v>
          </cell>
          <cell r="L522" t="str">
            <v>TIRAFUSIBLE DE MEDIA TENSION CABEZA REMOVIBLE 65 A, TIPO T</v>
          </cell>
          <cell r="M522">
            <v>5.3967513599999988</v>
          </cell>
          <cell r="N522">
            <v>4.8185279999999988</v>
          </cell>
        </row>
        <row r="523">
          <cell r="K523">
            <v>2624380</v>
          </cell>
          <cell r="L523" t="str">
            <v>TIRAFUSIBLE DE MEDIA TENSION CABEZA REMOVIBLE 80 A, TIPO T</v>
          </cell>
          <cell r="M523">
            <v>5.3967513599999988</v>
          </cell>
          <cell r="N523">
            <v>4.8185279999999988</v>
          </cell>
        </row>
        <row r="524">
          <cell r="K524">
            <v>2629030</v>
          </cell>
          <cell r="L524" t="str">
            <v>ALAMBRE FUSIBLE DE ALUMINIO 30 A</v>
          </cell>
          <cell r="M524">
            <v>0.28828799999999999</v>
          </cell>
          <cell r="N524">
            <v>0.25739999999999996</v>
          </cell>
        </row>
        <row r="525">
          <cell r="K525">
            <v>2629060</v>
          </cell>
          <cell r="L525" t="str">
            <v>ALAMBRE FUSIBLE DE ALUMINIO 60 A</v>
          </cell>
          <cell r="M525">
            <v>0.314496</v>
          </cell>
          <cell r="N525">
            <v>0.28079999999999999</v>
          </cell>
        </row>
        <row r="526">
          <cell r="K526">
            <v>2629071</v>
          </cell>
          <cell r="L526" t="str">
            <v>ALAMBRE FUSIBLE DE ALUMINIO 80 A</v>
          </cell>
          <cell r="M526">
            <v>0.27518399999999998</v>
          </cell>
          <cell r="N526">
            <v>0.24569999999999997</v>
          </cell>
        </row>
        <row r="527">
          <cell r="K527">
            <v>2629072</v>
          </cell>
          <cell r="L527" t="str">
            <v>ALAMBRE FUSIBLE DE ALUMINIO 100 A</v>
          </cell>
          <cell r="M527">
            <v>0.40622399999999997</v>
          </cell>
          <cell r="N527">
            <v>0.36269999999999997</v>
          </cell>
        </row>
        <row r="528">
          <cell r="K528">
            <v>2630116</v>
          </cell>
          <cell r="L528" t="str">
            <v>BASE PORTAF. UNIP. BT, TIPO NH TAMANIO 0, 160 A. 500 V, ABRAZADERA</v>
          </cell>
          <cell r="M528">
            <v>16.628976000000002</v>
          </cell>
          <cell r="N528">
            <v>14.847299999999999</v>
          </cell>
        </row>
        <row r="529">
          <cell r="K529">
            <v>2630125</v>
          </cell>
          <cell r="L529" t="str">
            <v>BASE PORTAF. UNIP. BT, TIPO NH TAMANIO 0, 250 A. 690 V, ABRAZADERA</v>
          </cell>
          <cell r="M529">
            <v>9.2645280000000021</v>
          </cell>
          <cell r="N529">
            <v>8.2719000000000005</v>
          </cell>
        </row>
        <row r="530">
          <cell r="K530">
            <v>2631116</v>
          </cell>
          <cell r="L530" t="str">
            <v>BASE PORTAF. UNIP. BT, TIPO NH TAMANIO 1, 160 A, 500 V, ABRAZADERA</v>
          </cell>
          <cell r="M530">
            <v>8.9369280000000018</v>
          </cell>
          <cell r="N530">
            <v>7.9794</v>
          </cell>
        </row>
        <row r="531">
          <cell r="K531">
            <v>2631120</v>
          </cell>
          <cell r="L531" t="str">
            <v>BASE PORTAF. UNIP. BT, TIPO NH TAMANIO 1, 200 A, 500 V, ABRAZADERA</v>
          </cell>
          <cell r="M531">
            <v>3.4725600000000001</v>
          </cell>
          <cell r="N531">
            <v>3.1004999999999998</v>
          </cell>
        </row>
        <row r="532">
          <cell r="K532">
            <v>2631125</v>
          </cell>
          <cell r="L532" t="str">
            <v>BASE PORTAF. UNIP. BT, TIPO NH TAMANIO 1, 250 A, 500 V, ABRAZADERA</v>
          </cell>
          <cell r="M532">
            <v>9.7362719999999996</v>
          </cell>
          <cell r="N532">
            <v>8.6930999999999994</v>
          </cell>
        </row>
        <row r="533">
          <cell r="K533">
            <v>2631240</v>
          </cell>
          <cell r="L533" t="str">
            <v>BASE PORTAF. UNIP. BT, TIPO NH TAMANIO 2, 400 A, 500 V, ABRAZADERA</v>
          </cell>
          <cell r="M533">
            <v>9.2645280000000021</v>
          </cell>
          <cell r="N533">
            <v>8.2719000000000005</v>
          </cell>
        </row>
        <row r="534">
          <cell r="K534">
            <v>2631363</v>
          </cell>
          <cell r="L534" t="str">
            <v>BASE PORTAF. UNIP. BT, TIPO NH TAMANIO 3, 630 A, 500 V, ABRAZADERA</v>
          </cell>
          <cell r="M534">
            <v>14.047488000000001</v>
          </cell>
          <cell r="N534">
            <v>12.542400000000001</v>
          </cell>
        </row>
        <row r="535">
          <cell r="K535">
            <v>2634910</v>
          </cell>
          <cell r="L535" t="str">
            <v>BASE PORTAF.UNIP. BT, TIPO NH TAMANIO 00, 100 A, 500 V, T.A. AGUJERO PASANTE</v>
          </cell>
          <cell r="M535">
            <v>7.2989280000000001</v>
          </cell>
          <cell r="N535">
            <v>6.5168999999999997</v>
          </cell>
        </row>
        <row r="536">
          <cell r="K536">
            <v>2634916</v>
          </cell>
          <cell r="L536" t="str">
            <v>BASE PORTAF.UNIP. BT, TIPO NH TAMANIO 00, 160 A, 500 V, T.A. AGUJERO PASANTE</v>
          </cell>
          <cell r="M536">
            <v>9.3431519999999999</v>
          </cell>
          <cell r="N536">
            <v>8.3420999999999985</v>
          </cell>
        </row>
        <row r="537">
          <cell r="K537">
            <v>2635016</v>
          </cell>
          <cell r="L537" t="str">
            <v>BASE PORTAFUSIBLE UNIPOLAR, TIPO NH TAMANO 0, 160 A, 500 V, TIPO AJUSTE: PERNO PASANTE</v>
          </cell>
          <cell r="M537">
            <v>7.2989280000000001</v>
          </cell>
          <cell r="N537">
            <v>6.5168999999999997</v>
          </cell>
        </row>
        <row r="538">
          <cell r="K538">
            <v>2635125</v>
          </cell>
          <cell r="L538" t="str">
            <v>BASE PORTAFUSIBLE UNIPOLAR, TIPO NH TAMANO 1, 250 A, 500 V, TIPO AJUSTE: PERNO PASANTE.</v>
          </cell>
          <cell r="M538">
            <v>7.3644480000000012</v>
          </cell>
          <cell r="N538">
            <v>6.5754000000000001</v>
          </cell>
        </row>
        <row r="539">
          <cell r="K539">
            <v>2635240</v>
          </cell>
          <cell r="L539" t="str">
            <v>BASE PORTAFUSIBLE UNIPOLAR, TIPO NH TAMANO 2, 400 A, 500 V, TIPO AJUSTE: PERNO PASANTE.</v>
          </cell>
          <cell r="M539">
            <v>8.0982719999999997</v>
          </cell>
          <cell r="N539">
            <v>7.230599999999999</v>
          </cell>
        </row>
        <row r="540">
          <cell r="K540">
            <v>2635363</v>
          </cell>
          <cell r="L540" t="str">
            <v>BASE PORTAFUSIBLE UNIPOLAR TIPO NH TAMANO 3, 630 A, 500 V, TIPO AJUSTE: PERNO PASANTE.</v>
          </cell>
          <cell r="M540">
            <v>9.76248</v>
          </cell>
          <cell r="N540">
            <v>8.7164999999999999</v>
          </cell>
        </row>
        <row r="541">
          <cell r="K541">
            <v>2639010</v>
          </cell>
          <cell r="L541" t="str">
            <v>MANIJA OPERACION CARTUCHO FUSIBLE TAMANIO UNIVERSAL</v>
          </cell>
          <cell r="M541">
            <v>16.078607999999999</v>
          </cell>
          <cell r="N541">
            <v>14.355899999999998</v>
          </cell>
        </row>
        <row r="542">
          <cell r="K542">
            <v>2701773</v>
          </cell>
          <cell r="L542" t="str">
            <v>LAMPARA REFLECTOR PAR 38 110/120 V. 150 W</v>
          </cell>
          <cell r="M542">
            <v>5.136768</v>
          </cell>
          <cell r="N542">
            <v>4.5863999999999994</v>
          </cell>
        </row>
        <row r="543">
          <cell r="K543">
            <v>2703177</v>
          </cell>
          <cell r="L543" t="str">
            <v>LAMPARA INCANDESCENTE STANDARD CLARA DE 220/240 V. 200 W</v>
          </cell>
          <cell r="M543">
            <v>0.91727999999999998</v>
          </cell>
          <cell r="N543">
            <v>0.81899999999999995</v>
          </cell>
        </row>
        <row r="544">
          <cell r="K544">
            <v>2703179</v>
          </cell>
          <cell r="L544" t="str">
            <v>LAMPARA INCANDESCENTE STANDARD CLARA DE 220/240 V. 250 W</v>
          </cell>
          <cell r="M544">
            <v>3.1449600000000002</v>
          </cell>
          <cell r="N544">
            <v>2.8079999999999998</v>
          </cell>
        </row>
        <row r="545">
          <cell r="K545">
            <v>2710171</v>
          </cell>
          <cell r="L545" t="str">
            <v>LAMPARA DE MERCURIO ALTA PRESION ELIPSOIDAL DIFUSA 125 W</v>
          </cell>
          <cell r="M545">
            <v>5.1105600000000004</v>
          </cell>
          <cell r="N545">
            <v>4.5629999999999997</v>
          </cell>
        </row>
        <row r="546">
          <cell r="K546">
            <v>2710175</v>
          </cell>
          <cell r="L546" t="str">
            <v>LAMPARA DE MERCURIO ALTA PRESION ELIPSOIDAL DIFUSA 175 W</v>
          </cell>
          <cell r="M546">
            <v>8.1113760000000017</v>
          </cell>
          <cell r="N546">
            <v>7.2423000000000002</v>
          </cell>
        </row>
        <row r="547">
          <cell r="K547">
            <v>2710179</v>
          </cell>
          <cell r="L547" t="str">
            <v>LAMPARA DE MERCURIO ALTA PRESION ELIPSOIDAL DIFUSA 250 W</v>
          </cell>
          <cell r="M547">
            <v>6.5651039999999998</v>
          </cell>
          <cell r="N547">
            <v>5.861699999999999</v>
          </cell>
        </row>
        <row r="548">
          <cell r="K548">
            <v>2710183</v>
          </cell>
          <cell r="L548" t="str">
            <v>LAMPARA DE MERCURIO ALTA PRESION ELIPSOIDAL DIFUSA 400 W</v>
          </cell>
          <cell r="M548">
            <v>24.858287999999998</v>
          </cell>
          <cell r="N548">
            <v>22.194899999999997</v>
          </cell>
        </row>
        <row r="549">
          <cell r="K549">
            <v>2722083</v>
          </cell>
          <cell r="L549" t="str">
            <v>LAMPARA HALOGENURO METALICO TUBULAR CLARA 400 W</v>
          </cell>
          <cell r="M549">
            <v>36.298079999999999</v>
          </cell>
          <cell r="N549">
            <v>32.408999999999999</v>
          </cell>
        </row>
        <row r="550">
          <cell r="K550">
            <v>2730162</v>
          </cell>
          <cell r="L550" t="str">
            <v>LAMPARA DE SODIO ALTA PRESION ELIPSOIDAL 70 W. IGNITOR INCORPORADO.</v>
          </cell>
          <cell r="M550">
            <v>13.575743999999998</v>
          </cell>
          <cell r="N550">
            <v>12.121199999999998</v>
          </cell>
        </row>
        <row r="551">
          <cell r="K551">
            <v>2730362</v>
          </cell>
          <cell r="L551" t="str">
            <v>LAMPARA VAPOR DE SODIO, TUBULAR CLARA, ALTA PRESION, 70 W</v>
          </cell>
          <cell r="M551">
            <v>10.470096000000002</v>
          </cell>
          <cell r="N551">
            <v>9.3483000000000001</v>
          </cell>
        </row>
        <row r="552">
          <cell r="K552">
            <v>2730367</v>
          </cell>
          <cell r="L552" t="str">
            <v>LAMPARA VAPOR DE SODIO, TUBULAR CLARA, ALTA PRESION, 100 W</v>
          </cell>
          <cell r="M552">
            <v>9.0941760000000009</v>
          </cell>
          <cell r="N552">
            <v>8.1197999999999997</v>
          </cell>
        </row>
        <row r="553">
          <cell r="K553">
            <v>2730373</v>
          </cell>
          <cell r="L553" t="str">
            <v>LAMPARA VAPOR DE SODIO, TUBULAR CLARA, ALTA PRESION, 150 W</v>
          </cell>
          <cell r="M553">
            <v>13.628160000000001</v>
          </cell>
          <cell r="N553">
            <v>12.167999999999999</v>
          </cell>
        </row>
        <row r="554">
          <cell r="K554">
            <v>2730379</v>
          </cell>
          <cell r="L554" t="str">
            <v>LAMPARA VAPOR DE SODIO, TUBULAR CLARA, ALTA PRESION, 250 W</v>
          </cell>
          <cell r="M554">
            <v>16.511040000000001</v>
          </cell>
          <cell r="N554">
            <v>14.741999999999999</v>
          </cell>
        </row>
        <row r="555">
          <cell r="K555">
            <v>2730383</v>
          </cell>
          <cell r="L555" t="str">
            <v>LAMPARA VAPOR DE SODIO, TUBULAR CLARA, ALTA PRESION, 400 W</v>
          </cell>
          <cell r="M555">
            <v>18.031104000000003</v>
          </cell>
          <cell r="N555">
            <v>16.0992</v>
          </cell>
        </row>
        <row r="556">
          <cell r="K556">
            <v>2740555</v>
          </cell>
          <cell r="L556" t="str">
            <v>LUMINARIA A BASE DE DIODOS EMISORES DE LUZ, 55 W, COMPLETA</v>
          </cell>
          <cell r="M556">
            <v>1062.3936960000001</v>
          </cell>
          <cell r="N556">
            <v>948.56579999999997</v>
          </cell>
        </row>
        <row r="557">
          <cell r="K557">
            <v>2760571</v>
          </cell>
          <cell r="L557" t="str">
            <v>LUMINARIA MERCURIO HORIZONTAL ABIERTA SIMPLE 125 W. S/R</v>
          </cell>
          <cell r="M557">
            <v>71.914752000000007</v>
          </cell>
          <cell r="N557">
            <v>64.209599999999995</v>
          </cell>
        </row>
        <row r="558">
          <cell r="K558">
            <v>2760575</v>
          </cell>
          <cell r="L558" t="str">
            <v>LUMINARIA MERCURIO HORIZONTAL ABIERTA SIMPLE 175 W. S/R</v>
          </cell>
          <cell r="M558">
            <v>24.176880000000001</v>
          </cell>
          <cell r="N558">
            <v>21.586499999999997</v>
          </cell>
        </row>
        <row r="559">
          <cell r="K559">
            <v>2760671</v>
          </cell>
          <cell r="L559" t="str">
            <v>LUMINARIA MERCURIO HORIZONTAL CERRADA SIMPLE 125 W. (S/R)</v>
          </cell>
          <cell r="M559">
            <v>30.977856000000003</v>
          </cell>
          <cell r="N559">
            <v>27.658799999999999</v>
          </cell>
        </row>
        <row r="560">
          <cell r="K560">
            <v>2760675</v>
          </cell>
          <cell r="L560" t="str">
            <v>LUMINARIA MERCURIO HORIZONTAL CERRADA SIMPLE 175 W. (S/R)</v>
          </cell>
          <cell r="M560">
            <v>68.796000000000006</v>
          </cell>
          <cell r="N560">
            <v>61.424999999999997</v>
          </cell>
        </row>
        <row r="561">
          <cell r="K561">
            <v>2760679</v>
          </cell>
          <cell r="L561" t="str">
            <v>LUMINARIA MERCURIO HORIZONTAL CERRADA SIMPLE 250 W. (S/R)</v>
          </cell>
          <cell r="M561">
            <v>68.796000000000006</v>
          </cell>
          <cell r="N561">
            <v>61.424999999999997</v>
          </cell>
        </row>
        <row r="562">
          <cell r="K562">
            <v>2760683</v>
          </cell>
          <cell r="L562" t="str">
            <v>LUMINARIA MERCURIO HORIZONTAL CERRADA SIMPLE 400 W. (S/R)</v>
          </cell>
          <cell r="M562">
            <v>30.977856000000003</v>
          </cell>
          <cell r="N562">
            <v>27.658799999999999</v>
          </cell>
        </row>
        <row r="563">
          <cell r="K563">
            <v>2761383</v>
          </cell>
          <cell r="L563" t="str">
            <v>LUMINARIA MERCURIO VERTICAL ABIERTA SIMPLE 400 W.S/R</v>
          </cell>
          <cell r="M563">
            <v>111.986784</v>
          </cell>
          <cell r="N563">
            <v>99.988199999999992</v>
          </cell>
        </row>
        <row r="564">
          <cell r="K564">
            <v>2762070</v>
          </cell>
          <cell r="L564" t="str">
            <v>LUMINARIA MERCURIO ORNAMENTAL 125W, TIPO HRH-20, CON ACRILICO</v>
          </cell>
          <cell r="M564">
            <v>30.977856000000003</v>
          </cell>
          <cell r="N564">
            <v>27.658799999999999</v>
          </cell>
        </row>
        <row r="565">
          <cell r="K565">
            <v>2762072</v>
          </cell>
          <cell r="L565" t="str">
            <v>LUMINARIA MERCURIO ORNAMENTAL  125W, TIPO GAMMA SIX</v>
          </cell>
          <cell r="M565">
            <v>30.977856000000003</v>
          </cell>
          <cell r="N565">
            <v>27.658799999999999</v>
          </cell>
        </row>
        <row r="566">
          <cell r="K566">
            <v>2771179</v>
          </cell>
          <cell r="L566" t="str">
            <v>REFLECTOR CON LAMPARA HALOGENURO METALICO 250 W SIMPLE (C/E)</v>
          </cell>
          <cell r="M566">
            <v>168.56985599999999</v>
          </cell>
          <cell r="N566">
            <v>150.50879999999998</v>
          </cell>
        </row>
        <row r="567">
          <cell r="K567">
            <v>2771183</v>
          </cell>
          <cell r="L567" t="str">
            <v>REFLECTOR CON LAMPARA HALOGENURO METALICO 400W SIMPLE (C/E)</v>
          </cell>
          <cell r="M567">
            <v>778.73140799999999</v>
          </cell>
          <cell r="N567">
            <v>695.29589999999996</v>
          </cell>
        </row>
        <row r="568">
          <cell r="K568">
            <v>2771283</v>
          </cell>
          <cell r="L568" t="str">
            <v>REFLECTOR CON LAMPARA HALOGENURO METALICO 400 W, DOBLE (C/E)</v>
          </cell>
          <cell r="M568">
            <v>1181.0897280000002</v>
          </cell>
          <cell r="N568">
            <v>1054.5444</v>
          </cell>
        </row>
        <row r="569">
          <cell r="K569">
            <v>2771383</v>
          </cell>
          <cell r="L569" t="str">
            <v>REFLECTOR CON LAMPARA HALOGENURO METALICO 400 W SIMPLE (S/E)</v>
          </cell>
          <cell r="M569">
            <v>285.18235200000004</v>
          </cell>
          <cell r="N569">
            <v>254.62709999999998</v>
          </cell>
        </row>
        <row r="570">
          <cell r="K570">
            <v>2771483</v>
          </cell>
          <cell r="L570" t="str">
            <v>REFLECTOR CON LAMPARA HALOGENURO METALICO 400 W DOBLE (S/E)</v>
          </cell>
          <cell r="M570">
            <v>284.69750399999998</v>
          </cell>
          <cell r="N570">
            <v>254.19419999999997</v>
          </cell>
        </row>
        <row r="571">
          <cell r="K571">
            <v>2771585</v>
          </cell>
          <cell r="L571" t="str">
            <v>REFLECTOR CON LAMPARA IODIN DE 500 W SIMPLE, 120 V</v>
          </cell>
          <cell r="M571">
            <v>196.32412799999997</v>
          </cell>
          <cell r="N571">
            <v>175.28939999999997</v>
          </cell>
        </row>
        <row r="572">
          <cell r="K572">
            <v>2771673</v>
          </cell>
          <cell r="L572" t="str">
            <v>REFLECTOR DE PISO CON LAMPARA DE HALOGENURO METALICO  DE 150 W</v>
          </cell>
          <cell r="M572">
            <v>247.08902400000002</v>
          </cell>
          <cell r="N572">
            <v>220.61519999999999</v>
          </cell>
        </row>
        <row r="573">
          <cell r="K573">
            <v>2780162</v>
          </cell>
          <cell r="L573" t="str">
            <v>LUMINARIA PARA LAMPARA DE SODIO ABIERTA SIMPLE 70 W, S/R.</v>
          </cell>
          <cell r="M573">
            <v>140.370048</v>
          </cell>
          <cell r="N573">
            <v>125.3304</v>
          </cell>
        </row>
        <row r="574">
          <cell r="K574">
            <v>2780267</v>
          </cell>
          <cell r="L574" t="str">
            <v>LUMINARIA PARA LAMPARA DE SODIO CERRADA SIMPLE 100 W, S/R.</v>
          </cell>
          <cell r="M574">
            <v>191.50185599999998</v>
          </cell>
          <cell r="N574">
            <v>170.98379999999997</v>
          </cell>
        </row>
        <row r="575">
          <cell r="K575">
            <v>2780279</v>
          </cell>
          <cell r="L575" t="str">
            <v>LUMINARIA PARA LAMPARA DE SODIO CERRADA SIMPLE 250 W, S/R.</v>
          </cell>
          <cell r="M575">
            <v>331.61833600000006</v>
          </cell>
          <cell r="N575">
            <v>296.08780000000002</v>
          </cell>
        </row>
        <row r="576">
          <cell r="K576">
            <v>2780283</v>
          </cell>
          <cell r="L576" t="str">
            <v>LUMINARIA PARA LAMPARA DE SODIO CERRADA SIMPLE 400 W, S/R.</v>
          </cell>
          <cell r="M576">
            <v>416.05200000000002</v>
          </cell>
          <cell r="N576">
            <v>371.47499999999997</v>
          </cell>
        </row>
        <row r="577">
          <cell r="K577">
            <v>2780562</v>
          </cell>
          <cell r="L577" t="str">
            <v>LUMINARIA SODIO HORIZONTAL ABIERTA 70 W. (S/R).</v>
          </cell>
          <cell r="M577">
            <v>140.370048</v>
          </cell>
          <cell r="N577">
            <v>125.3304</v>
          </cell>
        </row>
        <row r="578">
          <cell r="K578">
            <v>2780573</v>
          </cell>
          <cell r="L578" t="str">
            <v>LUMINARIA SODIO HORIZONTAL ABIERTA 150 W. (S/R).</v>
          </cell>
          <cell r="M578">
            <v>244.29787200000001</v>
          </cell>
          <cell r="N578">
            <v>218.12309999999999</v>
          </cell>
        </row>
        <row r="579">
          <cell r="K579">
            <v>2780662</v>
          </cell>
          <cell r="L579" t="str">
            <v>LUMINARIA SODIO HORIZONTAL CERRADA 70 W. (S/R).</v>
          </cell>
          <cell r="M579">
            <v>140.370048</v>
          </cell>
          <cell r="N579">
            <v>125.3304</v>
          </cell>
        </row>
        <row r="580">
          <cell r="K580">
            <v>2780679</v>
          </cell>
          <cell r="L580" t="str">
            <v>LUMINARIA SODIO HORIZONTAL CERRADA 250 W. (S/R).</v>
          </cell>
          <cell r="M580">
            <v>331.61833600000006</v>
          </cell>
          <cell r="N580">
            <v>296.08780000000002</v>
          </cell>
        </row>
        <row r="581">
          <cell r="K581">
            <v>2780683</v>
          </cell>
          <cell r="L581" t="str">
            <v>LUMINARIA SODIO HORIZONTAL CERRADA 400 W. (S/R).</v>
          </cell>
          <cell r="M581">
            <v>416.05200000000002</v>
          </cell>
          <cell r="N581">
            <v>371.47499999999997</v>
          </cell>
        </row>
        <row r="582">
          <cell r="K582">
            <v>2781762</v>
          </cell>
          <cell r="L582" t="str">
            <v>REFLECTOR COMPACTO CON LAMPARA DE SODIO DE 70 W.</v>
          </cell>
          <cell r="M582">
            <v>514.62028800000007</v>
          </cell>
          <cell r="N582">
            <v>459.48239999999998</v>
          </cell>
        </row>
        <row r="583">
          <cell r="K583">
            <v>2782062</v>
          </cell>
          <cell r="L583" t="str">
            <v>LUMINARIA ORNAMENTAL DE SODIO  TIPO MIRAGE 70 W.</v>
          </cell>
          <cell r="M583">
            <v>13.811615999999999</v>
          </cell>
          <cell r="N583">
            <v>12.331799999999998</v>
          </cell>
        </row>
        <row r="584">
          <cell r="K584">
            <v>2782173</v>
          </cell>
          <cell r="L584" t="str">
            <v>LUMINARIA ORNAMENTAL DE SODIO TIPO FAROL DE 150 W</v>
          </cell>
          <cell r="M584">
            <v>244.29787200000001</v>
          </cell>
          <cell r="N584">
            <v>218.12309999999999</v>
          </cell>
        </row>
        <row r="585">
          <cell r="K585">
            <v>2785662</v>
          </cell>
          <cell r="L585" t="str">
            <v>LUMINARIA VAPOR SODIO ALTA PRESION CERRADA 70 W, COMPLETA, CARCASA ALUMINIO, SIN FOTOCONTROL</v>
          </cell>
          <cell r="M585">
            <v>140.370048</v>
          </cell>
          <cell r="N585">
            <v>125.3304</v>
          </cell>
        </row>
        <row r="586">
          <cell r="K586">
            <v>2785663</v>
          </cell>
          <cell r="L586" t="str">
            <v>LUMINARIA VAPOR SODIO ALTA PRESION CERRADA 70 W, COMPLETA. FOTOCONTROL INCORPORADO</v>
          </cell>
          <cell r="M586">
            <v>145.97004800000002</v>
          </cell>
          <cell r="N586">
            <v>130.3304</v>
          </cell>
        </row>
        <row r="587">
          <cell r="K587">
            <v>2785667</v>
          </cell>
          <cell r="L587" t="str">
            <v>LUMINARIA VAPOR SODIO ALTA PRESION CERRADA 100 W, COMPLETA, CARCASA ALUMINIO, SIN FOTOCONTROL</v>
          </cell>
          <cell r="M587">
            <v>191.50185599999998</v>
          </cell>
          <cell r="N587">
            <v>170.98379999999997</v>
          </cell>
        </row>
        <row r="588">
          <cell r="K588">
            <v>2785673</v>
          </cell>
          <cell r="L588" t="str">
            <v>LUMINARIA VAPOR SODIO ALTA PRESION CERRADA 150 W, COMPLETA, CARCAZA ALUMINIO, SIN FOTOCONTROL</v>
          </cell>
          <cell r="M588">
            <v>244.29787200000001</v>
          </cell>
          <cell r="N588">
            <v>218.12309999999999</v>
          </cell>
        </row>
        <row r="589">
          <cell r="K589">
            <v>2785678</v>
          </cell>
          <cell r="L589" t="str">
            <v>LUMINARIA VAPOR SODIO ALTA PRESION CERRADA 250 W, CON CIRCUITO TEMPORIZADO</v>
          </cell>
          <cell r="M589">
            <v>337.21833599999997</v>
          </cell>
          <cell r="N589">
            <v>301.08779999999996</v>
          </cell>
        </row>
        <row r="590">
          <cell r="K590">
            <v>2785679</v>
          </cell>
          <cell r="L590" t="str">
            <v>LUMINARIA VAPOR SODIO ALTA PRESION CERRADA 250 W, COMPLETA</v>
          </cell>
          <cell r="M590">
            <v>331.61833600000006</v>
          </cell>
          <cell r="N590">
            <v>296.08780000000002</v>
          </cell>
        </row>
        <row r="591">
          <cell r="K591">
            <v>2785683</v>
          </cell>
          <cell r="L591" t="str">
            <v>LUMINARIA VAPOR SODIO ALTA PRESION CERRADA 400 W, COMPLETA</v>
          </cell>
          <cell r="M591">
            <v>416.05200000000002</v>
          </cell>
          <cell r="N591">
            <v>371.47499999999997</v>
          </cell>
        </row>
        <row r="592">
          <cell r="K592">
            <v>2785862</v>
          </cell>
          <cell r="L592" t="str">
            <v>LUMINARIA VAPOR SODIO ALTA PRESION CERRADA 70 W, COMPLETA. CARCASA ALUMINIO, CON FOTOCONTROL</v>
          </cell>
          <cell r="M592">
            <v>145.97004800000002</v>
          </cell>
          <cell r="N592">
            <v>130.3304</v>
          </cell>
        </row>
        <row r="593">
          <cell r="K593">
            <v>2785867</v>
          </cell>
          <cell r="L593" t="str">
            <v>LUMINARIA VAPOR SODIO ALTA PRESION CERRADA 100 W, COMPLETA, CARCAZA ALUMINIO, CON FOTOCONTROL</v>
          </cell>
          <cell r="M593">
            <v>194.80406400000001</v>
          </cell>
          <cell r="N593">
            <v>173.93219999999999</v>
          </cell>
        </row>
        <row r="594">
          <cell r="K594">
            <v>2785873</v>
          </cell>
          <cell r="L594" t="str">
            <v>LUMINARIA VAPOR SODIO ALTA PRESION CERRADA 150 W, COMPLETA. CARCAZA ALUMINIO, CON FOTOCONTROL</v>
          </cell>
          <cell r="M594">
            <v>249.89787200000001</v>
          </cell>
          <cell r="N594">
            <v>223.12309999999999</v>
          </cell>
        </row>
        <row r="595">
          <cell r="K595">
            <v>2785878</v>
          </cell>
          <cell r="L595" t="str">
            <v>LUMINARIA VAPOR SODIO ALTA PRESION CERRADA 250 W, COMPLETA, CARCAZA ALUMINIO, DOBLE POTENCIA, CON FOTOCONTROL</v>
          </cell>
          <cell r="M595">
            <v>337.21833599999997</v>
          </cell>
          <cell r="N595">
            <v>301.08779999999996</v>
          </cell>
        </row>
        <row r="596">
          <cell r="K596">
            <v>2785879</v>
          </cell>
          <cell r="L596" t="str">
            <v>LUMINARIA VAPOR SODIO ALTA PRESION CERRADA 250 W, COMPLETA. CARCAZA ALUMINIO, DOBLE POTENCIA, SIN FOTOCONTROL</v>
          </cell>
          <cell r="M596">
            <v>331.61833600000006</v>
          </cell>
          <cell r="N596">
            <v>296.08780000000002</v>
          </cell>
        </row>
        <row r="597">
          <cell r="K597">
            <v>2785882</v>
          </cell>
          <cell r="L597" t="str">
            <v>LUMINARIA VAPOR SODIO ALTA PRESION CERRADA 400 W, COMPLETA, CARCAZA ALUMINIO, DOBLE POTENCIA, CON FOTOCONTROL</v>
          </cell>
          <cell r="M597">
            <v>418.27967999999998</v>
          </cell>
          <cell r="N597">
            <v>373.46399999999994</v>
          </cell>
        </row>
        <row r="598">
          <cell r="K598">
            <v>2785883</v>
          </cell>
          <cell r="L598" t="str">
            <v>LUMINARIA VAPOR SODIO ALTA PRESION CERRADA 400 W, COMPLETA, CARCAZA ALUMINIO, DOBLE POTENCIA, SIN FOTOCONTROL</v>
          </cell>
          <cell r="M598">
            <v>416.05200000000002</v>
          </cell>
          <cell r="N598">
            <v>371.47499999999997</v>
          </cell>
        </row>
        <row r="599">
          <cell r="K599">
            <v>2790535</v>
          </cell>
          <cell r="L599" t="str">
            <v>BALASTRO PARA LAMPARA DE MERCURIO ALTA PRESION 210/240 V, 125 W.</v>
          </cell>
          <cell r="M599">
            <v>10.588032</v>
          </cell>
          <cell r="N599">
            <v>9.4535999999999998</v>
          </cell>
        </row>
        <row r="600">
          <cell r="K600">
            <v>2790552</v>
          </cell>
          <cell r="L600" t="str">
            <v>BALASTRO PARA LAMPARA DE MERCURIO ALTA PRESION 210/240 V, 175 W</v>
          </cell>
          <cell r="M600">
            <v>16.484832000000001</v>
          </cell>
          <cell r="N600">
            <v>14.718599999999999</v>
          </cell>
        </row>
        <row r="601">
          <cell r="K601">
            <v>2790560</v>
          </cell>
          <cell r="L601" t="str">
            <v>BALASTRO PARA LAMPARA DE MERCURIO ALTA PRESION 210/240 V, 250 W</v>
          </cell>
          <cell r="M601">
            <v>18.987696</v>
          </cell>
          <cell r="N601">
            <v>16.953299999999999</v>
          </cell>
        </row>
        <row r="602">
          <cell r="K602">
            <v>2790571</v>
          </cell>
          <cell r="L602" t="str">
            <v>BALASTRO PARA LAMPARA DE MERCURIO ALTA PRESION 210/240 V, 400 W</v>
          </cell>
          <cell r="M602">
            <v>8.3996640000000014</v>
          </cell>
          <cell r="N602">
            <v>7.4996999999999998</v>
          </cell>
        </row>
        <row r="603">
          <cell r="K603">
            <v>2791522</v>
          </cell>
          <cell r="L603" t="str">
            <v>BALASTRO PARA LAMPARA DE VAPOR DE SODIO ALTA PRESION, 70 W</v>
          </cell>
          <cell r="M603">
            <v>12.828816</v>
          </cell>
          <cell r="N603">
            <v>11.454299999999998</v>
          </cell>
        </row>
        <row r="604">
          <cell r="K604">
            <v>2791523</v>
          </cell>
          <cell r="L604" t="str">
            <v>BALASTRO PARA LAMPARA SODIO TIPO VSI-7-22-24 ELT, E IGNITOR MZN 70 SCM, 70 W.</v>
          </cell>
          <cell r="M604">
            <v>11.413584</v>
          </cell>
          <cell r="N604">
            <v>10.1907</v>
          </cell>
        </row>
        <row r="605">
          <cell r="K605">
            <v>2791536</v>
          </cell>
          <cell r="L605" t="str">
            <v>BALASTRO PARA LAMPARA DE VAPOR DE SODIO ALTA PRESION, 100 W</v>
          </cell>
          <cell r="M605">
            <v>15.646176000000001</v>
          </cell>
          <cell r="N605">
            <v>13.969799999999999</v>
          </cell>
        </row>
        <row r="606">
          <cell r="K606">
            <v>2791541</v>
          </cell>
          <cell r="L606" t="str">
            <v>BALASTRO PARA LAMPARA DE VAPOR DE SODIO ALTA PRESION, 150 W</v>
          </cell>
          <cell r="M606">
            <v>20.940192000000003</v>
          </cell>
          <cell r="N606">
            <v>18.6966</v>
          </cell>
        </row>
        <row r="607">
          <cell r="K607">
            <v>2791542</v>
          </cell>
          <cell r="L607" t="str">
            <v>BALASTRO PARA LAMPARA DE VAPOR DE SODIO DE 150 W, E IGNITOR SM-10.</v>
          </cell>
          <cell r="M607">
            <v>22.892688</v>
          </cell>
          <cell r="N607">
            <v>20.439899999999998</v>
          </cell>
        </row>
        <row r="608">
          <cell r="K608">
            <v>2791543</v>
          </cell>
          <cell r="L608" t="str">
            <v>BALASTRO PARA LAMPARA SODIO TIPO VSI-15,22-24 ELT PARA IGNITOR AUS003-1, 150 W.</v>
          </cell>
          <cell r="M608">
            <v>14.440607999999999</v>
          </cell>
          <cell r="N608">
            <v>12.893399999999998</v>
          </cell>
        </row>
        <row r="609">
          <cell r="K609">
            <v>2791560</v>
          </cell>
          <cell r="L609" t="str">
            <v>BALASTRO PARA LAMPARA SODIO IGNITOR SM-6, STE-501, 250 W.</v>
          </cell>
          <cell r="M609">
            <v>13.510224000000001</v>
          </cell>
          <cell r="N609">
            <v>12.0627</v>
          </cell>
        </row>
        <row r="610">
          <cell r="K610">
            <v>2791561</v>
          </cell>
          <cell r="L610" t="str">
            <v>BALASTRO PARA LAMPARA SODIO IGNITOR SM-10, 250 W</v>
          </cell>
          <cell r="M610">
            <v>26.810784000000002</v>
          </cell>
          <cell r="N610">
            <v>23.938199999999998</v>
          </cell>
        </row>
        <row r="611">
          <cell r="K611">
            <v>2791562</v>
          </cell>
          <cell r="L611" t="str">
            <v>BALASTRO PARA LAMPARA SODIO IGNITOR SN-50/SN-58, 250 W.</v>
          </cell>
          <cell r="M611">
            <v>26.941823999999997</v>
          </cell>
          <cell r="N611">
            <v>24.055199999999996</v>
          </cell>
        </row>
        <row r="612">
          <cell r="K612">
            <v>2791564</v>
          </cell>
          <cell r="L612" t="str">
            <v>BALASTRO PARA LAMPARA SODIO TIPO VSI-25/22-24 ELT, IGNITOR AUS-003-1, 250 W.</v>
          </cell>
          <cell r="M612">
            <v>23.744448000000002</v>
          </cell>
          <cell r="N612">
            <v>21.200399999999998</v>
          </cell>
        </row>
        <row r="613">
          <cell r="K613">
            <v>2791565</v>
          </cell>
          <cell r="L613" t="str">
            <v>BALASTRO PARA LAMPARA DE VAPOR DE SODIO ALTA PRESION, 250 W.</v>
          </cell>
          <cell r="M613">
            <v>28.370159999999998</v>
          </cell>
          <cell r="N613">
            <v>25.330499999999997</v>
          </cell>
        </row>
        <row r="614">
          <cell r="K614">
            <v>2791571</v>
          </cell>
          <cell r="L614" t="str">
            <v>BALASTRO PARA LAMPARA DE VAPOR DE SODIO ALTA PRESION, 400 W.</v>
          </cell>
          <cell r="M614">
            <v>39.167856</v>
          </cell>
          <cell r="N614">
            <v>34.971299999999999</v>
          </cell>
        </row>
        <row r="615">
          <cell r="K615">
            <v>2791576</v>
          </cell>
          <cell r="L615" t="str">
            <v>BALASTRO PARA LAMPARA SODIO TIPO VSI-40/22-24, ELT  IGNITOR MZN, 400 W.</v>
          </cell>
          <cell r="M615">
            <v>29.680559999999996</v>
          </cell>
          <cell r="N615">
            <v>26.500499999999995</v>
          </cell>
        </row>
        <row r="616">
          <cell r="K616">
            <v>2791579</v>
          </cell>
          <cell r="L616" t="str">
            <v>BALASTRO PARA LAMPARA ALTA PRESION VAPOR SODIO  220 V  250 W.</v>
          </cell>
          <cell r="M616">
            <v>22.040928000000001</v>
          </cell>
          <cell r="N616">
            <v>19.679399999999998</v>
          </cell>
        </row>
        <row r="617">
          <cell r="K617">
            <v>2792562</v>
          </cell>
          <cell r="L617" t="str">
            <v>IGNITOR TIPO SUPERPOSICION PARA LAMPARA VAPOR SODIO DE 70 W</v>
          </cell>
          <cell r="M617">
            <v>4.3112159999999999</v>
          </cell>
          <cell r="N617">
            <v>3.8492999999999999</v>
          </cell>
        </row>
        <row r="618">
          <cell r="K618">
            <v>2792563</v>
          </cell>
          <cell r="L618" t="str">
            <v>IGNITOR PARA LAMPARA DE VAPOR DE SODIO DE 150 W</v>
          </cell>
          <cell r="M618">
            <v>10.561824</v>
          </cell>
          <cell r="N618">
            <v>9.4301999999999992</v>
          </cell>
        </row>
        <row r="619">
          <cell r="K619">
            <v>2792564</v>
          </cell>
          <cell r="L619" t="str">
            <v>IGNITOR SN 89 PARA LAMPARA DE VAPOR DE SODIO DE 70/400 W</v>
          </cell>
          <cell r="M619">
            <v>11.636352</v>
          </cell>
          <cell r="N619">
            <v>10.3896</v>
          </cell>
        </row>
        <row r="620">
          <cell r="K620">
            <v>2792565</v>
          </cell>
          <cell r="L620" t="str">
            <v>IGNITOR TIPO SUPERPOSICION LAMPARA DE VAPOR DE SODIO 100 A 400 W</v>
          </cell>
          <cell r="M620">
            <v>7.2727199999999996</v>
          </cell>
          <cell r="N620">
            <v>6.4934999999999992</v>
          </cell>
        </row>
        <row r="621">
          <cell r="K621">
            <v>2792577</v>
          </cell>
          <cell r="L621" t="str">
            <v>IGNITOR PARA LAMPARA DE VAPOR DE SODIO DE 250 W</v>
          </cell>
          <cell r="M621">
            <v>4.8877920000000001</v>
          </cell>
          <cell r="N621">
            <v>4.3640999999999996</v>
          </cell>
        </row>
        <row r="622">
          <cell r="K622">
            <v>2792579</v>
          </cell>
          <cell r="L622" t="str">
            <v>IGNITOR PARA LAMPARA DE VAPOR DE SODIO DE 250/400 W</v>
          </cell>
          <cell r="M622">
            <v>9.6445440000000016</v>
          </cell>
          <cell r="N622">
            <v>8.6112000000000002</v>
          </cell>
        </row>
        <row r="623">
          <cell r="K623">
            <v>2792580</v>
          </cell>
          <cell r="L623" t="str">
            <v>IGNITOR PARA LAMPARA DE VAPOR DE SODIO MZN 400SX PARA 150/250/400 W</v>
          </cell>
          <cell r="M623">
            <v>10.928736000000001</v>
          </cell>
          <cell r="N623">
            <v>9.7577999999999996</v>
          </cell>
        </row>
        <row r="624">
          <cell r="K624">
            <v>2792581</v>
          </cell>
          <cell r="L624" t="str">
            <v>IGNITOR PARA LAMPARA DE VAPOR DE SODIO DE 250/400 W</v>
          </cell>
          <cell r="M624">
            <v>10.67976</v>
          </cell>
          <cell r="N624">
            <v>9.535499999999999</v>
          </cell>
        </row>
        <row r="625">
          <cell r="K625">
            <v>2793578</v>
          </cell>
          <cell r="L625" t="str">
            <v>ARRANQUE STE-501 PARA LUMINARIA DE SODIO 250/400 W.</v>
          </cell>
          <cell r="M625">
            <v>1.24488</v>
          </cell>
          <cell r="N625">
            <v>1.1114999999999999</v>
          </cell>
        </row>
        <row r="626">
          <cell r="K626">
            <v>2794010</v>
          </cell>
          <cell r="L626" t="str">
            <v>CAPACITOR DE 250 V. DE 10 UF.</v>
          </cell>
          <cell r="M626">
            <v>1.886976</v>
          </cell>
          <cell r="N626">
            <v>1.6847999999999999</v>
          </cell>
        </row>
        <row r="627">
          <cell r="K627">
            <v>2794015</v>
          </cell>
          <cell r="L627" t="str">
            <v>CAPACITOR DE 250 V. DE 15 UF</v>
          </cell>
          <cell r="M627">
            <v>6.0409440000000005</v>
          </cell>
          <cell r="N627">
            <v>5.3936999999999999</v>
          </cell>
        </row>
        <row r="628">
          <cell r="K628">
            <v>2794018</v>
          </cell>
          <cell r="L628" t="str">
            <v>CAPACITOR DE 250 V. DE 18 UF</v>
          </cell>
          <cell r="M628">
            <v>0.314496</v>
          </cell>
          <cell r="N628">
            <v>0.28079999999999999</v>
          </cell>
        </row>
        <row r="629">
          <cell r="K629">
            <v>2794022</v>
          </cell>
          <cell r="L629" t="str">
            <v>CAPACITOR DE 250 V. DE 22 UF</v>
          </cell>
          <cell r="M629">
            <v>3.1842720000000004</v>
          </cell>
          <cell r="N629">
            <v>2.8431000000000002</v>
          </cell>
        </row>
        <row r="630">
          <cell r="K630">
            <v>2794025</v>
          </cell>
          <cell r="L630" t="str">
            <v>CAPACITOR DE 250 V. DE 25 UF</v>
          </cell>
          <cell r="M630">
            <v>5.9361120000000005</v>
          </cell>
          <cell r="N630">
            <v>5.3000999999999996</v>
          </cell>
        </row>
        <row r="631">
          <cell r="K631">
            <v>2794033</v>
          </cell>
          <cell r="L631" t="str">
            <v>CAPACITOR DE 250 V. DE 33 UF</v>
          </cell>
          <cell r="M631">
            <v>4.9271039999999999</v>
          </cell>
          <cell r="N631">
            <v>4.3991999999999996</v>
          </cell>
        </row>
        <row r="632">
          <cell r="K632">
            <v>2795202</v>
          </cell>
          <cell r="L632" t="str">
            <v>EQUIPO DE CONTROL AUTOMATICO DE ALUMBRADO PUBLICO DE 20 A</v>
          </cell>
          <cell r="M632">
            <v>93.863951999999998</v>
          </cell>
          <cell r="N632">
            <v>83.807099999999991</v>
          </cell>
        </row>
        <row r="633">
          <cell r="K633">
            <v>2795203</v>
          </cell>
          <cell r="L633" t="str">
            <v>EQUIPO DE CONTROL AUTOMATICO DE ALUMBRADO PUBLICO DE 30 A</v>
          </cell>
          <cell r="M633">
            <v>112.35369599999999</v>
          </cell>
          <cell r="N633">
            <v>100.31579999999998</v>
          </cell>
        </row>
        <row r="634">
          <cell r="K634">
            <v>2795212</v>
          </cell>
          <cell r="L634" t="str">
            <v>EQUIPO DE CONTROL AUTOMATICO DE ALUMBRADO PUBLICO DE 12 A</v>
          </cell>
          <cell r="M634">
            <v>73.277568000000002</v>
          </cell>
          <cell r="N634">
            <v>65.426400000000001</v>
          </cell>
        </row>
        <row r="635">
          <cell r="K635">
            <v>2795218</v>
          </cell>
          <cell r="L635" t="str">
            <v>EQUIPO DE CONTROL AUTOMATICO DE ALUMBRADO PUBLICO DE 18 A</v>
          </cell>
          <cell r="M635">
            <v>99.931104000000005</v>
          </cell>
          <cell r="N635">
            <v>89.224199999999996</v>
          </cell>
        </row>
        <row r="636">
          <cell r="K636">
            <v>2795232</v>
          </cell>
          <cell r="L636" t="str">
            <v>EQUIPO DE CONTROL AUTOMATICO DE ALUMBRADO PUBLICO DE 32 A</v>
          </cell>
          <cell r="M636">
            <v>120.50438399999999</v>
          </cell>
          <cell r="N636">
            <v>107.59319999999998</v>
          </cell>
        </row>
        <row r="637">
          <cell r="K637">
            <v>2795251</v>
          </cell>
          <cell r="L637" t="str">
            <v>EQUIPO DE CONTROL AUTOMATICO DE ALUMBRADO PUBLICO DE 15 A *</v>
          </cell>
          <cell r="M637">
            <v>78.073631999999989</v>
          </cell>
          <cell r="N637">
            <v>69.70859999999999</v>
          </cell>
        </row>
        <row r="638">
          <cell r="K638">
            <v>2795265</v>
          </cell>
          <cell r="L638" t="str">
            <v>EQUIPO DE CONTROL AUTOMATICO DE ALUMBRADO PUBLICO DE 65 A</v>
          </cell>
          <cell r="M638">
            <v>236.57961599999999</v>
          </cell>
          <cell r="N638">
            <v>211.23179999999996</v>
          </cell>
        </row>
        <row r="639">
          <cell r="K639">
            <v>2795301</v>
          </cell>
          <cell r="L639" t="str">
            <v>FOTOCONTROL DE 120  V, 1000 W O 1800 VA, SIN BASE</v>
          </cell>
          <cell r="M639">
            <v>6.2375040000000004</v>
          </cell>
          <cell r="N639">
            <v>5.5691999999999995</v>
          </cell>
        </row>
        <row r="640">
          <cell r="K640">
            <v>2795302</v>
          </cell>
          <cell r="L640" t="str">
            <v>FOTOCONTROL DE 120 V, 1000 W, SIN BASE</v>
          </cell>
          <cell r="M640">
            <v>8.5569120000000005</v>
          </cell>
          <cell r="N640">
            <v>7.6400999999999994</v>
          </cell>
        </row>
        <row r="641">
          <cell r="K641">
            <v>2795351</v>
          </cell>
          <cell r="L641" t="str">
            <v>FOTOCONTROL DE 210 V, 1000 W O 1800 VA, CON BASE</v>
          </cell>
          <cell r="M641">
            <v>8.8714079999999989</v>
          </cell>
          <cell r="N641">
            <v>7.9208999999999987</v>
          </cell>
        </row>
        <row r="642">
          <cell r="K642">
            <v>2795352</v>
          </cell>
          <cell r="L642" t="str">
            <v>FOTOCONTROL DE 210 V, 1000 W O 1800 VA, SIN BASE</v>
          </cell>
          <cell r="M642">
            <v>8.9107199999999995</v>
          </cell>
          <cell r="N642">
            <v>7.9559999999999995</v>
          </cell>
        </row>
        <row r="643">
          <cell r="K643">
            <v>2795354</v>
          </cell>
          <cell r="L643" t="str">
            <v>FOTOCONTROL DE 120 V, 1000 W O 1800 VA, PROGRAMABLE</v>
          </cell>
          <cell r="M643">
            <v>67.747680000000003</v>
          </cell>
          <cell r="N643">
            <v>60.488999999999997</v>
          </cell>
        </row>
        <row r="644">
          <cell r="K644">
            <v>2795401</v>
          </cell>
          <cell r="L644" t="str">
            <v>BASE SOCKET PARA FOTOCONTROL DE 240 V, 60 HZ, 1800 VA</v>
          </cell>
          <cell r="M644">
            <v>3.8656800000000002</v>
          </cell>
          <cell r="N644">
            <v>3.4514999999999998</v>
          </cell>
        </row>
        <row r="645">
          <cell r="K645">
            <v>2795503</v>
          </cell>
          <cell r="L645" t="str">
            <v>RELE FOTOCONTROL 30A. BOBINA 220V. C/R</v>
          </cell>
          <cell r="M645">
            <v>44.029440000000001</v>
          </cell>
          <cell r="N645">
            <v>39.311999999999998</v>
          </cell>
        </row>
        <row r="646">
          <cell r="K646">
            <v>2795801</v>
          </cell>
          <cell r="L646" t="str">
            <v>SOPORTE DE PLATINA PARA RECEPTACULO DE FOTOCONTROL</v>
          </cell>
          <cell r="M646">
            <v>0.77313599999999993</v>
          </cell>
          <cell r="N646">
            <v>0.69029999999999991</v>
          </cell>
        </row>
        <row r="647">
          <cell r="K647">
            <v>2797009</v>
          </cell>
          <cell r="L647" t="str">
            <v>CABLE LUMINICO DE COLORES, CON ESTRUCTURA DE ALUMINIO, 120 V.</v>
          </cell>
          <cell r="M647">
            <v>5.3202239999999996</v>
          </cell>
          <cell r="N647">
            <v>4.7501999999999995</v>
          </cell>
        </row>
        <row r="648">
          <cell r="K648">
            <v>2800815</v>
          </cell>
          <cell r="L648" t="str">
            <v>CRUCETA ACERO GALV. PERFIL "L" DE 60 X 60 X 6 MM Y 0.80 M LONG, EN VOLADO</v>
          </cell>
          <cell r="M648">
            <v>10.076976</v>
          </cell>
          <cell r="N648">
            <v>8.9972999999999992</v>
          </cell>
        </row>
        <row r="649">
          <cell r="K649">
            <v>2801201</v>
          </cell>
          <cell r="L649" t="str">
            <v>CRUCETA CENTRADA PERFIL "L" DE 70 X 70 X 6 MM Y 1.20 M LONG, SIN APOYO</v>
          </cell>
          <cell r="M649">
            <v>17.284175999999999</v>
          </cell>
          <cell r="N649">
            <v>15.432299999999998</v>
          </cell>
        </row>
        <row r="650">
          <cell r="K650">
            <v>2801211</v>
          </cell>
          <cell r="L650" t="str">
            <v>CRUCETA CENTRADA PERFIL "L" DE 70 X 70 X 6 MM Y 1.20 M LONG, CON APOYO</v>
          </cell>
          <cell r="M650">
            <v>39.862368000000004</v>
          </cell>
          <cell r="N650">
            <v>35.5914</v>
          </cell>
        </row>
        <row r="651">
          <cell r="K651">
            <v>2801251</v>
          </cell>
          <cell r="L651" t="str">
            <v>CRUCETA ACERO GALV. PERFIL "U" DE 80 X 50 X 6 MM Y 1.20 M LONG</v>
          </cell>
          <cell r="M651">
            <v>32.668272000000002</v>
          </cell>
          <cell r="N651">
            <v>29.168099999999999</v>
          </cell>
        </row>
        <row r="652">
          <cell r="K652">
            <v>2801252</v>
          </cell>
          <cell r="L652" t="str">
            <v>CRUCETA ACERO GALV. PERFIL "U" DE 80 X 45 X 6 MM Y 1.20 M LONG, CENTRADA</v>
          </cell>
          <cell r="M652">
            <v>12.697775999999999</v>
          </cell>
          <cell r="N652">
            <v>11.337299999999999</v>
          </cell>
        </row>
        <row r="653">
          <cell r="K653">
            <v>2801501</v>
          </cell>
          <cell r="L653" t="str">
            <v>CRUCETA ACERO GALV. PERFIL "L" DE 70 X 70 X 6 MM Y 1.50 M LONG, SIN APOYO *</v>
          </cell>
          <cell r="M653">
            <v>36.743615999999996</v>
          </cell>
          <cell r="N653">
            <v>32.806799999999996</v>
          </cell>
        </row>
        <row r="654">
          <cell r="K654">
            <v>2801502</v>
          </cell>
          <cell r="L654" t="str">
            <v>CRUCETA ACERO GALV. PERFIL "L" DE 70 X 70 X 6 MM Y 1.50 M LONG, UNIVERSAL</v>
          </cell>
          <cell r="M654">
            <v>53.936064000000002</v>
          </cell>
          <cell r="N654">
            <v>48.157199999999996</v>
          </cell>
        </row>
        <row r="655">
          <cell r="K655">
            <v>2801512</v>
          </cell>
          <cell r="L655" t="str">
            <v>CRUCETA ACERO GALV PERFIL "L" DE 70 X 70 X 6 MM Y 1.50 M LONG. CON APOYO</v>
          </cell>
          <cell r="M655">
            <v>11.269440000000001</v>
          </cell>
          <cell r="N655">
            <v>10.061999999999999</v>
          </cell>
        </row>
        <row r="656">
          <cell r="K656">
            <v>2801554</v>
          </cell>
          <cell r="L656" t="str">
            <v>CRUCETA ACERO GALV. PERFIL "U" DE 100 X 50 X 6 MM Y 1.50 M LONG.</v>
          </cell>
          <cell r="M656">
            <v>34.280064000000003</v>
          </cell>
          <cell r="N656">
            <v>30.607199999999999</v>
          </cell>
        </row>
        <row r="657">
          <cell r="K657">
            <v>2801801</v>
          </cell>
          <cell r="L657" t="str">
            <v>CRUCETA FE. GALV. ANGULO "L" DE 60 X 60 X 6 MM Y 1.80 M LONG.</v>
          </cell>
          <cell r="M657">
            <v>25.369344000000002</v>
          </cell>
          <cell r="N657">
            <v>22.651199999999999</v>
          </cell>
        </row>
        <row r="658">
          <cell r="K658">
            <v>2801802</v>
          </cell>
          <cell r="L658" t="str">
            <v>CRUCETA FE. GALV. ANGULO "L" DE 70 X 70 X 6 MM Y 1.80 M LONG.</v>
          </cell>
          <cell r="M658">
            <v>62.925408000000004</v>
          </cell>
          <cell r="N658">
            <v>56.183399999999999</v>
          </cell>
        </row>
        <row r="659">
          <cell r="K659">
            <v>2801812</v>
          </cell>
          <cell r="L659" t="str">
            <v>CRUCETA ACERO GALV. ANGULO "L" DE 70 X 70 X 6 MM Y 1.80 M LONG. CON APOYO</v>
          </cell>
          <cell r="M659">
            <v>10.011455999999999</v>
          </cell>
          <cell r="N659">
            <v>8.9387999999999987</v>
          </cell>
        </row>
        <row r="660">
          <cell r="K660">
            <v>2801850</v>
          </cell>
          <cell r="L660" t="str">
            <v>CRUCETA FE. GALV. PERFIL "U" DE 80 X 50 X 6 MM Y 1.80 M LONG.</v>
          </cell>
          <cell r="M660">
            <v>20.324304000000001</v>
          </cell>
          <cell r="N660">
            <v>18.146699999999999</v>
          </cell>
        </row>
        <row r="661">
          <cell r="K661">
            <v>2801854</v>
          </cell>
          <cell r="L661" t="str">
            <v>CRUCETA ACERO GALV. PERFIL "U" DE 100 X 50 ║X 6 MM Y 1.80 M LONG.</v>
          </cell>
          <cell r="M661">
            <v>34.280064000000003</v>
          </cell>
          <cell r="N661">
            <v>30.607199999999999</v>
          </cell>
        </row>
        <row r="662">
          <cell r="K662">
            <v>2802001</v>
          </cell>
          <cell r="L662" t="str">
            <v>CRUCETA ACERO GALV. PERFIL "L" DE 70 X 70 X 6 MM Y 2.00 M LONG, UNIVERSAL (CENTRADA Y VOLADO)</v>
          </cell>
          <cell r="M662">
            <v>63.475775999999996</v>
          </cell>
          <cell r="N662">
            <v>56.674799999999991</v>
          </cell>
        </row>
        <row r="663">
          <cell r="K663">
            <v>2802051</v>
          </cell>
          <cell r="L663" t="str">
            <v>CRUCETA FE. GALV. PERFIL  "U" DE 80 X 50 X 6 MM Y 2,00 M LONG.</v>
          </cell>
          <cell r="M663">
            <v>3.07944</v>
          </cell>
          <cell r="N663">
            <v>2.7494999999999998</v>
          </cell>
        </row>
        <row r="664">
          <cell r="K664">
            <v>2802054</v>
          </cell>
          <cell r="L664" t="str">
            <v>CRUCETA FE. GALV. PERFIL  "U" DE 100 X 50 X 6 MM Y 2,00 M LONG.</v>
          </cell>
          <cell r="M664">
            <v>2.8566720000000005</v>
          </cell>
          <cell r="N664">
            <v>2.5506000000000002</v>
          </cell>
        </row>
        <row r="665">
          <cell r="K665">
            <v>2802301</v>
          </cell>
          <cell r="L665" t="str">
            <v>CRUCETA FE. GALV. ANGULO "L" DE 60 X 60 X 6 MM Y 2.30 M LONG, SOPORTE SECCIONADORES</v>
          </cell>
          <cell r="M665">
            <v>79.423344</v>
          </cell>
          <cell r="N665">
            <v>70.913699999999992</v>
          </cell>
        </row>
        <row r="666">
          <cell r="K666">
            <v>2802302</v>
          </cell>
          <cell r="L666" t="str">
            <v>CRUCETA PORTAFUSIBLES DE PERFIL "L" DE 70 X 70 X 6 MM Y 2.30 M. LONG.</v>
          </cell>
          <cell r="M666">
            <v>63.606816000000002</v>
          </cell>
          <cell r="N666">
            <v>56.791799999999995</v>
          </cell>
        </row>
        <row r="667">
          <cell r="K667">
            <v>2802305</v>
          </cell>
          <cell r="L667" t="str">
            <v>CRUCETA FE. GALV. ANGULO "L"  DE 75 X 75 X 6 MM Y 2.30 M LONG, UNIVERSAL</v>
          </cell>
          <cell r="M667">
            <v>21.805056</v>
          </cell>
          <cell r="N667">
            <v>19.468799999999998</v>
          </cell>
        </row>
        <row r="668">
          <cell r="K668">
            <v>2802351</v>
          </cell>
          <cell r="L668" t="str">
            <v>CRUCETA CARGADORA PERFIL "U" DE 100 X 50 X 6 MM Y 2.30 M LONG</v>
          </cell>
          <cell r="M668">
            <v>79.161264000000003</v>
          </cell>
          <cell r="N668">
            <v>70.679699999999997</v>
          </cell>
        </row>
        <row r="669">
          <cell r="K669">
            <v>2802354</v>
          </cell>
          <cell r="L669" t="str">
            <v>CRUCETA FE "U" 100 X 50 X 6 MM Y 2.30 M</v>
          </cell>
          <cell r="M669">
            <v>32.825520000000004</v>
          </cell>
          <cell r="N669">
            <v>29.308499999999999</v>
          </cell>
        </row>
        <row r="670">
          <cell r="K670">
            <v>2802401</v>
          </cell>
          <cell r="L670" t="str">
            <v>CRUCETA ACERO GALV. PERFIL "L" DE 70 X 70 X 6 MM Y 2.40 M LONG, UNIVERSAL</v>
          </cell>
          <cell r="M670">
            <v>84.533904000000021</v>
          </cell>
          <cell r="N670">
            <v>75.476700000000008</v>
          </cell>
        </row>
        <row r="671">
          <cell r="K671">
            <v>2802402</v>
          </cell>
          <cell r="L671" t="str">
            <v>CRUCETA CENTRADA Y VOLADO PERFIL "L" DE 70 X 70 X 6 MM Y 2.40 M LONG</v>
          </cell>
          <cell r="M671">
            <v>23.180976000000001</v>
          </cell>
          <cell r="N671">
            <v>20.697299999999998</v>
          </cell>
        </row>
        <row r="672">
          <cell r="K672">
            <v>2803002</v>
          </cell>
          <cell r="L672" t="str">
            <v>CRUCETA FE. GALV. ANGULO "L" 70 X 70 X 6 MM Y 3 M LONG.</v>
          </cell>
          <cell r="M672">
            <v>23.180976000000001</v>
          </cell>
          <cell r="N672">
            <v>20.697299999999998</v>
          </cell>
        </row>
        <row r="673">
          <cell r="K673">
            <v>2803661</v>
          </cell>
          <cell r="L673" t="str">
            <v>CRUCETA FE. GALV. ANGULO "L" DE 100 X 100 X 12 MM Y 3.6 M LONG.</v>
          </cell>
          <cell r="M673">
            <v>113.886864</v>
          </cell>
          <cell r="N673">
            <v>101.68469999999999</v>
          </cell>
        </row>
        <row r="674">
          <cell r="K674">
            <v>2804002</v>
          </cell>
          <cell r="L674" t="str">
            <v>CRUCETA FE. GALV. ANGULO "L" DE 70 X 70 X 6 MM Y 4.00 M. LONG.</v>
          </cell>
          <cell r="M674">
            <v>112.6944</v>
          </cell>
          <cell r="N674">
            <v>100.61999999999999</v>
          </cell>
        </row>
        <row r="675">
          <cell r="K675">
            <v>2804010</v>
          </cell>
          <cell r="L675" t="str">
            <v>CRUCETA FE. GALV. ANGULO "L" DE 100 X 100 X 12 MM Y 4.0 M LONG.</v>
          </cell>
          <cell r="M675">
            <v>162.55512000000002</v>
          </cell>
          <cell r="N675">
            <v>145.13849999999999</v>
          </cell>
        </row>
        <row r="676">
          <cell r="K676">
            <v>2806059</v>
          </cell>
          <cell r="L676" t="str">
            <v>CRUCETA FE. GALV.  ANGULO "L" DE 100 X 100 X 10 MM Y 6 M LONG.</v>
          </cell>
          <cell r="M676">
            <v>130.38480000000001</v>
          </cell>
          <cell r="N676">
            <v>116.41499999999999</v>
          </cell>
        </row>
        <row r="677">
          <cell r="K677">
            <v>2810102</v>
          </cell>
          <cell r="L677" t="str">
            <v>HORQUILLA ANCLAJE ACERO GALV. 16 MM DIAM, 75 MM LONG. 7.000 KG, CON PASADOR</v>
          </cell>
          <cell r="M677">
            <v>3.4725600000000001</v>
          </cell>
          <cell r="N677">
            <v>3.1004999999999998</v>
          </cell>
        </row>
        <row r="678">
          <cell r="K678">
            <v>2810103</v>
          </cell>
          <cell r="L678" t="str">
            <v>HORQUILLA ANCLAJE ACERO GALV. "U" B=3/8", 3000 LB</v>
          </cell>
          <cell r="M678">
            <v>8.0196480000000001</v>
          </cell>
          <cell r="N678">
            <v>7.1604000000000001</v>
          </cell>
        </row>
        <row r="679">
          <cell r="K679">
            <v>2810315</v>
          </cell>
          <cell r="L679" t="str">
            <v>HORQUILLA Y OJO GALV. B=1 3/8", L=2 13/16", 30000 LB</v>
          </cell>
          <cell r="M679">
            <v>6.5520000000000009E-2</v>
          </cell>
          <cell r="N679">
            <v>5.8499999999999996E-2</v>
          </cell>
        </row>
        <row r="680">
          <cell r="K680">
            <v>2810401</v>
          </cell>
          <cell r="L680" t="str">
            <v>HORQUILLA Y BOLA GALV. B= 1 1/2" L= 3 3/32"</v>
          </cell>
          <cell r="M680">
            <v>9.9328319999999994</v>
          </cell>
          <cell r="N680">
            <v>8.8685999999999989</v>
          </cell>
        </row>
        <row r="681">
          <cell r="K681">
            <v>2810501</v>
          </cell>
          <cell r="L681" t="str">
            <v>ROTULA OJO GALV. 51 X 16 X 38 X 17.5 MM. RESISTENCIA MAX.15000 LB</v>
          </cell>
          <cell r="M681">
            <v>4.0622400000000001</v>
          </cell>
          <cell r="N681">
            <v>3.6269999999999998</v>
          </cell>
        </row>
        <row r="682">
          <cell r="K682">
            <v>2810503</v>
          </cell>
          <cell r="L682" t="str">
            <v>ACCES. HORQUILLA BOLA GALV. L=2 7/8" B=1 9/16" W=15/16"</v>
          </cell>
          <cell r="M682">
            <v>0.18345600000000001</v>
          </cell>
          <cell r="N682">
            <v>0.1638</v>
          </cell>
        </row>
        <row r="683">
          <cell r="K683">
            <v>2810701</v>
          </cell>
          <cell r="L683" t="str">
            <v>HORQUILLA Y-BOLA GALV. 86 X 38 X 46 X 19 MM RESIST.30000 LBS</v>
          </cell>
          <cell r="M683">
            <v>4.8877920000000001</v>
          </cell>
          <cell r="N683">
            <v>4.3640999999999996</v>
          </cell>
        </row>
        <row r="684">
          <cell r="K684">
            <v>2810703</v>
          </cell>
          <cell r="L684" t="str">
            <v>HORQUILLA "Y" BOLA GALVANIZADA. ADAPTADOR LINEA DE SUSPENSION.</v>
          </cell>
          <cell r="M684">
            <v>7.1023680000000002</v>
          </cell>
          <cell r="N684">
            <v>6.3413999999999993</v>
          </cell>
        </row>
        <row r="685">
          <cell r="K685">
            <v>2810801</v>
          </cell>
          <cell r="L685" t="str">
            <v>BOLA OJO GALV. 80 X 30 X 22 X 16 MM RESIST. MAX. 25000 LBS.</v>
          </cell>
          <cell r="M685">
            <v>5.4381600000000008</v>
          </cell>
          <cell r="N685">
            <v>4.8555000000000001</v>
          </cell>
        </row>
        <row r="686">
          <cell r="K686">
            <v>2811005</v>
          </cell>
          <cell r="L686" t="str">
            <v>ROTULA OJO GALV W= 5/8" L= 2 1/16" 2000 LBS</v>
          </cell>
          <cell r="M686">
            <v>7.7182560000000002</v>
          </cell>
          <cell r="N686">
            <v>6.8912999999999993</v>
          </cell>
        </row>
        <row r="687">
          <cell r="K687">
            <v>2811404</v>
          </cell>
          <cell r="L687" t="str">
            <v>ROTULA HORQUILLA GALV EXT L=4 3/8" W=7/8"</v>
          </cell>
          <cell r="M687">
            <v>0.55036799999999997</v>
          </cell>
          <cell r="N687">
            <v>0.49139999999999995</v>
          </cell>
        </row>
        <row r="688">
          <cell r="K688">
            <v>2814101</v>
          </cell>
          <cell r="L688" t="str">
            <v>PERNO ESPIGA (PIN) CORTO GALV. DE 16 X 25 X 125 MM (6.3KV)</v>
          </cell>
          <cell r="M688">
            <v>1.257984</v>
          </cell>
          <cell r="N688">
            <v>1.1232</v>
          </cell>
        </row>
        <row r="689">
          <cell r="K689">
            <v>2814102</v>
          </cell>
          <cell r="L689" t="str">
            <v>PERNO ESPIGA (PIN) CORTO GALV. DE 19 X 25 X 200 MM. ( 6.3KV )</v>
          </cell>
          <cell r="M689">
            <v>2.8304640000000005</v>
          </cell>
          <cell r="N689">
            <v>2.5272000000000001</v>
          </cell>
        </row>
        <row r="690">
          <cell r="K690">
            <v>2814104</v>
          </cell>
          <cell r="L690" t="str">
            <v>PERNO ESPIGA (PIN) CORTO GALV. DE 19 X 35 X 250 MM. (23 KV)</v>
          </cell>
          <cell r="M690">
            <v>4.7305440000000001</v>
          </cell>
          <cell r="N690">
            <v>4.2237</v>
          </cell>
        </row>
        <row r="691">
          <cell r="K691">
            <v>2814146</v>
          </cell>
          <cell r="L691" t="str">
            <v>PERNO ESPIGA (PIN) CORTO GALV. DE 16 X 25 X 135 MM.</v>
          </cell>
          <cell r="M691">
            <v>3.3284160000000003</v>
          </cell>
          <cell r="N691">
            <v>2.9718</v>
          </cell>
        </row>
        <row r="692">
          <cell r="K692">
            <v>2814151</v>
          </cell>
          <cell r="L692" t="str">
            <v>PERNO ESPIGA (PIN) CORTO GALV. DE 16 X 25 X 220 MM.</v>
          </cell>
          <cell r="M692">
            <v>9.7231680000000011</v>
          </cell>
          <cell r="N692">
            <v>8.6814</v>
          </cell>
        </row>
        <row r="693">
          <cell r="K693">
            <v>2814155</v>
          </cell>
          <cell r="L693" t="str">
            <v>PERNO ESPIGA (PIN) CORTO GALV. DE 19 X 25 X 150 MM.</v>
          </cell>
          <cell r="M693">
            <v>3.0663359999999997</v>
          </cell>
          <cell r="N693">
            <v>2.7377999999999996</v>
          </cell>
        </row>
        <row r="694">
          <cell r="K694">
            <v>2814158</v>
          </cell>
          <cell r="L694" t="str">
            <v>PERNO ESPIGA (PIN) CORTO GALV. DE 19 X 35 X 200 MM</v>
          </cell>
          <cell r="M694">
            <v>5.6740320000000004</v>
          </cell>
          <cell r="N694">
            <v>5.0660999999999996</v>
          </cell>
        </row>
        <row r="695">
          <cell r="K695">
            <v>2814160</v>
          </cell>
          <cell r="L695" t="str">
            <v>PERNO ESPIGA (PIN) CORTO ACERO GALV. DE 19 X 35 X 300 MM, 15 KV</v>
          </cell>
          <cell r="M695">
            <v>5.6347200000000006</v>
          </cell>
          <cell r="N695">
            <v>5.0309999999999997</v>
          </cell>
        </row>
        <row r="696">
          <cell r="K696">
            <v>2814201</v>
          </cell>
          <cell r="L696" t="str">
            <v>PERNO ESPIGA (PIN) LARGO GALV. DE 16 X 25 X 125 MM</v>
          </cell>
          <cell r="M696">
            <v>5.2416000000000004E-2</v>
          </cell>
          <cell r="N696">
            <v>4.6800000000000001E-2</v>
          </cell>
        </row>
        <row r="697">
          <cell r="K697">
            <v>2814204</v>
          </cell>
          <cell r="L697" t="str">
            <v>PERNO ESPIGA (PIN) LARGO GALV. DE 19 X 35 X 300 MM</v>
          </cell>
          <cell r="M697">
            <v>4.8615840000000006</v>
          </cell>
          <cell r="N697">
            <v>4.3407</v>
          </cell>
        </row>
        <row r="698">
          <cell r="K698">
            <v>2814260</v>
          </cell>
          <cell r="L698" t="str">
            <v>PERNO ESPIGA (PIN) LARGO DE 19 X 35 X 200 MM</v>
          </cell>
          <cell r="M698">
            <v>7.8623999999999999E-2</v>
          </cell>
          <cell r="N698">
            <v>7.0199999999999999E-2</v>
          </cell>
        </row>
        <row r="699">
          <cell r="K699">
            <v>2815101</v>
          </cell>
          <cell r="L699" t="str">
            <v>PERNO ESPIGA (PIN) TOPE POSTE SIMPLE, ACERO GALV. 19 X 25 X 350 MM, 6.3 KV.</v>
          </cell>
          <cell r="M699">
            <v>6.9058079999999995</v>
          </cell>
          <cell r="N699">
            <v>6.1658999999999988</v>
          </cell>
        </row>
        <row r="700">
          <cell r="K700">
            <v>2815102</v>
          </cell>
          <cell r="L700" t="str">
            <v>PERNO ESPIGA (PIN) TOPE POSTE SIMPLE, ACERO GALV. 19 X 25 X 400 MM, 6.3 KV</v>
          </cell>
          <cell r="M700">
            <v>11.413584</v>
          </cell>
          <cell r="N700">
            <v>10.1907</v>
          </cell>
        </row>
        <row r="701">
          <cell r="K701">
            <v>2815103</v>
          </cell>
          <cell r="L701" t="str">
            <v>PERNO ESPIGA (PIN) TOPE POSTE SIMPLE, ACERO GALV. 19 X 25 X 450 MM, 13.8 KV.</v>
          </cell>
          <cell r="M701">
            <v>9.6969600000000007</v>
          </cell>
          <cell r="N701">
            <v>8.6579999999999995</v>
          </cell>
        </row>
        <row r="702">
          <cell r="K702">
            <v>2815104</v>
          </cell>
          <cell r="L702" t="str">
            <v>PERNO ESPIGA (PIN) TOPE POSTE SIMPLE, ACERO GALV. 19 MM DIAM, 450 MM LONG. ACCESORIOS DE SUJECCION</v>
          </cell>
          <cell r="M702">
            <v>19.315296</v>
          </cell>
          <cell r="N702">
            <v>17.245799999999999</v>
          </cell>
        </row>
        <row r="703">
          <cell r="K703">
            <v>2815114</v>
          </cell>
          <cell r="L703" t="str">
            <v>PERNO ESPIGA (PIN) TOPE POSTE SIMPLE, ACERO GALV. 19 X 35 X 350 MM.</v>
          </cell>
          <cell r="M703">
            <v>8.7534720000000004</v>
          </cell>
          <cell r="N703">
            <v>7.815599999999999</v>
          </cell>
        </row>
        <row r="704">
          <cell r="K704">
            <v>2815201</v>
          </cell>
          <cell r="L704" t="str">
            <v>PERNO ESPIGA (PIN) TOPE POSTE DOBLE 19 X 25 X 350 MM 6.3 KV.</v>
          </cell>
          <cell r="M704">
            <v>2.6208</v>
          </cell>
          <cell r="N704">
            <v>2.34</v>
          </cell>
        </row>
        <row r="705">
          <cell r="K705">
            <v>2815202</v>
          </cell>
          <cell r="L705" t="str">
            <v>PERNO ESPIGA (PIN) TOPE POSTE DOBLE 19 X 25 X 400 MM 6.3 KV.</v>
          </cell>
          <cell r="M705">
            <v>4.9795199999999999</v>
          </cell>
          <cell r="N705">
            <v>4.4459999999999997</v>
          </cell>
        </row>
        <row r="706">
          <cell r="K706">
            <v>2815203</v>
          </cell>
          <cell r="L706" t="str">
            <v>PERNO ESPIGA (PIN) TOPE POSTE DOBLE 19 X 25 X 450 MM 6.3 KV.</v>
          </cell>
          <cell r="M706">
            <v>8.9369280000000018</v>
          </cell>
          <cell r="N706">
            <v>7.9794</v>
          </cell>
        </row>
        <row r="707">
          <cell r="K707">
            <v>2815204</v>
          </cell>
          <cell r="L707" t="str">
            <v>PERNO ESPIGA (PIN) TOPE POSTE DOBLE DE ACERO GALV. 19 MM DIAM, 450 MM LONG, ACCESORIOS DE SUJECCION</v>
          </cell>
          <cell r="M707">
            <v>27.256320000000002</v>
          </cell>
          <cell r="N707">
            <v>24.335999999999999</v>
          </cell>
        </row>
        <row r="708">
          <cell r="K708">
            <v>2815214</v>
          </cell>
          <cell r="L708" t="str">
            <v>PERNO ESPIGA (PIN) TOPE POSTE DOBLE 19 X 35 X 350 MM 22.8 KV.</v>
          </cell>
          <cell r="M708">
            <v>8.3865600000000011</v>
          </cell>
          <cell r="N708">
            <v>7.4879999999999995</v>
          </cell>
        </row>
        <row r="709">
          <cell r="K709">
            <v>2815216</v>
          </cell>
          <cell r="L709" t="str">
            <v>PERNO ESPIGA (PIN) TOPE POSTE DOBLE 19 X 35 X 500 MM 22.8 KV.</v>
          </cell>
          <cell r="M709">
            <v>17.3628</v>
          </cell>
          <cell r="N709">
            <v>15.5025</v>
          </cell>
        </row>
        <row r="710">
          <cell r="K710">
            <v>2817101</v>
          </cell>
          <cell r="L710" t="str">
            <v>BASTIDOR (RACK) PARA SECUNDARIO DE ACERO GALV. 1 VIA. 38 X 4 MM</v>
          </cell>
          <cell r="M710">
            <v>3.1842720000000004</v>
          </cell>
          <cell r="N710">
            <v>2.8431000000000002</v>
          </cell>
        </row>
        <row r="711">
          <cell r="K711">
            <v>2817102</v>
          </cell>
          <cell r="L711" t="str">
            <v>BASTIDOR (RACK) PARA SECUNDARIO DE ACERO GALV. 2 VIAS 38 X 4 MM</v>
          </cell>
          <cell r="M711">
            <v>12.291552000000001</v>
          </cell>
          <cell r="N711">
            <v>10.974600000000001</v>
          </cell>
        </row>
        <row r="712">
          <cell r="K712">
            <v>2817103</v>
          </cell>
          <cell r="L712" t="str">
            <v>BASTIDOR (RACK) PARA SECUNDARIO DE ACERO GALV. 3 VIAS 38 X 4 MM</v>
          </cell>
          <cell r="M712">
            <v>9.2907360000000008</v>
          </cell>
          <cell r="N712">
            <v>8.2952999999999992</v>
          </cell>
        </row>
        <row r="713">
          <cell r="K713">
            <v>2817104</v>
          </cell>
          <cell r="L713" t="str">
            <v>BASTIDOR (RACK) PARA SECUNDARIO DE ACERO GALV. 4 VIAS 38 X 4 MM</v>
          </cell>
          <cell r="M713">
            <v>17.074512000000002</v>
          </cell>
          <cell r="N713">
            <v>15.245099999999999</v>
          </cell>
        </row>
        <row r="714">
          <cell r="K714">
            <v>2817105</v>
          </cell>
          <cell r="L714" t="str">
            <v>BASTIDOR (RACK) PARA SECUNDARIO DE ACERO GALV. 5 VIAS 38 X 4 MM</v>
          </cell>
          <cell r="M714">
            <v>21.346415999999998</v>
          </cell>
          <cell r="N714">
            <v>19.059299999999997</v>
          </cell>
        </row>
        <row r="715">
          <cell r="K715">
            <v>2817111</v>
          </cell>
          <cell r="L715" t="str">
            <v>BASTIDOR (RACK) PARA SECUNDARIO DE ACERO GALV. 1 VIA, 38 X 4 MM, CON ABRAZADERA.</v>
          </cell>
          <cell r="M715">
            <v>12.212928</v>
          </cell>
          <cell r="N715">
            <v>10.904399999999999</v>
          </cell>
        </row>
        <row r="716">
          <cell r="K716">
            <v>2820101</v>
          </cell>
          <cell r="L716" t="str">
            <v>ABRAZADERA DE PLETINA ACERO GALV. 2 PERNOS, 38 X 4 MM, 160-190 MM, SUJECCION BASTIDOR SIMPLE</v>
          </cell>
          <cell r="M716">
            <v>7.6265280000000004</v>
          </cell>
          <cell r="N716">
            <v>6.8094000000000001</v>
          </cell>
        </row>
        <row r="717">
          <cell r="K717">
            <v>2820102</v>
          </cell>
          <cell r="L717" t="str">
            <v>ABRAZADERA DE PLETINA ACERO GALV. 2 PERNOS, 38 X 4 MM, 160-190 MM, SUJECCION BASTIDOR DOBLE</v>
          </cell>
          <cell r="M717">
            <v>5.9361120000000005</v>
          </cell>
          <cell r="N717">
            <v>5.3000999999999996</v>
          </cell>
        </row>
        <row r="718">
          <cell r="K718">
            <v>2820105</v>
          </cell>
          <cell r="L718" t="str">
            <v>ABRAZADERA DE PLETINA ACERO GALV. 38 X 6 MM SIMPLE EXTENSION</v>
          </cell>
          <cell r="M718">
            <v>8.9107199999999995</v>
          </cell>
          <cell r="N718">
            <v>7.9559999999999995</v>
          </cell>
        </row>
        <row r="719">
          <cell r="K719">
            <v>2820106</v>
          </cell>
          <cell r="L719" t="str">
            <v>ABRAZADERA DE PLETINA ACERO GALV. 38 X 6 MM DOBLE EXTENSION</v>
          </cell>
          <cell r="M719">
            <v>5.6871360000000006</v>
          </cell>
          <cell r="N719">
            <v>5.0777999999999999</v>
          </cell>
        </row>
        <row r="720">
          <cell r="K720">
            <v>2820111</v>
          </cell>
          <cell r="L720" t="str">
            <v>ABRAZADERA DE PLETINA ACERO GALV. 3 PERNOS, 38 X 6 MM, 160-190 MM, FIJACION PIE AMIGO SIMPLE</v>
          </cell>
          <cell r="M720">
            <v>7.60032</v>
          </cell>
          <cell r="N720">
            <v>6.7859999999999996</v>
          </cell>
        </row>
        <row r="721">
          <cell r="K721">
            <v>2820112</v>
          </cell>
          <cell r="L721" t="str">
            <v>ABRAZADERA DE PLETINA ACERO GALV. 4 PERNOS, 38 X 6 MM, 160-190 MM, FIJACI╙N PIE AMIGO DOBLE</v>
          </cell>
          <cell r="M721">
            <v>5.6085120000000002</v>
          </cell>
          <cell r="N721">
            <v>5.0076000000000001</v>
          </cell>
        </row>
        <row r="722">
          <cell r="K722">
            <v>2820115</v>
          </cell>
          <cell r="L722" t="str">
            <v>ABRAZADERA DE PLETINA ACERO GALV. 38 X 6 MM ESCALON REV.( 5U )</v>
          </cell>
          <cell r="M722">
            <v>15.043392000000001</v>
          </cell>
          <cell r="N722">
            <v>13.4316</v>
          </cell>
        </row>
        <row r="723">
          <cell r="K723">
            <v>2820151</v>
          </cell>
          <cell r="L723" t="str">
            <v>ABRAZADERA DE PLETINA ACERO GALV. 2 PERNOS, 50 X 6 MM, 160 MM, EXTENSION SIMPLE, COLLARIN RECTO SIMPLE</v>
          </cell>
          <cell r="M723">
            <v>7.1285760000000007</v>
          </cell>
          <cell r="N723">
            <v>6.3647999999999998</v>
          </cell>
        </row>
        <row r="724">
          <cell r="K724">
            <v>2820152</v>
          </cell>
          <cell r="L724" t="str">
            <v>ABRAZADERA DE PLETINA ACERO GALV. 2 PERNOS, 50 X 6 MM, 160 MM, EXTENSION DOBLE, COLLARIN RECTO DOBLE</v>
          </cell>
          <cell r="M724">
            <v>14.152320000000001</v>
          </cell>
          <cell r="N724">
            <v>12.635999999999999</v>
          </cell>
        </row>
        <row r="725">
          <cell r="K725">
            <v>2820161</v>
          </cell>
          <cell r="L725" t="str">
            <v>ABRAZADERA DE PLETINA ACERO GALV. 3 PERNOS 50 X 6 MM, MONTAJE TRANSF. MONOFASICO</v>
          </cell>
          <cell r="M725">
            <v>11.374272000000001</v>
          </cell>
          <cell r="N725">
            <v>10.1556</v>
          </cell>
        </row>
        <row r="726">
          <cell r="K726">
            <v>2820162</v>
          </cell>
          <cell r="L726" t="str">
            <v>ABRAZADERA DE PLETINA ACERO GALV. 4 PERNOS 50 X 6 MM, DOBLE</v>
          </cell>
          <cell r="M726">
            <v>8.0589600000000008</v>
          </cell>
          <cell r="N726">
            <v>7.1955</v>
          </cell>
        </row>
        <row r="727">
          <cell r="K727">
            <v>2820108</v>
          </cell>
          <cell r="L727" t="str">
            <v>ABRAZADERA DE PLETINA ACERO GALV. 30 X 6 MM ESCALONES REVISION (8 UNIDADES)</v>
          </cell>
          <cell r="M727">
            <v>88.373376000000007</v>
          </cell>
          <cell r="N727">
            <v>78.904799999999994</v>
          </cell>
        </row>
        <row r="728">
          <cell r="K728">
            <v>2820326</v>
          </cell>
          <cell r="L728" t="str">
            <v>SOPORTE DE PLATINA 38 X 5 MM PARA SECCIONADOR O PARARRAYO</v>
          </cell>
          <cell r="M728">
            <v>6.5520000000000005</v>
          </cell>
          <cell r="N728">
            <v>5.85</v>
          </cell>
        </row>
        <row r="729">
          <cell r="K729">
            <v>2820331</v>
          </cell>
          <cell r="L729" t="str">
            <v>BASE SOPORTE DE FE. DE 25 X 280 X 3 MM. PARA CAJA DE DISTRIBUCION</v>
          </cell>
          <cell r="M729">
            <v>0.68140800000000001</v>
          </cell>
          <cell r="N729">
            <v>0.60839999999999994</v>
          </cell>
        </row>
        <row r="730">
          <cell r="K730">
            <v>2820640</v>
          </cell>
          <cell r="L730" t="str">
            <v>PLETINA DE UNION GALVANIZADA DE 75 X 6 MM Y 400 MM LONG</v>
          </cell>
          <cell r="M730">
            <v>1.1924640000000002</v>
          </cell>
          <cell r="N730">
            <v>1.0647</v>
          </cell>
        </row>
        <row r="731">
          <cell r="K731">
            <v>2820642</v>
          </cell>
          <cell r="L731" t="str">
            <v>PLETINA DE UNION Y SOPORTE DE ACERO GALV. 75 X 6 MM Y 420 MM LONG.</v>
          </cell>
          <cell r="M731">
            <v>6.9058079999999995</v>
          </cell>
          <cell r="N731">
            <v>6.1658999999999988</v>
          </cell>
        </row>
        <row r="732">
          <cell r="K732">
            <v>2820643</v>
          </cell>
          <cell r="L732" t="str">
            <v>PLETINA DE UNION GALVANIZADA DE 75 X 6 MM Y 430 MM LONG</v>
          </cell>
          <cell r="M732">
            <v>3.9836160000000005</v>
          </cell>
          <cell r="N732">
            <v>3.5568</v>
          </cell>
        </row>
        <row r="733">
          <cell r="K733">
            <v>2820644</v>
          </cell>
          <cell r="L733" t="str">
            <v>PLETINA DE UNION GALVANIZADA DE 75 X 6 MM Y 440 MM LONG</v>
          </cell>
          <cell r="M733">
            <v>49.860720000000001</v>
          </cell>
          <cell r="N733">
            <v>44.518499999999996</v>
          </cell>
        </row>
        <row r="734">
          <cell r="K734">
            <v>2820645</v>
          </cell>
          <cell r="L734" t="str">
            <v>PLETINA DE UNION GALVANIZADA DE 75 X 6 MM Y 450 MM LONG</v>
          </cell>
          <cell r="M734">
            <v>3.9836160000000005</v>
          </cell>
          <cell r="N734">
            <v>3.5568</v>
          </cell>
        </row>
        <row r="735">
          <cell r="K735">
            <v>2820944</v>
          </cell>
          <cell r="L735" t="str">
            <v>PLATINA DE SOPORTE GALV. DE 75 X 6 MM Y 441 MM LONG, 23 KV Y 6.3 KV</v>
          </cell>
          <cell r="M735">
            <v>6.1850879999999995</v>
          </cell>
          <cell r="N735">
            <v>5.5223999999999993</v>
          </cell>
        </row>
        <row r="736">
          <cell r="K736">
            <v>2820948</v>
          </cell>
          <cell r="L736" t="str">
            <v>PLATINA DE SOPORTE GALV. DE 75 X 6 MM Y 480 MM LONG</v>
          </cell>
          <cell r="M736">
            <v>3.5642880000000003</v>
          </cell>
          <cell r="N736">
            <v>3.1823999999999999</v>
          </cell>
        </row>
        <row r="737">
          <cell r="K737">
            <v>2821160</v>
          </cell>
          <cell r="L737" t="str">
            <v>PLATINA DE SOPORTE GALV. DE 100 X 10 MM Y 600 MM LONG</v>
          </cell>
          <cell r="M737">
            <v>6.8402880000000001</v>
          </cell>
          <cell r="N737">
            <v>6.1073999999999993</v>
          </cell>
        </row>
        <row r="738">
          <cell r="K738">
            <v>2821662</v>
          </cell>
          <cell r="L738" t="str">
            <v>PIE AMIGO DE ACERO. GALV. PLETINA DE 38 X 6 MM Y 620 MM LONG</v>
          </cell>
          <cell r="M738">
            <v>6.0409440000000005</v>
          </cell>
          <cell r="N738">
            <v>5.3936999999999999</v>
          </cell>
        </row>
        <row r="739">
          <cell r="K739">
            <v>2821675</v>
          </cell>
          <cell r="L739" t="str">
            <v>PIE AMIGO DE PLETINA ACERO GALV. 38 X 6 MM Y 750 MM. LONG.</v>
          </cell>
          <cell r="M739">
            <v>4.6126079999999998</v>
          </cell>
          <cell r="N739">
            <v>4.1183999999999994</v>
          </cell>
        </row>
        <row r="740">
          <cell r="K740">
            <v>2821683</v>
          </cell>
          <cell r="L740" t="str">
            <v>PIE AMIGO DE PLETINA ACERO GALV. 38 X 6 MM Y 830 MM. LONG.</v>
          </cell>
          <cell r="M740">
            <v>3.6167039999999999</v>
          </cell>
          <cell r="N740">
            <v>3.2291999999999996</v>
          </cell>
        </row>
        <row r="741">
          <cell r="K741">
            <v>2821792</v>
          </cell>
          <cell r="L741" t="str">
            <v>PIE AMIGO DE PLATINA FE. GALV. 50 X 6 MM Y 1200 MM. LONG.</v>
          </cell>
          <cell r="M741">
            <v>5.0188319999999997</v>
          </cell>
          <cell r="N741">
            <v>4.4810999999999996</v>
          </cell>
        </row>
        <row r="742">
          <cell r="K742">
            <v>2830319</v>
          </cell>
          <cell r="L742" t="str">
            <v>SOPORTE EXTENSION FE. ANGULO PERNO ESPIGA 19 MM DIAM</v>
          </cell>
          <cell r="M742">
            <v>40.373424</v>
          </cell>
          <cell r="N742">
            <v>36.047699999999999</v>
          </cell>
        </row>
        <row r="743">
          <cell r="K743">
            <v>2831607</v>
          </cell>
          <cell r="L743" t="str">
            <v>PIE AMIGO DE PERFIL "L" ACERO GALV. 38 X 38 X 6 MM Y 700 MM. LONG</v>
          </cell>
          <cell r="M743">
            <v>4.2850080000000004</v>
          </cell>
          <cell r="N743">
            <v>3.8258999999999999</v>
          </cell>
        </row>
        <row r="744">
          <cell r="K744">
            <v>2831608</v>
          </cell>
          <cell r="L744" t="str">
            <v>PIE AMIGO FE. ANGULO "L" GALV. 38 X 38 X 6 MM Y 800 MM. LONG</v>
          </cell>
          <cell r="M744">
            <v>6.2112960000000008</v>
          </cell>
          <cell r="N744">
            <v>5.5457999999999998</v>
          </cell>
        </row>
        <row r="745">
          <cell r="K745">
            <v>2831610</v>
          </cell>
          <cell r="L745" t="str">
            <v>PIE AMIGO FE. ANGULO "L" GALV. 38 X 38 X 6 MM, Y 1000 MM LONG</v>
          </cell>
          <cell r="M745">
            <v>6.9582239999999995</v>
          </cell>
          <cell r="N745">
            <v>6.212699999999999</v>
          </cell>
        </row>
        <row r="746">
          <cell r="K746">
            <v>2831612</v>
          </cell>
          <cell r="L746" t="str">
            <v>PIE AMIGO FE. ANGULO "L" GALV. 38 X 38 X 6 MM, Y 1200 MM LONG</v>
          </cell>
          <cell r="M746">
            <v>14.532336000000001</v>
          </cell>
          <cell r="N746">
            <v>12.975299999999999</v>
          </cell>
        </row>
        <row r="747">
          <cell r="K747">
            <v>2831615</v>
          </cell>
          <cell r="L747" t="str">
            <v>PIE AMIGO FE. ANGULO "L" GALV. 38 X 38 X 6 MM, Y 1500 MM LONG</v>
          </cell>
          <cell r="M747">
            <v>21.608495999999999</v>
          </cell>
          <cell r="N747">
            <v>19.293299999999999</v>
          </cell>
        </row>
        <row r="748">
          <cell r="K748">
            <v>2831618</v>
          </cell>
          <cell r="L748" t="str">
            <v>PIE AMIGO ACERO GALV. PERFIL "L" 38 X 38 X 6 MM Y 1800 MM LONG</v>
          </cell>
          <cell r="M748">
            <v>18.581472000000002</v>
          </cell>
          <cell r="N748">
            <v>16.590599999999998</v>
          </cell>
        </row>
        <row r="749">
          <cell r="K749">
            <v>2831620</v>
          </cell>
          <cell r="L749" t="str">
            <v>PIE AMIGO FE. ANGULO "L" GALV. 38 X 38 X 6 MM, Y 2000 MM LONG</v>
          </cell>
          <cell r="M749">
            <v>39.390623999999995</v>
          </cell>
          <cell r="N749">
            <v>35.170199999999994</v>
          </cell>
        </row>
        <row r="750">
          <cell r="K750">
            <v>2831676</v>
          </cell>
          <cell r="L750" t="str">
            <v>PIE AMIGO FE. ANGULO "L" GALV. 38 X 38 X 6 MM, Y 760 MM LONG</v>
          </cell>
          <cell r="M750">
            <v>5.6740320000000004</v>
          </cell>
          <cell r="N750">
            <v>5.0660999999999996</v>
          </cell>
        </row>
        <row r="751">
          <cell r="K751">
            <v>2831718</v>
          </cell>
          <cell r="L751" t="str">
            <v>PIE AMIGO FE. ANGULO "L" GALV. 50 X 50 X 6 MM Y 1800 MM LONG</v>
          </cell>
          <cell r="M751">
            <v>5.0188319999999997</v>
          </cell>
          <cell r="N751">
            <v>4.4810999999999996</v>
          </cell>
        </row>
        <row r="752">
          <cell r="K752">
            <v>2831720</v>
          </cell>
          <cell r="L752" t="str">
            <v>PIE AMIGO FE. ANGULO "L" GALV. 50 X 50 X 6 MM, Y 2000 MM LONG</v>
          </cell>
          <cell r="M752">
            <v>25.592112000000004</v>
          </cell>
          <cell r="N752">
            <v>22.850100000000001</v>
          </cell>
        </row>
        <row r="753">
          <cell r="K753">
            <v>2840301</v>
          </cell>
          <cell r="L753" t="str">
            <v>SOPORTE DE ACERO GALVANIZADO, TIPO REPISA PARA MONTAJE DE TRANSFORMADOR TRIFASICO</v>
          </cell>
          <cell r="M753">
            <v>51.36768</v>
          </cell>
          <cell r="N753">
            <v>45.863999999999997</v>
          </cell>
        </row>
        <row r="754">
          <cell r="K754">
            <v>2851617</v>
          </cell>
          <cell r="L754" t="str">
            <v>PERNO "U" GALV. 16 MM DIAM. 90 X 70 MM, 2 TUERCAS Y 2 ARAND. PLANAS Y PRESION</v>
          </cell>
          <cell r="M754">
            <v>3.4594560000000003</v>
          </cell>
          <cell r="N754">
            <v>3.0888</v>
          </cell>
        </row>
        <row r="755">
          <cell r="K755">
            <v>2851630</v>
          </cell>
          <cell r="L755" t="str">
            <v>PERNO "U" ACERO GALV. 16 MM DIAM. 150 MM ANCHO DENTRO DE LA U, 2 TUERCAS Y 4 ARANDELAS PLANAS Y PRESION</v>
          </cell>
          <cell r="M755">
            <v>3.236688</v>
          </cell>
          <cell r="N755">
            <v>2.8898999999999999</v>
          </cell>
        </row>
        <row r="756">
          <cell r="K756">
            <v>2852618</v>
          </cell>
          <cell r="L756" t="str">
            <v>VARILLA DE ANCLAJE ACERO 5/8" (16 MM) DIAM. Y 1,80 M. LONG, COMPLETA.</v>
          </cell>
          <cell r="M756">
            <v>10.090080000000002</v>
          </cell>
          <cell r="N756">
            <v>9.0090000000000003</v>
          </cell>
        </row>
        <row r="757">
          <cell r="K757">
            <v>2852619</v>
          </cell>
          <cell r="L757" t="str">
            <v>VARILLA DE ANCLAJE ACERO 19 MM DIAM. Y 1.80 M. LONG.</v>
          </cell>
          <cell r="M757">
            <v>3.1056480000000004</v>
          </cell>
          <cell r="N757">
            <v>2.7728999999999999</v>
          </cell>
        </row>
        <row r="758">
          <cell r="K758">
            <v>2852624</v>
          </cell>
          <cell r="L758" t="str">
            <v>VARILLA DE ANCLAJE ACERO 5/8" (16 MM) DIAM,  Y 2.40 M. LONG, COMPLETA</v>
          </cell>
          <cell r="M758">
            <v>14.571648</v>
          </cell>
          <cell r="N758">
            <v>13.010399999999999</v>
          </cell>
        </row>
        <row r="759">
          <cell r="K759">
            <v>2852924</v>
          </cell>
          <cell r="L759" t="str">
            <v>VARILLA DE ANCLAJE ACERO19 MM DIAM. Y 2.40 M. LONG, COMPLETA</v>
          </cell>
          <cell r="M759">
            <v>7.9410239999999996</v>
          </cell>
          <cell r="N759">
            <v>7.0901999999999994</v>
          </cell>
        </row>
        <row r="760">
          <cell r="K760">
            <v>2860104</v>
          </cell>
          <cell r="L760" t="str">
            <v>ABRAZADERA METALICA GALVANIZADA TIPO GANCHO DE 13 MM  (1/2") DIAM.  DE 1.2 MM ESPESOR.</v>
          </cell>
          <cell r="M760">
            <v>7.8623999999999999E-2</v>
          </cell>
          <cell r="N760">
            <v>7.0199999999999999E-2</v>
          </cell>
        </row>
        <row r="761">
          <cell r="K761">
            <v>2860106</v>
          </cell>
          <cell r="L761" t="str">
            <v>ABRAZADERA METALICA GALVANIZADA TIPO GANCHO DE 16 MM  (5/8") DIAM</v>
          </cell>
          <cell r="M761">
            <v>0.13104000000000002</v>
          </cell>
          <cell r="N761">
            <v>0.11699999999999999</v>
          </cell>
        </row>
        <row r="762">
          <cell r="K762">
            <v>2860108</v>
          </cell>
          <cell r="L762" t="str">
            <v>ABRAZADERA METALICA GALVANIZADA TIPO GANCHO DE 19 MM  (3/4") DIAM</v>
          </cell>
          <cell r="M762">
            <v>9.1728000000000004E-2</v>
          </cell>
          <cell r="N762">
            <v>8.1900000000000001E-2</v>
          </cell>
        </row>
        <row r="763">
          <cell r="K763">
            <v>2860110</v>
          </cell>
          <cell r="L763" t="str">
            <v>ABRAZADERA METALICA GALVANIZADA TIPO GANCHO DE 25 MM  (1") DIAM. DE 1.5 MM ESPESOR.</v>
          </cell>
          <cell r="M763">
            <v>0.157248</v>
          </cell>
          <cell r="N763">
            <v>0.1404</v>
          </cell>
        </row>
        <row r="764">
          <cell r="K764">
            <v>2862101</v>
          </cell>
          <cell r="L764" t="str">
            <v>TAPA DE PROTECCION PARA CAJA DE DISTRIBUCION DE ACERO TOL.</v>
          </cell>
          <cell r="M764">
            <v>5.1498720000000002</v>
          </cell>
          <cell r="N764">
            <v>4.5980999999999996</v>
          </cell>
        </row>
        <row r="765">
          <cell r="K765">
            <v>2862103</v>
          </cell>
          <cell r="L765" t="str">
            <v>TAPA DE PROTECCION PARA  MEDIDORES DE ACERO TOL.</v>
          </cell>
          <cell r="M765">
            <v>6.1981920000000015</v>
          </cell>
          <cell r="N765">
            <v>5.5341000000000005</v>
          </cell>
        </row>
        <row r="766">
          <cell r="K766">
            <v>2862110</v>
          </cell>
          <cell r="L766" t="str">
            <v>CAJA DE DISTRIBUCION BIFASICA, 2 FASES Y 1 NEUTRO, CON TAPA DE SEGURIDAD</v>
          </cell>
          <cell r="M766">
            <v>49.533119999999997</v>
          </cell>
          <cell r="N766">
            <v>44.225999999999992</v>
          </cell>
        </row>
        <row r="767">
          <cell r="K767">
            <v>2862111</v>
          </cell>
          <cell r="L767" t="str">
            <v>CAJA DE DISTRIBUCION TRIFASICA, 3 FASES Y 1 NEUTRO, CON TAPA DE SEGURIDAD</v>
          </cell>
          <cell r="M767">
            <v>51.420096000000008</v>
          </cell>
          <cell r="N767">
            <v>45.910800000000002</v>
          </cell>
        </row>
        <row r="768">
          <cell r="K768">
            <v>2862210</v>
          </cell>
          <cell r="L768" t="str">
            <v>CAJA DE DISTRIBUCION DE ACOMETIDAS AEREAS MONOFASICAS 120 V, 2 HILOS, 320 X 240 X 140 MM</v>
          </cell>
          <cell r="M768">
            <v>74.430719999999994</v>
          </cell>
          <cell r="N768">
            <v>66.455999999999989</v>
          </cell>
        </row>
        <row r="769">
          <cell r="K769">
            <v>2862220</v>
          </cell>
          <cell r="L769" t="str">
            <v>CAJA DE DISTRIBUCION DE ACOMETIDAS AEREAS BIFASICAS 240/120 V, 3 HILOS, 320 X 240 X 140 MM</v>
          </cell>
          <cell r="M769">
            <v>72.111311999999998</v>
          </cell>
          <cell r="N769">
            <v>64.385099999999994</v>
          </cell>
        </row>
        <row r="770">
          <cell r="K770">
            <v>2862236</v>
          </cell>
          <cell r="L770" t="str">
            <v>CAJA DE DISTRIBUCION DE ACOMETIDAS AEREAS TRIFASICAS 210/121 V, 4 HILOS, 320 X 240 X 140 MM</v>
          </cell>
          <cell r="M770">
            <v>73.133423999999991</v>
          </cell>
          <cell r="N770">
            <v>65.297699999999992</v>
          </cell>
        </row>
        <row r="771">
          <cell r="K771">
            <v>2862301</v>
          </cell>
          <cell r="L771" t="str">
            <v>CAJA LAMINA ACERO GALV. 1/20", SOPORTE Y PROTECCION 2-3 BASES PORTAFUSIBLES, INSTALACION POSTE</v>
          </cell>
          <cell r="M771">
            <v>62.086752000000004</v>
          </cell>
          <cell r="N771">
            <v>55.434599999999996</v>
          </cell>
        </row>
        <row r="772">
          <cell r="K772">
            <v>2862303</v>
          </cell>
          <cell r="L772" t="str">
            <v>CAJA L┴MINA ACERO GALV. 1/20", SOPORTE Y PROTECCI╙N DE BASES PORTAFUSIBLES BV, EN POSTE</v>
          </cell>
          <cell r="M772">
            <v>29.693664000000002</v>
          </cell>
          <cell r="N772">
            <v>26.5122</v>
          </cell>
        </row>
        <row r="773">
          <cell r="K773">
            <v>2862305</v>
          </cell>
          <cell r="L773" t="str">
            <v>SOPORTE BIFASICO, PLATINA 38 X 6 MM GALV. SECCIONADOR FUSIBLE BT, COMPLETA, 4 ESPARRAGOS 1/2" X 6"</v>
          </cell>
          <cell r="M773">
            <v>8.8452000000000002</v>
          </cell>
          <cell r="N773">
            <v>7.8974999999999991</v>
          </cell>
        </row>
        <row r="774">
          <cell r="K774">
            <v>2862307</v>
          </cell>
          <cell r="L774" t="str">
            <v>SOPORTE TRIFASICO, PLATINA 38 X 6 GALV. SECCIONADOR FUSIBLE BT, COMPLETA 4 ESPARRAGOS 1/2" X 6"</v>
          </cell>
          <cell r="M774">
            <v>6.7354559999999992</v>
          </cell>
          <cell r="N774">
            <v>6.0137999999999989</v>
          </cell>
        </row>
        <row r="775">
          <cell r="K775">
            <v>2863002</v>
          </cell>
          <cell r="L775" t="str">
            <v>PANEL DE DISTRIBUCION METALICO BIPOLAR</v>
          </cell>
          <cell r="M775">
            <v>15.384096000000001</v>
          </cell>
          <cell r="N775">
            <v>13.735799999999999</v>
          </cell>
        </row>
        <row r="776">
          <cell r="K776">
            <v>2863003</v>
          </cell>
          <cell r="L776" t="str">
            <v>PANEL DE DISTRIBUCION TRIPOLAR</v>
          </cell>
          <cell r="M776">
            <v>24.425856</v>
          </cell>
          <cell r="N776">
            <v>21.808799999999998</v>
          </cell>
        </row>
        <row r="777">
          <cell r="K777">
            <v>2863023</v>
          </cell>
          <cell r="L777" t="str">
            <v>PANEL DE DISTRIBUCION BIPOLAR CON DOS DISYUNTORES DE 30 A</v>
          </cell>
          <cell r="M777">
            <v>15.108912</v>
          </cell>
          <cell r="N777">
            <v>13.490099999999998</v>
          </cell>
        </row>
        <row r="778">
          <cell r="K778">
            <v>2865003</v>
          </cell>
          <cell r="L778" t="str">
            <v>CAJA DE SEGURIDAD METALICA (ANTIHURTO) CON TAPA,  MEDIDOR POLIF┴SICO ELECTROMEC┴NICO</v>
          </cell>
          <cell r="M778">
            <v>26.496287999999996</v>
          </cell>
          <cell r="N778">
            <v>23.657399999999996</v>
          </cell>
        </row>
        <row r="779">
          <cell r="K779">
            <v>2870117</v>
          </cell>
          <cell r="L779" t="str">
            <v>ABRAZADERA FLEJE 1/16" X 1" (1.6 X 25 MM) JUEGO DE 3 UNIDADES.</v>
          </cell>
          <cell r="M779">
            <v>2.8435680000000003</v>
          </cell>
          <cell r="N779">
            <v>2.5388999999999999</v>
          </cell>
        </row>
        <row r="780">
          <cell r="K780">
            <v>2870304</v>
          </cell>
          <cell r="L780" t="str">
            <v>FLEJE DE ACERO DE 13 X 0.4 MM, 40 CM DE LARGO</v>
          </cell>
          <cell r="M780">
            <v>2.8304640000000005</v>
          </cell>
          <cell r="N780">
            <v>2.5272000000000001</v>
          </cell>
        </row>
        <row r="781">
          <cell r="K781">
            <v>2871001</v>
          </cell>
          <cell r="L781" t="str">
            <v>FLEJE DE ACERO 0.76 MM ESPESOR X 19 MM ANCHO, SUJECION TUBO A POSTE</v>
          </cell>
          <cell r="M781">
            <v>1.5331679999999999</v>
          </cell>
          <cell r="N781">
            <v>1.3688999999999998</v>
          </cell>
        </row>
        <row r="782">
          <cell r="K782">
            <v>2881210</v>
          </cell>
          <cell r="L782" t="str">
            <v>BRAZO TUBULAR SOPORTE LUMINARIA 32 MM DIAM Y 1.00 M LONG</v>
          </cell>
          <cell r="M782">
            <v>0.72072000000000003</v>
          </cell>
          <cell r="N782">
            <v>0.64349999999999996</v>
          </cell>
        </row>
        <row r="783">
          <cell r="K783">
            <v>2881415</v>
          </cell>
          <cell r="L783" t="str">
            <v>BRAZO TUBULAR SOPORTE LUMINARIA 1 1/2" DIAM. Y 1.50 M. LONG</v>
          </cell>
          <cell r="M783">
            <v>6.2112960000000008</v>
          </cell>
          <cell r="N783">
            <v>5.5457999999999998</v>
          </cell>
        </row>
        <row r="784">
          <cell r="K784">
            <v>2881818</v>
          </cell>
          <cell r="L784" t="str">
            <v>BRAZO TUBULAR SOPORTE LUMINARIA 2" DIAM Y 1.80 M LONG</v>
          </cell>
          <cell r="M784">
            <v>7.9148160000000001</v>
          </cell>
          <cell r="N784">
            <v>7.0667999999999997</v>
          </cell>
        </row>
        <row r="785">
          <cell r="K785">
            <v>2885810</v>
          </cell>
          <cell r="L785" t="str">
            <v>BRAZO TUBULAR PARA TENSOR DE 2" DIAM. Y 1.00 M. LONG.</v>
          </cell>
          <cell r="M785">
            <v>13.208832000000001</v>
          </cell>
          <cell r="N785">
            <v>11.7936</v>
          </cell>
        </row>
        <row r="786">
          <cell r="K786">
            <v>2885820</v>
          </cell>
          <cell r="L786" t="str">
            <v>BRAZO TUBULAR PARA TENSOR DE 2" DIAM. Y 2.00 M. LONG.</v>
          </cell>
          <cell r="M786">
            <v>16.628976000000002</v>
          </cell>
          <cell r="N786">
            <v>14.847299999999999</v>
          </cell>
        </row>
        <row r="787">
          <cell r="K787">
            <v>2885915</v>
          </cell>
          <cell r="L787" t="str">
            <v>BRAZO TUBULAR PARA TENSOR FAROL 60 MM DIAM. 1.50 M, LONG, 2 MM ESP.</v>
          </cell>
          <cell r="M787">
            <v>38.696112000000007</v>
          </cell>
          <cell r="N787">
            <v>34.5501</v>
          </cell>
        </row>
        <row r="788">
          <cell r="K788">
            <v>2885918</v>
          </cell>
          <cell r="L788" t="str">
            <v>BRAZO TUBULAR PARA TENSOR FAROL 60 MM DIAM. 1.80 M. LONG, 2 MM ESP.</v>
          </cell>
          <cell r="M788">
            <v>37.896768000000002</v>
          </cell>
          <cell r="N788">
            <v>33.836399999999998</v>
          </cell>
        </row>
        <row r="789">
          <cell r="K789">
            <v>2890101</v>
          </cell>
          <cell r="L789" t="str">
            <v>TABLA TIPO TRA- 1</v>
          </cell>
          <cell r="M789">
            <v>0.6552</v>
          </cell>
          <cell r="N789">
            <v>0.58499999999999996</v>
          </cell>
        </row>
        <row r="790">
          <cell r="K790">
            <v>2890111</v>
          </cell>
          <cell r="L790" t="str">
            <v>TABLA PARA CAJA DE DISTRIBUCION</v>
          </cell>
          <cell r="M790">
            <v>2.1883680000000001</v>
          </cell>
          <cell r="N790">
            <v>1.9538999999999997</v>
          </cell>
        </row>
        <row r="791">
          <cell r="K791">
            <v>2890201</v>
          </cell>
          <cell r="L791" t="str">
            <v>TABLERO PARA MEDIDOR TIPO TB-1.</v>
          </cell>
          <cell r="M791">
            <v>6.0147360000000001</v>
          </cell>
          <cell r="N791">
            <v>5.3702999999999994</v>
          </cell>
        </row>
        <row r="792">
          <cell r="K792">
            <v>2890203</v>
          </cell>
          <cell r="L792" t="str">
            <v>TABLERO PARA MEDIDORES TIPO TB-3</v>
          </cell>
          <cell r="M792">
            <v>7.7313600000000005</v>
          </cell>
          <cell r="N792">
            <v>6.9029999999999996</v>
          </cell>
        </row>
        <row r="793">
          <cell r="K793">
            <v>2892113</v>
          </cell>
          <cell r="L793" t="str">
            <v>CAJA DISTRIBUCION TRIFASICA 4 HILOS PLASTICA, DE 400 X 200 X 200 MM</v>
          </cell>
          <cell r="M793">
            <v>108.108</v>
          </cell>
          <cell r="N793">
            <v>96.524999999999991</v>
          </cell>
        </row>
        <row r="794">
          <cell r="K794">
            <v>2900511</v>
          </cell>
          <cell r="L794" t="str">
            <v>PERNO MAQUINA GALV/CADMIADO 5 X 32 MM (3/16" X 1 1/4"), TUERCA, ARANDELA PLANA</v>
          </cell>
          <cell r="M794">
            <v>0.117936</v>
          </cell>
          <cell r="N794">
            <v>0.10529999999999999</v>
          </cell>
        </row>
        <row r="795">
          <cell r="K795">
            <v>2900520</v>
          </cell>
          <cell r="L795" t="str">
            <v>PERNO MAQUINA ACERO GALV. 5 X 51 MM (3/16" X 2"), TUERCA, ARAND. PLANA Y PRESION</v>
          </cell>
          <cell r="M795">
            <v>3.9312E-2</v>
          </cell>
          <cell r="N795">
            <v>3.5099999999999999E-2</v>
          </cell>
        </row>
        <row r="796">
          <cell r="K796">
            <v>2900610</v>
          </cell>
          <cell r="L796" t="str">
            <v>PERNO MAQUINA ACERO GALV. 6 X 25 MM (1/4" X 1"), TUERCA, ARAND. PLANA Y PRESION</v>
          </cell>
          <cell r="M796">
            <v>0.10483200000000001</v>
          </cell>
          <cell r="N796">
            <v>9.3600000000000003E-2</v>
          </cell>
        </row>
        <row r="797">
          <cell r="K797">
            <v>2900611</v>
          </cell>
          <cell r="L797" t="str">
            <v>PERNO MAQUINA ACERO GALV. 6 X 32 MM (1/4" X 1 1/4"), TUERCA, ARAND. PLANA Y PRESION</v>
          </cell>
          <cell r="M797">
            <v>5.2416000000000004E-2</v>
          </cell>
          <cell r="N797">
            <v>4.6800000000000001E-2</v>
          </cell>
        </row>
        <row r="798">
          <cell r="K798">
            <v>2900910</v>
          </cell>
          <cell r="L798" t="str">
            <v>PERNO MAQUINA ACERO GALV. 9 X 25 MM (1"), TUERCA, ARAND. PLANA Y PRESION</v>
          </cell>
          <cell r="M798">
            <v>0.56347200000000008</v>
          </cell>
          <cell r="N798">
            <v>0.50309999999999999</v>
          </cell>
        </row>
        <row r="799">
          <cell r="K799">
            <v>2900911</v>
          </cell>
          <cell r="L799" t="str">
            <v>PERNO MAQUINA ACERO GALV. 9 X 38 MM (1 1/2"), TUERCA, ARAND. PLANA Y PRESION</v>
          </cell>
          <cell r="M799">
            <v>0.45863999999999999</v>
          </cell>
          <cell r="N799">
            <v>0.40949999999999998</v>
          </cell>
        </row>
        <row r="800">
          <cell r="K800">
            <v>2901014</v>
          </cell>
          <cell r="L800" t="str">
            <v>PERNO MAQUINA ACERO GALV. 10 X 38 MM (3/8" X 1 1/2"), TUERCA, ARAND. PLANA Y PRESION</v>
          </cell>
          <cell r="M800">
            <v>0.27518399999999998</v>
          </cell>
          <cell r="N800">
            <v>0.24569999999999997</v>
          </cell>
        </row>
        <row r="801">
          <cell r="K801">
            <v>2901130</v>
          </cell>
          <cell r="L801" t="str">
            <v>PERNO MAQUINA ACERO GALV. 11 X 76 MM (7/16" X 3"), TUERCA, ARAND. PLANA Y PRESION</v>
          </cell>
          <cell r="M801">
            <v>0.628992</v>
          </cell>
          <cell r="N801">
            <v>0.56159999999999999</v>
          </cell>
        </row>
        <row r="802">
          <cell r="K802">
            <v>2901310</v>
          </cell>
          <cell r="L802" t="str">
            <v>PERNO MAQUINA FE. GALV. 13 X 25 MM (1/2" X 1"), TUERCA, ARAND. PLANA Y PRESION</v>
          </cell>
          <cell r="M802">
            <v>0.43243200000000004</v>
          </cell>
          <cell r="N802">
            <v>0.3861</v>
          </cell>
        </row>
        <row r="803">
          <cell r="K803">
            <v>2901314</v>
          </cell>
          <cell r="L803" t="str">
            <v>PERNO MAQUINA FE. GALV. 13 X 38 MM (1/2" X 1 1/2"), TUERCA, ARAND. PLANA Y PRESION</v>
          </cell>
          <cell r="M803">
            <v>0.3276</v>
          </cell>
          <cell r="N803">
            <v>0.29249999999999998</v>
          </cell>
        </row>
        <row r="804">
          <cell r="K804">
            <v>2901320</v>
          </cell>
          <cell r="L804" t="str">
            <v>PERNO MAQUINA FE. GALV. 13 X 51 MM (1/2" X 2"), TUERCA, ARAND. PLANA Y PRESION</v>
          </cell>
          <cell r="M804">
            <v>0.77313599999999993</v>
          </cell>
          <cell r="N804">
            <v>0.69029999999999991</v>
          </cell>
        </row>
        <row r="805">
          <cell r="K805">
            <v>2901324</v>
          </cell>
          <cell r="L805" t="str">
            <v>PERNO MAQUINA FE. GALV. 13 X 64 MM (1/2" X 2 1/2"), TUERCA, ARAND. PLANA Y PRESION</v>
          </cell>
          <cell r="M805">
            <v>0.94348799999999999</v>
          </cell>
          <cell r="N805">
            <v>0.84239999999999993</v>
          </cell>
        </row>
        <row r="806">
          <cell r="K806">
            <v>2901330</v>
          </cell>
          <cell r="L806" t="str">
            <v>PERNO MAQUINA FE. GALV. 13 X 76 MM (1/2" X 3"), TUERCA, ARAND. PLANA Y PRESION</v>
          </cell>
          <cell r="M806">
            <v>1.1007359999999999</v>
          </cell>
          <cell r="N806">
            <v>0.9827999999999999</v>
          </cell>
        </row>
        <row r="807">
          <cell r="K807">
            <v>2901393</v>
          </cell>
          <cell r="L807" t="str">
            <v>ARANDELA DE PRESION FE. GALVANIZADO DE 13 MM (1/2") DIAM.</v>
          </cell>
          <cell r="M807">
            <v>0.19656000000000001</v>
          </cell>
          <cell r="N807">
            <v>0.17549999999999999</v>
          </cell>
        </row>
        <row r="808">
          <cell r="K808">
            <v>2901614</v>
          </cell>
          <cell r="L808" t="str">
            <v>PERNO MAQUINA FE. GALV. 16 X 38 MM (5/8" X 1 1/2"), TUERCA, ARAND. PLANA Y PRESION</v>
          </cell>
          <cell r="M808">
            <v>1.5593760000000001</v>
          </cell>
          <cell r="N808">
            <v>1.3922999999999999</v>
          </cell>
        </row>
        <row r="809">
          <cell r="K809">
            <v>2901620</v>
          </cell>
          <cell r="L809" t="str">
            <v>PERNO MAQUINA ACERO GALV. 16 MM DIAM,  51 MM LONG. CON TUERCA, ARAND. PLANA Y PRESION</v>
          </cell>
          <cell r="M809">
            <v>1.6380000000000001</v>
          </cell>
          <cell r="N809">
            <v>1.4624999999999999</v>
          </cell>
        </row>
        <row r="810">
          <cell r="K810">
            <v>2901624</v>
          </cell>
          <cell r="L810" t="str">
            <v>PERNO MAQUINA FE. GALV. 16 X 64 MM (5/8" X 2 1/2")</v>
          </cell>
          <cell r="M810">
            <v>0.51105600000000007</v>
          </cell>
          <cell r="N810">
            <v>0.45629999999999998</v>
          </cell>
        </row>
        <row r="811">
          <cell r="K811">
            <v>2901660</v>
          </cell>
          <cell r="L811" t="str">
            <v>PERNO MAQUINA FE. GALV. 16 X 152 MM (5/8" X 6"), TUERCA, ARAND. PLANA Y PRESION</v>
          </cell>
          <cell r="M811">
            <v>1.6248959999999999</v>
          </cell>
          <cell r="N811">
            <v>1.4507999999999999</v>
          </cell>
        </row>
        <row r="812">
          <cell r="K812">
            <v>2901674</v>
          </cell>
          <cell r="L812" t="str">
            <v>PERNO MAQUINA FE. GALV. 16 X 229 MM (5/8" X 9"), TUERCA, ARAND. PLANA Y PRESION.</v>
          </cell>
          <cell r="M812">
            <v>1.821456</v>
          </cell>
          <cell r="N812">
            <v>1.6262999999999999</v>
          </cell>
        </row>
        <row r="813">
          <cell r="K813">
            <v>2901676</v>
          </cell>
          <cell r="L813" t="str">
            <v>PERNO MAQUINA FE. GALV. 16 X 254 MM (5/8" X 10 "), TUERCA, ARAND. PLANA Y PRESION</v>
          </cell>
          <cell r="M813">
            <v>2.2669920000000001</v>
          </cell>
          <cell r="N813">
            <v>2.0240999999999998</v>
          </cell>
        </row>
        <row r="814">
          <cell r="K814">
            <v>2901680</v>
          </cell>
          <cell r="L814" t="str">
            <v>PERNO MAQUINA FE. GALV. 16 X 305 MM (5/8" X 12"), TUERCA, ARAND. PLANA Y PRESION</v>
          </cell>
          <cell r="M814">
            <v>0.43243200000000004</v>
          </cell>
          <cell r="N814">
            <v>0.3861</v>
          </cell>
        </row>
        <row r="815">
          <cell r="K815">
            <v>2901682</v>
          </cell>
          <cell r="L815" t="str">
            <v>PERNO MAQUINA FE. GALV. 16 X 318 MM (5/8" X 12 1/2"), TUERCA, ARAND. PLANA Y PRESION</v>
          </cell>
          <cell r="M815">
            <v>0.91727999999999998</v>
          </cell>
          <cell r="N815">
            <v>0.81899999999999995</v>
          </cell>
        </row>
        <row r="816">
          <cell r="K816">
            <v>2901685</v>
          </cell>
          <cell r="L816" t="str">
            <v>PERNO MAQUINA FE. GALV. 16 X 343 MM (5/8" X 13 1/2")</v>
          </cell>
          <cell r="M816">
            <v>0.99590400000000012</v>
          </cell>
          <cell r="N816">
            <v>0.88919999999999999</v>
          </cell>
        </row>
        <row r="817">
          <cell r="K817">
            <v>2901693</v>
          </cell>
          <cell r="L817" t="str">
            <v>ARANDELA DE PRESION FE. GALVANIZADO DE 16 MM (5/8") DIAM.</v>
          </cell>
          <cell r="M817">
            <v>5.2416000000000004E-2</v>
          </cell>
          <cell r="N817">
            <v>4.6800000000000001E-2</v>
          </cell>
        </row>
        <row r="818">
          <cell r="K818">
            <v>2901920</v>
          </cell>
          <cell r="L818" t="str">
            <v>PERNO MAQUINA FE. GALV. 19 X 51 MM (3/4" X 2"), TUERCA, ARAND. PLANA Y PRESION</v>
          </cell>
          <cell r="M818">
            <v>2.2800960000000003</v>
          </cell>
          <cell r="N818">
            <v>2.0358000000000001</v>
          </cell>
        </row>
        <row r="819">
          <cell r="K819">
            <v>2901930</v>
          </cell>
          <cell r="L819" t="str">
            <v>PERNO MAQUINA FE. GALV. 19 X 76 MM (3/4" X 3") TUERCA, ARAND. PLANA Y PRESION</v>
          </cell>
          <cell r="M819">
            <v>7.8623999999999999E-2</v>
          </cell>
          <cell r="N819">
            <v>7.0199999999999999E-2</v>
          </cell>
        </row>
        <row r="820">
          <cell r="K820">
            <v>2901974</v>
          </cell>
          <cell r="L820" t="str">
            <v>PERNO MAQUINA FE. GALV. 19 X 229 MM (3/4" X  9"), TUERCA, ARAND. PLANA Y PRESION.</v>
          </cell>
          <cell r="M820">
            <v>4.4684640000000009</v>
          </cell>
          <cell r="N820">
            <v>3.9897</v>
          </cell>
        </row>
        <row r="821">
          <cell r="K821">
            <v>2901981</v>
          </cell>
          <cell r="L821" t="str">
            <v>PERNO MAQUINA FE. GALV. 19 X 310 MM, TUERCA, ARAND. PLANA Y PRESION</v>
          </cell>
          <cell r="M821">
            <v>4.5208800000000009</v>
          </cell>
          <cell r="N821">
            <v>4.0365000000000002</v>
          </cell>
        </row>
        <row r="822">
          <cell r="K822">
            <v>2901984</v>
          </cell>
          <cell r="L822" t="str">
            <v>PERNO MAQUINA GALVANIZADO, DIAMETRO 19 MM, LONGITUD 330MM</v>
          </cell>
          <cell r="M822">
            <v>4.7698560000000008</v>
          </cell>
          <cell r="N822">
            <v>4.2587999999999999</v>
          </cell>
        </row>
        <row r="823">
          <cell r="K823">
            <v>2951690</v>
          </cell>
          <cell r="L823" t="str">
            <v>TUERCA HEXAGONAL DE FE. ROSCA GRUESA, DIAMETRO 16 MM</v>
          </cell>
          <cell r="M823">
            <v>0.89107200000000009</v>
          </cell>
          <cell r="N823">
            <v>0.79559999999999997</v>
          </cell>
        </row>
        <row r="824">
          <cell r="K824">
            <v>2951990</v>
          </cell>
          <cell r="L824" t="str">
            <v>TUERCA HEXAGONAL DE FE. ROSCA GRUESA  DE 3/4" (19 MM)</v>
          </cell>
          <cell r="M824">
            <v>0.99590400000000012</v>
          </cell>
          <cell r="N824">
            <v>0.88919999999999999</v>
          </cell>
        </row>
        <row r="825">
          <cell r="K825">
            <v>2961391</v>
          </cell>
          <cell r="L825" t="str">
            <v>ARANDELA PLANA DE ACERO DE 1/2" (13 MM)</v>
          </cell>
          <cell r="M825">
            <v>0.314496</v>
          </cell>
          <cell r="N825">
            <v>0.28079999999999999</v>
          </cell>
        </row>
        <row r="826">
          <cell r="K826">
            <v>2980360</v>
          </cell>
          <cell r="L826" t="str">
            <v>PERNO ESPARRAGO ACERO GALV. 13 X 152 MM (1/2" X 6"), 4 TUERCAS, 4 ARAND. PLANAS Y PRESION</v>
          </cell>
          <cell r="M826">
            <v>0.94348799999999999</v>
          </cell>
          <cell r="N826">
            <v>0.84239999999999993</v>
          </cell>
        </row>
        <row r="827">
          <cell r="K827">
            <v>2980460</v>
          </cell>
          <cell r="L827" t="str">
            <v>PERNO ESPARRAGO ACERO GALV. 13 X 152 MM (1/2" X 6"), 2 TUERCAS, 2 ARAND. PLANA Y PRESION</v>
          </cell>
          <cell r="M827">
            <v>0.94348799999999999</v>
          </cell>
          <cell r="N827">
            <v>0.84239999999999993</v>
          </cell>
        </row>
        <row r="828">
          <cell r="K828">
            <v>2980640</v>
          </cell>
          <cell r="L828" t="str">
            <v>PERNO ESPARRAGO ACERO GALV. 16 X 102 MM ( 5/8" X 4" )</v>
          </cell>
          <cell r="M828">
            <v>1.389024</v>
          </cell>
          <cell r="N828">
            <v>1.2402</v>
          </cell>
        </row>
        <row r="829">
          <cell r="K829">
            <v>2980660</v>
          </cell>
          <cell r="L829" t="str">
            <v>PERNO ESPARRAGO ACERO GALV. 16 X 152 MM (5/8" X 6"), 2 TUERCAS, 4 ARAND. PLANA Y PRESION</v>
          </cell>
          <cell r="M829">
            <v>5.5298879999999997</v>
          </cell>
          <cell r="N829">
            <v>4.9373999999999993</v>
          </cell>
        </row>
        <row r="830">
          <cell r="K830">
            <v>2980672</v>
          </cell>
          <cell r="L830" t="str">
            <v>PERNO ESPARRAGO ACERO GALV. 16 X 203 MM ( 5/8" X 8" )</v>
          </cell>
          <cell r="M830">
            <v>2.03112</v>
          </cell>
          <cell r="N830">
            <v>1.8134999999999999</v>
          </cell>
        </row>
        <row r="831">
          <cell r="K831">
            <v>2980676</v>
          </cell>
          <cell r="L831" t="str">
            <v>PERNO ESPARRAGO ACERO GALV. 16 X 254 MM (5/8" X 10") 4 TUERCAS Y 2 ARAND. PLANAS Y 2 ARAND. PRESION</v>
          </cell>
          <cell r="M831">
            <v>2.568384</v>
          </cell>
          <cell r="N831">
            <v>2.2931999999999997</v>
          </cell>
        </row>
        <row r="832">
          <cell r="K832">
            <v>2980680</v>
          </cell>
          <cell r="L832" t="str">
            <v>PERNO ESPARRAGO ACERO GALV. 16 X 306 MM ( 5/8" X 12" )</v>
          </cell>
          <cell r="M832">
            <v>1.0876319999999999</v>
          </cell>
          <cell r="N832">
            <v>0.97109999999999985</v>
          </cell>
        </row>
        <row r="833">
          <cell r="K833">
            <v>2980686</v>
          </cell>
          <cell r="L833" t="str">
            <v>PERNO ESPARRAGO ACERO GALV. 16 X 356 MM (5/8" X 14") 4 TUERCAS Y 4 ARAND. PLANAS</v>
          </cell>
          <cell r="M833">
            <v>1.7428320000000002</v>
          </cell>
          <cell r="N833">
            <v>1.5561</v>
          </cell>
        </row>
        <row r="834">
          <cell r="K834">
            <v>2980692</v>
          </cell>
          <cell r="L834" t="str">
            <v>PERNO ESPARRAGO ACERO GALV. 4 TUERCAS Y 4 ARAND. PLANAS Y PRESION, 16 X 406 MM (5/8" X 16")</v>
          </cell>
          <cell r="M834">
            <v>3.1449600000000002</v>
          </cell>
          <cell r="N834">
            <v>2.8079999999999998</v>
          </cell>
        </row>
        <row r="835">
          <cell r="K835">
            <v>2980992</v>
          </cell>
          <cell r="L835" t="str">
            <v>PERNO ESPARRAGO ACERO GALV. 4 TUERCAS 4 ARAND. PLANAS Y PRESION, 19 X 406 MM ( 3/4" X 16" )</v>
          </cell>
          <cell r="M835">
            <v>4.4553599999999998</v>
          </cell>
          <cell r="N835">
            <v>3.9779999999999998</v>
          </cell>
        </row>
        <row r="836">
          <cell r="K836">
            <v>2982216</v>
          </cell>
          <cell r="L836" t="str">
            <v>TUERCA OJO OVAL, PERNO DE 16 MM DIAM</v>
          </cell>
          <cell r="M836">
            <v>0.49795200000000006</v>
          </cell>
          <cell r="N836">
            <v>0.4446</v>
          </cell>
        </row>
        <row r="837">
          <cell r="K837">
            <v>2984660</v>
          </cell>
          <cell r="L837" t="str">
            <v>PERNO OJO DE ACERO GALV.  5/8" X 6" CON TUERCAS Y ARANDELA</v>
          </cell>
          <cell r="M837">
            <v>2.9746080000000004</v>
          </cell>
          <cell r="N837">
            <v>2.6558999999999999</v>
          </cell>
        </row>
        <row r="838">
          <cell r="K838">
            <v>2984672</v>
          </cell>
          <cell r="L838" t="str">
            <v>PERNO OJO DE ACERO GALV. 16 MM DIAM. X 203 MM ( 5/8" X 8" ), TUERCA Y ARAND. PLANA</v>
          </cell>
          <cell r="M838">
            <v>2.5552800000000002</v>
          </cell>
          <cell r="N838">
            <v>2.2814999999999999</v>
          </cell>
        </row>
        <row r="839">
          <cell r="K839">
            <v>2984674</v>
          </cell>
          <cell r="L839" t="str">
            <v>PERNO OJO DE ACERO GALV. 16 X 229 MM ( 5/8" X 9" )</v>
          </cell>
          <cell r="M839">
            <v>1.5331679999999999</v>
          </cell>
          <cell r="N839">
            <v>1.3688999999999998</v>
          </cell>
        </row>
        <row r="840">
          <cell r="K840">
            <v>2984676</v>
          </cell>
          <cell r="L840" t="str">
            <v>PERNO OJO DE ACERO GALV. 5/8" X 10", 4 TUERCAS Y 4 ARANDELAS PLANA Y PRESION</v>
          </cell>
          <cell r="M840">
            <v>1.2055680000000002</v>
          </cell>
          <cell r="N840">
            <v>1.0764</v>
          </cell>
        </row>
        <row r="841">
          <cell r="K841">
            <v>2984977</v>
          </cell>
          <cell r="L841" t="str">
            <v>PERNO OJO DE ACERO GALV. DIAM. 19 MM X 260 MM LONGITUD</v>
          </cell>
          <cell r="M841">
            <v>4.5077760000000007</v>
          </cell>
          <cell r="N841">
            <v>4.0247999999999999</v>
          </cell>
        </row>
        <row r="842">
          <cell r="K842">
            <v>2984980</v>
          </cell>
          <cell r="L842" t="str">
            <v>PERNO OJO DE ACERO GALV. 19 MM DIAM. X 300 MM LONGITUD</v>
          </cell>
          <cell r="M842">
            <v>7.4823840000000006</v>
          </cell>
          <cell r="N842">
            <v>6.6806999999999999</v>
          </cell>
        </row>
        <row r="843">
          <cell r="K843">
            <v>2984990</v>
          </cell>
          <cell r="L843" t="str">
            <v>PERNO OJO DE ACERO GALV. 19 MM DIAM. X 450 MM LONGITUD</v>
          </cell>
          <cell r="M843">
            <v>8.8452000000000002</v>
          </cell>
          <cell r="N843">
            <v>7.8974999999999991</v>
          </cell>
        </row>
        <row r="844">
          <cell r="K844">
            <v>2988116</v>
          </cell>
          <cell r="L844" t="str">
            <v>TUERCA CUADRADA PARA PERNO DE DIAM. 16 MM. (5/8")</v>
          </cell>
          <cell r="M844">
            <v>7.8623999999999999E-2</v>
          </cell>
          <cell r="N844">
            <v>7.0199999999999999E-2</v>
          </cell>
        </row>
        <row r="845">
          <cell r="K845">
            <v>2988216</v>
          </cell>
          <cell r="L845" t="str">
            <v>TUERCA OJO OVALADO DE ACERO GALV. PARA PERNO DE 16 MM DIAM.</v>
          </cell>
          <cell r="M845">
            <v>2.4111360000000004</v>
          </cell>
          <cell r="N845">
            <v>2.1528</v>
          </cell>
        </row>
        <row r="846">
          <cell r="K846">
            <v>2988316</v>
          </cell>
          <cell r="L846" t="str">
            <v>TUERCA OJO GALVANIZADA PARA PERNO DE 16 MM (5/8")</v>
          </cell>
          <cell r="M846">
            <v>1.4152320000000003</v>
          </cell>
          <cell r="N846">
            <v>1.2636000000000001</v>
          </cell>
        </row>
        <row r="847">
          <cell r="K847">
            <v>2988319</v>
          </cell>
          <cell r="L847" t="str">
            <v>TUERCA OJO GALVANIZADA PARA PERNO DE 19 MM (3/4")</v>
          </cell>
          <cell r="M847">
            <v>2.5028639999999998</v>
          </cell>
          <cell r="N847">
            <v>2.2346999999999997</v>
          </cell>
        </row>
        <row r="848">
          <cell r="K848">
            <v>2989116</v>
          </cell>
          <cell r="L848" t="str">
            <v>ARANDELA CUADRADA ACERO GALV. 16 MM DIAM. (5/8")</v>
          </cell>
          <cell r="M848">
            <v>0.81244799999999995</v>
          </cell>
          <cell r="N848">
            <v>0.72539999999999993</v>
          </cell>
        </row>
        <row r="849">
          <cell r="K849">
            <v>2990810</v>
          </cell>
          <cell r="L849" t="str">
            <v>TORNILLO DE ACERO PARA MADERA DIAM. 8 MM X LONG. 25 MM</v>
          </cell>
          <cell r="M849">
            <v>1.3104000000000001E-2</v>
          </cell>
          <cell r="N849">
            <v>1.17E-2</v>
          </cell>
        </row>
        <row r="850">
          <cell r="K850">
            <v>2990811</v>
          </cell>
          <cell r="L850" t="str">
            <v>TORNILLO DE ACERO PARA MADERA DIAM. 8 MM X LONG. 32 MM (1 1/4")</v>
          </cell>
          <cell r="M850">
            <v>1.3104000000000001E-2</v>
          </cell>
          <cell r="N850">
            <v>1.17E-2</v>
          </cell>
        </row>
        <row r="851">
          <cell r="K851">
            <v>2990814</v>
          </cell>
          <cell r="L851" t="str">
            <v>TORNILLO DE ACERO PARA MADERA DIAM. 8 MM X LONG. 1 1/2"</v>
          </cell>
          <cell r="M851">
            <v>2.6208000000000002E-2</v>
          </cell>
          <cell r="N851">
            <v>2.3400000000000001E-2</v>
          </cell>
        </row>
        <row r="852">
          <cell r="K852">
            <v>2991020</v>
          </cell>
          <cell r="L852" t="str">
            <v>TORNILLO DE ACERO PARA MADERA, DIAM.10 MM. LONG. 51 MM. (3/8" X 2")</v>
          </cell>
          <cell r="M852">
            <v>2.6208000000000002E-2</v>
          </cell>
          <cell r="N852">
            <v>2.3400000000000001E-2</v>
          </cell>
        </row>
        <row r="853">
          <cell r="K853">
            <v>2991430</v>
          </cell>
          <cell r="L853" t="str">
            <v>TORNILLO DE ACERO PARA MADERA DIAM. 14 MM X LONG. 76 MM (3")</v>
          </cell>
          <cell r="M853">
            <v>0.157248</v>
          </cell>
          <cell r="N853">
            <v>0.1404</v>
          </cell>
        </row>
        <row r="854">
          <cell r="K854">
            <v>2991440</v>
          </cell>
          <cell r="L854" t="str">
            <v>TORNILLO DE ACERO PARA MADERA DIAM. 14 MM X LONG. 102 MM (4")</v>
          </cell>
          <cell r="M854">
            <v>6.5520000000000009E-2</v>
          </cell>
          <cell r="N854">
            <v>5.8499999999999996E-2</v>
          </cell>
        </row>
        <row r="855">
          <cell r="K855">
            <v>3010504</v>
          </cell>
          <cell r="L855" t="str">
            <v>TRANSF. MONOF. CONVENC. 10 KVA, 6000 - 120/240 V, 2B (MV), 3B (BV), +1/-3X2.5%</v>
          </cell>
          <cell r="M855">
            <v>1381.4367840000002</v>
          </cell>
          <cell r="N855">
            <v>1233.4257</v>
          </cell>
        </row>
        <row r="856">
          <cell r="K856">
            <v>3010505</v>
          </cell>
          <cell r="L856" t="str">
            <v>TRANSF. MONOF. CONVENC. 15 KVA, 6000 - 120/240 V, 2B (MV), 3B (BV), +1/-3X2.5%</v>
          </cell>
          <cell r="M856">
            <v>1699.8912000000003</v>
          </cell>
          <cell r="N856">
            <v>1517.76</v>
          </cell>
        </row>
        <row r="857">
          <cell r="K857">
            <v>3010508</v>
          </cell>
          <cell r="L857" t="str">
            <v>TRANSF. MONOF. CONVENC. 25 KVA, 6000 - 120/240 V, 2B (MV), 3B (BV), +1/-3X2.5%</v>
          </cell>
          <cell r="M857">
            <v>2133.1968000000002</v>
          </cell>
          <cell r="N857">
            <v>1904.64</v>
          </cell>
        </row>
        <row r="858">
          <cell r="K858">
            <v>3010512</v>
          </cell>
          <cell r="L858" t="str">
            <v>TRANSF. MONOF. CONVENC. 37.5 KVA, 6000 - 120/240 V, 2B (MV), 3B (BV), +1/-3X2.5%</v>
          </cell>
          <cell r="M858">
            <v>2665.4544000000005</v>
          </cell>
          <cell r="N858">
            <v>2379.8700000000003</v>
          </cell>
        </row>
        <row r="859">
          <cell r="K859">
            <v>3010515</v>
          </cell>
          <cell r="L859" t="str">
            <v>TRANSF. MONOF. CONVENC. 50 KVA, 6000 - 120/240 V, 2B (MV), 3B (BV), +1/-3X2.5%</v>
          </cell>
          <cell r="M859">
            <v>3083.1360000000004</v>
          </cell>
          <cell r="N859">
            <v>2752.8</v>
          </cell>
        </row>
        <row r="860">
          <cell r="K860">
            <v>3011504</v>
          </cell>
          <cell r="L860" t="str">
            <v>TRANSF. MONOF. CONVENC. 10 KVA, 7620/13200 Y - 240/120 V, 2B, +/-2X2.5%</v>
          </cell>
          <cell r="M860">
            <v>1447.8240000000003</v>
          </cell>
          <cell r="N860">
            <v>1292.7</v>
          </cell>
        </row>
        <row r="861">
          <cell r="K861">
            <v>3011505</v>
          </cell>
          <cell r="L861" t="str">
            <v>TRANSF. MONOF. CONVENC. 15 KVA, 7620/13200 Y - 240/120 V, 2B, +/-2X2.5%</v>
          </cell>
          <cell r="M861">
            <v>1609.2720000000004</v>
          </cell>
          <cell r="N861">
            <v>1436.8500000000001</v>
          </cell>
        </row>
        <row r="862">
          <cell r="K862">
            <v>3011508</v>
          </cell>
          <cell r="L862" t="str">
            <v>TRANSF. MONOF. CONVENC. 25 KVA, 7620/13200 Y - 240/120 V, 2B, +/-2X2.5%</v>
          </cell>
          <cell r="M862">
            <v>1973.8320000000003</v>
          </cell>
          <cell r="N862">
            <v>1762.3500000000001</v>
          </cell>
        </row>
        <row r="863">
          <cell r="K863">
            <v>3013504</v>
          </cell>
          <cell r="L863" t="str">
            <v>TRANSF. MONOF. CONVENC. 10 KVA, 13200/22860 Y - 240/120 V, 2B, +/-2X2.5%</v>
          </cell>
          <cell r="M863">
            <v>1350.9552000000001</v>
          </cell>
          <cell r="N863">
            <v>1206.21</v>
          </cell>
        </row>
        <row r="864">
          <cell r="K864">
            <v>3013505</v>
          </cell>
          <cell r="L864" t="str">
            <v>TRANSF. MONOF. CONVENC. 15 KVA, 13200/22860 Y - 240/120 V, 2B, +/-2X2.5%</v>
          </cell>
          <cell r="M864">
            <v>1551.9840000000002</v>
          </cell>
          <cell r="N864">
            <v>1385.7</v>
          </cell>
        </row>
        <row r="865">
          <cell r="K865">
            <v>3013515</v>
          </cell>
          <cell r="L865" t="str">
            <v>TRANSF. MONOF. CONVENC. 50 KVA, 13200/22860 Y - 240/120 V, 2B, +/-2X2.5%</v>
          </cell>
          <cell r="M865">
            <v>2937.3120000000008</v>
          </cell>
          <cell r="N865">
            <v>2622.6000000000004</v>
          </cell>
        </row>
        <row r="866">
          <cell r="K866">
            <v>3014004</v>
          </cell>
          <cell r="L866" t="str">
            <v>TRANSF. MONOF. CONVENC. 10 KVA, 13200/22860 Y - 240/120 V, 2B, -4X2.5%</v>
          </cell>
          <cell r="M866">
            <v>1350.9552000000001</v>
          </cell>
          <cell r="N866">
            <v>1206.21</v>
          </cell>
        </row>
        <row r="867">
          <cell r="K867">
            <v>3014005</v>
          </cell>
          <cell r="L867" t="str">
            <v>TRANSF. MONOF. CONVENC. 15 KVA, 13200/22860 Y - 240/120 V, 2B, -4X2.5%</v>
          </cell>
          <cell r="M867">
            <v>1551.9840000000002</v>
          </cell>
          <cell r="N867">
            <v>1385.7</v>
          </cell>
        </row>
        <row r="868">
          <cell r="K868">
            <v>3014008</v>
          </cell>
          <cell r="L868" t="str">
            <v>TRANSF. MONOF. CONVENC. 25 KVA, 13200/22860 Y - 240/120 V, 2B, -4X2.5%</v>
          </cell>
          <cell r="M868">
            <v>1954.0416000000002</v>
          </cell>
          <cell r="N868">
            <v>1744.68</v>
          </cell>
        </row>
        <row r="869">
          <cell r="K869">
            <v>3014012</v>
          </cell>
          <cell r="L869" t="str">
            <v>TRANSF. MONOF. CONVENC. 37.5 KVA, 13200/22860Y - 240/120 V, 2B, -4X2.5%</v>
          </cell>
          <cell r="M869">
            <v>2616.4992000000007</v>
          </cell>
          <cell r="N869">
            <v>2336.1600000000003</v>
          </cell>
        </row>
        <row r="870">
          <cell r="K870">
            <v>3014015</v>
          </cell>
          <cell r="L870" t="str">
            <v>TRANSF. MONOF. CONVENC. 50 KVA, 13200/22860Y - 240/120 V, 2B, -4X2.5%.</v>
          </cell>
          <cell r="M870">
            <v>2937.3120000000008</v>
          </cell>
          <cell r="N870">
            <v>2622.6000000000004</v>
          </cell>
        </row>
        <row r="871">
          <cell r="K871">
            <v>3014503</v>
          </cell>
          <cell r="L871" t="str">
            <v>TRANSF. MONOF. CONVENC. 5 KVA, 13.200 GRDY/7.620 - 120/240 V, 1B (MT), 3B (BT),+/-2X2.5%</v>
          </cell>
          <cell r="M871">
            <v>1135.3440000000001</v>
          </cell>
          <cell r="N871">
            <v>1013.7</v>
          </cell>
        </row>
        <row r="872">
          <cell r="K872">
            <v>3014504</v>
          </cell>
          <cell r="L872" t="str">
            <v>TRANSF. MONOF. CONVENC. 10 kVA, 13.200 GrdY/7.620 - 120/240 V, 1B (MT), 3B (BT),+/-2X2.5%</v>
          </cell>
          <cell r="M872">
            <v>1447.8240000000003</v>
          </cell>
          <cell r="N872">
            <v>1292.7</v>
          </cell>
        </row>
        <row r="873">
          <cell r="K873">
            <v>3014505</v>
          </cell>
          <cell r="L873" t="str">
            <v>TRANSF. MONOF. CONVENC. 15 kVA, 13.200 GrdY/7.620 - 120/240 V, 1B (MT), 3B (BT),+/-2X2.5%</v>
          </cell>
          <cell r="M873">
            <v>1609.2720000000004</v>
          </cell>
          <cell r="N873">
            <v>1436.8500000000001</v>
          </cell>
        </row>
        <row r="874">
          <cell r="K874">
            <v>3014508</v>
          </cell>
          <cell r="L874" t="str">
            <v>TRANSF. MONOF. CONVENC. 25 KVA, 13.200 GRDY/7620 - 120/240 V, 1B (MT), 3B (BT), +/-2X2.5%</v>
          </cell>
          <cell r="M874">
            <v>1973.8320000000003</v>
          </cell>
          <cell r="N874">
            <v>1762.3500000000001</v>
          </cell>
        </row>
        <row r="875">
          <cell r="K875">
            <v>3014512</v>
          </cell>
          <cell r="L875" t="str">
            <v>TRANSF. MONOF. CONVENC. 37.5 KVA, 13.200 GRDY/7620 - 120/240 V, 1B (MT), 3B (BT), +/-2X2.5%</v>
          </cell>
          <cell r="M875">
            <v>2535.2544000000007</v>
          </cell>
          <cell r="N875">
            <v>2263.6200000000003</v>
          </cell>
        </row>
        <row r="876">
          <cell r="K876">
            <v>3014515</v>
          </cell>
          <cell r="L876" t="str">
            <v>TRANSF. MONOF. CONVENC. 50 KVA, 13.200 GRDY/7620 - 120/240 V, 1B (MT), 3B (BT), +/-2X2.5%</v>
          </cell>
          <cell r="M876">
            <v>2809.1952000000001</v>
          </cell>
          <cell r="N876">
            <v>2508.21</v>
          </cell>
        </row>
        <row r="877">
          <cell r="K877">
            <v>3014518</v>
          </cell>
          <cell r="L877" t="str">
            <v>TRANSF. MONOF. CONVENC. 75 KVA, 13.200 GRDY/7620 - 120/240 V, 1B (MT), 3B (BT),  +/-2X2.5%</v>
          </cell>
          <cell r="M877">
            <v>2604.0000000000005</v>
          </cell>
          <cell r="N877">
            <v>2325</v>
          </cell>
        </row>
        <row r="878">
          <cell r="K878">
            <v>3016503</v>
          </cell>
          <cell r="L878" t="str">
            <v>TRANSF. MONOF. CONVENC. 5 KVA, 22860 GRDY/13200 - 240/120 V, 1B, +/-2X2.5%</v>
          </cell>
          <cell r="M878">
            <v>1124.9280000000001</v>
          </cell>
          <cell r="N878">
            <v>1004.4000000000001</v>
          </cell>
        </row>
        <row r="879">
          <cell r="K879">
            <v>3016504</v>
          </cell>
          <cell r="L879" t="str">
            <v>TRANSF. MONOF. CONVENC. 10 KVA, 22860 GRDY/13200 - 240/120 V, 1B, +/-2X2.5%</v>
          </cell>
          <cell r="M879">
            <v>1350.9552000000001</v>
          </cell>
          <cell r="N879">
            <v>1206.21</v>
          </cell>
        </row>
        <row r="880">
          <cell r="K880">
            <v>3016505</v>
          </cell>
          <cell r="L880" t="str">
            <v>TRANSF. MONOF. CONVENC. 15 KVA, 22860 GRDY/13200 - 240/120 V, 1B, +/-2X2.5%</v>
          </cell>
          <cell r="M880">
            <v>1551.9840000000002</v>
          </cell>
          <cell r="N880">
            <v>1385.7</v>
          </cell>
        </row>
        <row r="881">
          <cell r="K881">
            <v>3016508</v>
          </cell>
          <cell r="L881" t="str">
            <v>TRANSF. MONOF. CONVENC. 25 KVA, 22860 GRDY/13200 - 240/120 V, 1B, +/-2X2.5%</v>
          </cell>
          <cell r="M881">
            <v>1954.0416000000002</v>
          </cell>
          <cell r="N881">
            <v>1744.68</v>
          </cell>
        </row>
        <row r="882">
          <cell r="K882">
            <v>3016512</v>
          </cell>
          <cell r="L882" t="str">
            <v>TRANSF. MONOF. CONVENC. 37.5 KVA, 22860 GRDY/13200 - 240/120 V, 1B, +/-2X2.5%</v>
          </cell>
          <cell r="M882">
            <v>2616.4992000000007</v>
          </cell>
          <cell r="N882">
            <v>2336.1600000000003</v>
          </cell>
        </row>
        <row r="883">
          <cell r="K883">
            <v>3016515</v>
          </cell>
          <cell r="L883" t="str">
            <v>TRANSF. MONOF. CONVENC. 50 KVA, 22860 GRDY/13200 - 240/120V, 1B, +/-2X2.5%</v>
          </cell>
          <cell r="M883">
            <v>2937.3120000000008</v>
          </cell>
          <cell r="N883">
            <v>2622.6000000000004</v>
          </cell>
        </row>
        <row r="884">
          <cell r="K884">
            <v>3017003</v>
          </cell>
          <cell r="L884" t="str">
            <v>TRANSF. MONOF. CONVENC. 5 KVA, 22.860 GRDY/13.200 - 120/240 V, 1B (MV) 3B (BV), +1/-3X2.5%</v>
          </cell>
          <cell r="M884">
            <v>1124.9280000000001</v>
          </cell>
          <cell r="N884">
            <v>1004.4000000000001</v>
          </cell>
        </row>
        <row r="885">
          <cell r="K885">
            <v>3017004</v>
          </cell>
          <cell r="L885" t="str">
            <v>TRANSF. MONOF. CONVENC. 10 KVA, 22.860 GRDY/13.200 - 120/240 V, 1B (MV) 3B (BV), +1/-3X2.5%</v>
          </cell>
          <cell r="M885">
            <v>1350.9552000000001</v>
          </cell>
          <cell r="N885">
            <v>1206.21</v>
          </cell>
        </row>
        <row r="886">
          <cell r="K886">
            <v>3017005</v>
          </cell>
          <cell r="L886" t="str">
            <v>TRANSF. MONOF. CONVENC. 15 KVA, 22.860 GRDY/13.200 - 120/240 V, 1B (MV) 3B (BV), +1/-3X2.5%</v>
          </cell>
          <cell r="M886">
            <v>1551.9840000000002</v>
          </cell>
          <cell r="N886">
            <v>1385.7</v>
          </cell>
        </row>
        <row r="887">
          <cell r="K887">
            <v>3017008</v>
          </cell>
          <cell r="L887" t="str">
            <v>TRANSF. MONOF. CONVENC. 25 KVA, 22.860 GRDY/13.200 - 120/240 V, 1B (MV) 3B (BV), +1/-3X2.5%</v>
          </cell>
          <cell r="M887">
            <v>1954.0416000000002</v>
          </cell>
          <cell r="N887">
            <v>1744.68</v>
          </cell>
        </row>
        <row r="888">
          <cell r="K888">
            <v>3017012</v>
          </cell>
          <cell r="L888" t="str">
            <v>TRANSF. MONOF. CONVENC. 37.5 KVA, 22.860 GRDY/13.200 - 120/240 V, 1B (MV) 3B (BV), +1/-3X2.5%</v>
          </cell>
          <cell r="M888">
            <v>2616.4992000000007</v>
          </cell>
          <cell r="N888">
            <v>2336.1600000000003</v>
          </cell>
        </row>
        <row r="889">
          <cell r="K889">
            <v>3017015</v>
          </cell>
          <cell r="L889" t="str">
            <v>TRANSF. MONOF. CONVENC. 50 KVA, 22.860 GRDY/13.200 - 120/240 V, 1B (MV) 3B (BV), +1/-3X2.5%</v>
          </cell>
          <cell r="M889">
            <v>2937.3120000000008</v>
          </cell>
          <cell r="N889">
            <v>2622.6000000000004</v>
          </cell>
        </row>
        <row r="890">
          <cell r="K890">
            <v>3051512</v>
          </cell>
          <cell r="L890" t="str">
            <v>TRANSF. MONOF. AUTOPROT. 37.5 KVA, 7620/13200 Y - 240/120 V, 2B, +/-2X2.5%</v>
          </cell>
          <cell r="M890">
            <v>2889.3984000000005</v>
          </cell>
          <cell r="N890">
            <v>2579.8200000000002</v>
          </cell>
        </row>
        <row r="891">
          <cell r="K891">
            <v>3054502</v>
          </cell>
          <cell r="L891" t="str">
            <v>TRANSF. MONOF. AUTOPROT. 3 KVA, 13.200 GRDY/7.620 - 120/240 V, 1B (MT), 3B (BT), +/-2X2.5%</v>
          </cell>
          <cell r="M891">
            <v>1374.2819999999999</v>
          </cell>
          <cell r="N891">
            <v>1227.0374999999999</v>
          </cell>
        </row>
        <row r="892">
          <cell r="K892">
            <v>3054503</v>
          </cell>
          <cell r="L892" t="str">
            <v>TRANSF. MONOF. AUTOPROT. 5 KVA, 13.200 GRDY/7.620 - 120/240 V, 1B (MT), 3B (BT), +/-2X2.5%</v>
          </cell>
          <cell r="M892">
            <v>1357.2048</v>
          </cell>
          <cell r="N892">
            <v>1211.79</v>
          </cell>
        </row>
        <row r="893">
          <cell r="K893">
            <v>3054504</v>
          </cell>
          <cell r="L893" t="str">
            <v>TRANSF. MONOF. AUTOPROT. 10 KVA, 13.200 GRDY/7.620 - 120/240 V, 1B (MT), 3B (BT), +/-2X2.5%</v>
          </cell>
          <cell r="M893">
            <v>1643.6448</v>
          </cell>
          <cell r="N893">
            <v>1467.54</v>
          </cell>
        </row>
        <row r="894">
          <cell r="K894">
            <v>3054505</v>
          </cell>
          <cell r="L894" t="str">
            <v>TRANSF. MONOF. AUTOPROT. 15 KVA, 13.200 GRDY/7.620 - 120/240 V, 1B (MT), 3B (BT), +/-2X2.5%</v>
          </cell>
          <cell r="M894">
            <v>1853.0064000000002</v>
          </cell>
          <cell r="N894">
            <v>1654.47</v>
          </cell>
        </row>
        <row r="895">
          <cell r="K895">
            <v>3054508</v>
          </cell>
          <cell r="L895" t="str">
            <v>TRANSF. MONOF. AUTOPROT. 25 KVA, 13.200 GRDY/7.620 - 120/240 V, 1B (MT), 3B (BT), +/-2X2.5%</v>
          </cell>
          <cell r="M895">
            <v>2197.7760000000003</v>
          </cell>
          <cell r="N895">
            <v>1962.3000000000002</v>
          </cell>
        </row>
        <row r="896">
          <cell r="K896">
            <v>3054512</v>
          </cell>
          <cell r="L896" t="str">
            <v>TRANSF. MONOF. AUTOPROT. 37.5 KVA, 13.200 GRDY/7.620 - 120/240 V, 1B (MT), 3B (BT), +/-2X2.5%</v>
          </cell>
          <cell r="M896">
            <v>2889.3984000000005</v>
          </cell>
          <cell r="N896">
            <v>2579.8200000000002</v>
          </cell>
        </row>
        <row r="897">
          <cell r="K897">
            <v>3054604</v>
          </cell>
          <cell r="L897" t="str">
            <v>TRANSF. MONOF. AUTOPROT. 10 KVA, 13200 GRDY/7620 - 240/120 V, 1B, -4X2.5%</v>
          </cell>
          <cell r="M897">
            <v>1643.6448</v>
          </cell>
          <cell r="N897">
            <v>1467.54</v>
          </cell>
        </row>
        <row r="898">
          <cell r="K898">
            <v>3054605</v>
          </cell>
          <cell r="L898" t="str">
            <v>TRANSF. MONOF. AUTOPROT. 15 KVA, 13200 GRDY/ 7620 - 240/120V, 1B, -4 X 2.5%</v>
          </cell>
          <cell r="M898">
            <v>1853.0064000000002</v>
          </cell>
          <cell r="N898">
            <v>1654.47</v>
          </cell>
        </row>
        <row r="899">
          <cell r="K899">
            <v>3055004</v>
          </cell>
          <cell r="L899" t="str">
            <v>TRANSF. MONOF. AUTOPROT. (CSP) 10 KVA, 13.200 GRDY/7.620 - 120/240 V, 1B (MV), 3B (BV), +1/-3X2.5%</v>
          </cell>
          <cell r="M899">
            <v>1643.6448</v>
          </cell>
          <cell r="N899">
            <v>1467.54</v>
          </cell>
        </row>
        <row r="900">
          <cell r="K900">
            <v>3055005</v>
          </cell>
          <cell r="L900" t="str">
            <v>TRANSF. MONOF. AUTOPROT. (CSP) 15 KVA, 13.200 GRDY/7.620 - 120/240 V, 1B (MV), 3B (BV), +1/-3X2.5%</v>
          </cell>
          <cell r="M900">
            <v>1853.0064000000002</v>
          </cell>
          <cell r="N900">
            <v>1654.47</v>
          </cell>
        </row>
        <row r="901">
          <cell r="K901">
            <v>3056504</v>
          </cell>
          <cell r="L901" t="str">
            <v>TRANSF. MONOF. AUTOPROT. 10 KVA, 22860 GRDY/13200 - 240/120 V, 1B, +/-2X2.5%</v>
          </cell>
          <cell r="M901">
            <v>1562.4</v>
          </cell>
          <cell r="N901">
            <v>1395</v>
          </cell>
        </row>
        <row r="902">
          <cell r="K902">
            <v>3056505</v>
          </cell>
          <cell r="L902" t="str">
            <v>TRANSF. MONOF. AUTOPROT. 15 KVA, 22860 GRDY/13200 - 240/120 V, 1B, +/-2X2.5%</v>
          </cell>
          <cell r="M902">
            <v>1865.5056000000004</v>
          </cell>
          <cell r="N902">
            <v>1665.63</v>
          </cell>
        </row>
        <row r="903">
          <cell r="K903">
            <v>3056508</v>
          </cell>
          <cell r="L903" t="str">
            <v>TRANSF. MONOF. AUTOPROT. 25 KVA, 22860 GRDY/ 13200 - 240/120 V, 1B, +/-2X2.5%</v>
          </cell>
          <cell r="M903">
            <v>2306.1024000000002</v>
          </cell>
          <cell r="N903">
            <v>2059.02</v>
          </cell>
        </row>
        <row r="904">
          <cell r="K904">
            <v>3056512</v>
          </cell>
          <cell r="L904" t="str">
            <v>TRANSF. MONOF. AUTOPROT. 37.5 KVA, 22860 GRDY/ 13200 - 240/120 V, 1B, +/-2X2.5%</v>
          </cell>
          <cell r="M904">
            <v>2043.6192000000003</v>
          </cell>
          <cell r="N904">
            <v>1824.66</v>
          </cell>
        </row>
        <row r="905">
          <cell r="K905">
            <v>3056515</v>
          </cell>
          <cell r="L905" t="str">
            <v>TRANSF. MONOF. AUTOPROT. 50 KVA, 22860 GRDY/ 13200 - 240/120 V, 1B, +/-2X2.5%</v>
          </cell>
          <cell r="M905">
            <v>3375.8256000000006</v>
          </cell>
          <cell r="N905">
            <v>3014.13</v>
          </cell>
        </row>
        <row r="906">
          <cell r="K906">
            <v>3057003</v>
          </cell>
          <cell r="L906" t="str">
            <v>TRANSF. MONOF. AUTOPROT. (CSP) 5 KVA, 22860 GRDY/13200 - 120/240 V, 1B (MV), 3B (BV), +1/-3 X 2.5%</v>
          </cell>
          <cell r="M906">
            <v>1286.721072</v>
          </cell>
          <cell r="N906">
            <v>1148.8580999999999</v>
          </cell>
        </row>
        <row r="907">
          <cell r="K907">
            <v>3057004</v>
          </cell>
          <cell r="L907" t="str">
            <v>TRANSF. MONOF. AUTOPROT. (CSP) 10 KVA, 22860 GRDY/13200 - 120/240 V, 1B (MV), 3B (BV), +1/-3 X 2.5%</v>
          </cell>
          <cell r="M907">
            <v>1562.4</v>
          </cell>
          <cell r="N907">
            <v>1395</v>
          </cell>
        </row>
        <row r="908">
          <cell r="K908">
            <v>3057005</v>
          </cell>
          <cell r="L908" t="str">
            <v>TRANSF. MONOF. AUTOPROT. (CSP) 15 KVA, 22860 GRDY/13200 - 120/240 V, 1B (MV), 3B (BV), +1/-3 X 2.5%</v>
          </cell>
          <cell r="M908">
            <v>1865.5056000000004</v>
          </cell>
          <cell r="N908">
            <v>1665.63</v>
          </cell>
        </row>
        <row r="909">
          <cell r="K909">
            <v>3057008</v>
          </cell>
          <cell r="L909" t="str">
            <v>TRANSF. MONOF. AUTOPROT. (CSP) 25 KVA, 22860 GRDY/13200 - 120/240 V, 1B (MV), 3B (BV), +1/-3 X 2.5%</v>
          </cell>
          <cell r="M909">
            <v>2306.1024000000002</v>
          </cell>
          <cell r="N909">
            <v>2059.02</v>
          </cell>
        </row>
        <row r="910">
          <cell r="K910">
            <v>3057012</v>
          </cell>
          <cell r="L910" t="str">
            <v>TRANSF. MONOF. AUTOPROT. (CSP) 37.5 KVA, 22860 GRDY/13200 - 120/240 V, 1B (MV), 3B (BV), +1/-3 X 2.5%</v>
          </cell>
          <cell r="M910">
            <v>3085.2192000000005</v>
          </cell>
          <cell r="N910">
            <v>2754.6600000000003</v>
          </cell>
        </row>
        <row r="911">
          <cell r="K911">
            <v>3057015</v>
          </cell>
          <cell r="L911" t="str">
            <v>TRANSF. MONOF. AUTOPROT. (CSP) 50 KVA, 22860 GRDY/13200 - 120/240 V, 1B (MV), 3B (BV), +1/-3 X 2.5%</v>
          </cell>
          <cell r="M911">
            <v>3375.8256000000006</v>
          </cell>
          <cell r="N911">
            <v>3014.13</v>
          </cell>
        </row>
        <row r="912">
          <cell r="K912">
            <v>3100505</v>
          </cell>
          <cell r="L912" t="str">
            <v>TRANSF. TRIFAS. CONVENC. 15 KVA, 6000 - 220/127 V, DYN5, 3B(MV), 4B(BV), +/-2X2.5%</v>
          </cell>
          <cell r="M912">
            <v>3373.7424000000001</v>
          </cell>
          <cell r="N912">
            <v>3012.27</v>
          </cell>
        </row>
        <row r="913">
          <cell r="K913">
            <v>3100508</v>
          </cell>
          <cell r="L913" t="str">
            <v>TRANSF. TRIFAS. CONVENC. 25 KVA, 6000 - 210/121 V, DYN5, +/-2X2.5%</v>
          </cell>
          <cell r="M913">
            <v>3373.7424000000001</v>
          </cell>
          <cell r="N913">
            <v>3012.27</v>
          </cell>
        </row>
        <row r="914">
          <cell r="K914">
            <v>3100509</v>
          </cell>
          <cell r="L914" t="str">
            <v>TRANSF. TRIFAS. CONVENC. 30 KVA, 6000 - 220/127 V, DYN5, 3B (MV), 4B (BV), +1/-3X2.5%</v>
          </cell>
          <cell r="M914">
            <v>3373.7424000000001</v>
          </cell>
          <cell r="N914">
            <v>3012.27</v>
          </cell>
        </row>
        <row r="915">
          <cell r="K915">
            <v>3100513</v>
          </cell>
          <cell r="L915" t="str">
            <v>TRANSF. TRIFAS. CONVENC. 45 KVA, 6000 - 210/121 V, DYN5, +/-2X2.5%</v>
          </cell>
          <cell r="M915">
            <v>4058.0736000000006</v>
          </cell>
          <cell r="N915">
            <v>3623.28</v>
          </cell>
        </row>
        <row r="916">
          <cell r="K916">
            <v>3100515</v>
          </cell>
          <cell r="L916" t="str">
            <v>TRANSF. TRIFAS. CONVENC. 50 KVA, 6000 - 220/127 V, DYN5, 3B (MV), 4B (BV), +1/-3X2.5%</v>
          </cell>
          <cell r="M916">
            <v>4058.0736000000006</v>
          </cell>
          <cell r="N916">
            <v>3623.28</v>
          </cell>
        </row>
        <row r="917">
          <cell r="K917">
            <v>3100516</v>
          </cell>
          <cell r="L917" t="str">
            <v>TRANSF. TRIFAS. CONVENC. 60 KVA, 6000 - 210/121 V, DYN5, +/-2X2.5%</v>
          </cell>
          <cell r="M917">
            <v>4058.0736000000006</v>
          </cell>
          <cell r="N917">
            <v>3623.28</v>
          </cell>
        </row>
        <row r="918">
          <cell r="K918">
            <v>3100518</v>
          </cell>
          <cell r="L918" t="str">
            <v>TRANSF. TRIFAS. CONVENC. 75 KVA, 6000 - 220/127 V, DYN5, 3B (MV), 4B (BV), +1/-3X2.5%</v>
          </cell>
          <cell r="M918">
            <v>4611.1632000000009</v>
          </cell>
          <cell r="N918">
            <v>4117.1100000000006</v>
          </cell>
        </row>
        <row r="919">
          <cell r="K919">
            <v>3100519</v>
          </cell>
          <cell r="L919" t="str">
            <v>TRANSF. TRIFAS. CONVENC. 90 KVA, 6000 - 210/121 V, DYN5, +/-2X2.5%</v>
          </cell>
          <cell r="M919">
            <v>5657.9712000000009</v>
          </cell>
          <cell r="N919">
            <v>5051.76</v>
          </cell>
        </row>
        <row r="920">
          <cell r="K920">
            <v>3100521</v>
          </cell>
          <cell r="L920" t="str">
            <v>TRANSF. TRIFAS. CONVENC. 120 KVA, 6000 - 210/121 V, DYN5, +/-2X2.5%</v>
          </cell>
          <cell r="M920">
            <v>6837.0624000000007</v>
          </cell>
          <cell r="N920">
            <v>6104.52</v>
          </cell>
        </row>
        <row r="921">
          <cell r="K921">
            <v>3100522</v>
          </cell>
          <cell r="L921" t="str">
            <v>TRANSF. TRIFAS. CONVENC. 100 KVA, 6000 - 220/127 V, DYN5, 3B(MV), 4B (BV), +1/-3X2.5%</v>
          </cell>
          <cell r="M921">
            <v>5657.9712000000009</v>
          </cell>
          <cell r="N921">
            <v>5051.76</v>
          </cell>
        </row>
        <row r="922">
          <cell r="K922">
            <v>3100523</v>
          </cell>
          <cell r="L922" t="str">
            <v>TRANSF. TRIFAS. CONVENC. 112.5 KVA, 6000 - 220/127 V, DYN5, 3B(MV), 4B (BV), +1/-3X2.5%</v>
          </cell>
          <cell r="M922">
            <v>6293.3472000000011</v>
          </cell>
          <cell r="N922">
            <v>5619.06</v>
          </cell>
        </row>
        <row r="923">
          <cell r="K923">
            <v>3100524</v>
          </cell>
          <cell r="L923" t="str">
            <v>TRANSF. TRIFAS. CONVENC. 125 KVA, 6000 - 220/127 V, DYN5, 3B (MV), 4B (BV), +1/-3X2.5%</v>
          </cell>
          <cell r="M923">
            <v>6837.0624000000007</v>
          </cell>
          <cell r="N923">
            <v>6104.52</v>
          </cell>
        </row>
        <row r="924">
          <cell r="K924">
            <v>3100525</v>
          </cell>
          <cell r="L924" t="str">
            <v>TRANSF. TRIFAS. CONVENC. 150 KVA, 6000 - 220/127 V, DYN5, 3B (MV), 4B (BV), +1/- 3X2.5%</v>
          </cell>
          <cell r="M924">
            <v>7074.5472000000009</v>
          </cell>
          <cell r="N924">
            <v>6316.56</v>
          </cell>
        </row>
        <row r="925">
          <cell r="K925">
            <v>3100527</v>
          </cell>
          <cell r="L925" t="str">
            <v>TRANSF. TRIFAS. CONVENC. 160 KVA, 6000 - 220/127 V, DYN5, +1/-3X2.5%</v>
          </cell>
          <cell r="M925">
            <v>7074.5472000000009</v>
          </cell>
          <cell r="N925">
            <v>6316.56</v>
          </cell>
        </row>
        <row r="926">
          <cell r="K926">
            <v>3100535</v>
          </cell>
          <cell r="L926" t="str">
            <v>TRANSF. TRIFAS. CONVENC. 250 KVA, 6000 - 220/127 V, DYN5, 3B(MV), 4B(BV), +1/-3X2.5%</v>
          </cell>
          <cell r="M926">
            <v>7636.002191999999</v>
          </cell>
          <cell r="N926">
            <v>6817.8590999999988</v>
          </cell>
        </row>
        <row r="927">
          <cell r="K927">
            <v>3100540</v>
          </cell>
          <cell r="L927" t="str">
            <v>TRANSF. TRIFAS. CONVENC. 400 KVA, 6000 220/127 V, DYN5, 3B (MV), 4B (BV), +1/-3X2.5%</v>
          </cell>
          <cell r="M927">
            <v>13104.000000000002</v>
          </cell>
          <cell r="N927">
            <v>11700</v>
          </cell>
        </row>
        <row r="928">
          <cell r="K928">
            <v>3101538</v>
          </cell>
          <cell r="L928" t="str">
            <v>TRANSF. TRIFAS. CONVENC. 300 KVA, 6300 - 210/121 V, DYN5, +/-2X2.5%</v>
          </cell>
          <cell r="M928">
            <v>10400.376000000002</v>
          </cell>
          <cell r="N928">
            <v>9286.0500000000011</v>
          </cell>
        </row>
        <row r="929">
          <cell r="K929">
            <v>3102505</v>
          </cell>
          <cell r="L929" t="str">
            <v>TRANSF. TRIFAS. CONVENC. 15 KVA, 13200 - 220/127 V, DYN5, 3B(MV), 4B(BV), +1/-3X2.5%</v>
          </cell>
          <cell r="M929">
            <v>1254.4000000000001</v>
          </cell>
          <cell r="N929">
            <v>1120</v>
          </cell>
        </row>
        <row r="930">
          <cell r="K930">
            <v>3102509</v>
          </cell>
          <cell r="L930" t="str">
            <v>TRANSF. TRIFAS. CONVENC. 30 KVA, 13200 - 220/127 V, DYN5, 3B (MV), 4B (BV), +1/-3X2.5%</v>
          </cell>
          <cell r="M930">
            <v>3373.7424000000001</v>
          </cell>
          <cell r="N930">
            <v>3012.27</v>
          </cell>
        </row>
        <row r="931">
          <cell r="K931">
            <v>3102522</v>
          </cell>
          <cell r="L931" t="str">
            <v>TRANSF. TRIFAS. CONVENC.100 KVA, 13200 - 220/127 V, DYN5, 3B (MV), 4B (BV), +1/-3X2.5%</v>
          </cell>
          <cell r="M931">
            <v>5657.9712000000009</v>
          </cell>
          <cell r="N931">
            <v>5051.76</v>
          </cell>
        </row>
        <row r="932">
          <cell r="K932">
            <v>3105509</v>
          </cell>
          <cell r="L932" t="str">
            <v>TRANSF. TRIFAS. CONVENC. 30  KVA, 22860 - 210/121 V, DYN5, +/-2X2.5%</v>
          </cell>
          <cell r="M932">
            <v>3721.6368000000007</v>
          </cell>
          <cell r="N932">
            <v>3322.8900000000003</v>
          </cell>
        </row>
        <row r="933">
          <cell r="K933">
            <v>3105513</v>
          </cell>
          <cell r="L933" t="str">
            <v>TRANSF. TRIFAS. CONVENC. 45  KVA, 22860 - 210/121 V, DYN5, +/-2X2.5%</v>
          </cell>
          <cell r="M933">
            <v>4227.8544000000011</v>
          </cell>
          <cell r="N933">
            <v>3774.8700000000003</v>
          </cell>
        </row>
        <row r="934">
          <cell r="K934">
            <v>3105515</v>
          </cell>
          <cell r="L934" t="str">
            <v>TRANSF. TRIFAS. CONVENC. 50  KVA, 22860 - 210/121 V, DYN5, +/-2X2.5%</v>
          </cell>
          <cell r="M934">
            <v>4227.8544000000011</v>
          </cell>
          <cell r="N934">
            <v>3774.8700000000003</v>
          </cell>
        </row>
        <row r="935">
          <cell r="K935">
            <v>3105518</v>
          </cell>
          <cell r="L935" t="str">
            <v>TRANSF. TRIFAS. CONVENC. 75  KVA, 22860 - 210/121 V, DYN5, +/-2X2.5%</v>
          </cell>
          <cell r="M935">
            <v>5166.3360000000011</v>
          </cell>
          <cell r="N935">
            <v>4612.8</v>
          </cell>
        </row>
        <row r="936">
          <cell r="K936">
            <v>3105522</v>
          </cell>
          <cell r="L936" t="str">
            <v>TRANSF. TRIFAS. CONVENC. 100 KVA, 22860 - 210/121 V, DYN5, +/-2X2.5%</v>
          </cell>
          <cell r="M936">
            <v>5746.5072000000009</v>
          </cell>
          <cell r="N936">
            <v>5130.8100000000004</v>
          </cell>
        </row>
        <row r="937">
          <cell r="K937">
            <v>3105524</v>
          </cell>
          <cell r="L937" t="str">
            <v>TRANSF. TRIFAS. CONVENC. 125  KVA, 22860 - 210/121 V, DYN5, +/-2X2.5%</v>
          </cell>
          <cell r="M937">
            <v>6948.5136000000011</v>
          </cell>
          <cell r="N937">
            <v>6204.0300000000007</v>
          </cell>
        </row>
        <row r="938">
          <cell r="K938">
            <v>3105525</v>
          </cell>
          <cell r="L938" t="str">
            <v>TRANSF. TRIFAS. CONVENC. 150  KVA, 22860 - 210/121 V, DYN5, +/-2X2.5%</v>
          </cell>
          <cell r="M938">
            <v>7177.6656000000012</v>
          </cell>
          <cell r="N938">
            <v>6408.63</v>
          </cell>
        </row>
        <row r="939">
          <cell r="K939">
            <v>3106005</v>
          </cell>
          <cell r="L939" t="str">
            <v>TRANSF. TRIFAS. CONVENC. 15 KVA, 22860 - 220/127 V, DYN5, 3B(MV), 4B(VB), +1/-3 X 2.5%</v>
          </cell>
          <cell r="M939">
            <v>3721.6368000000007</v>
          </cell>
          <cell r="N939">
            <v>3322.8900000000003</v>
          </cell>
        </row>
        <row r="940">
          <cell r="K940">
            <v>3106009</v>
          </cell>
          <cell r="L940" t="str">
            <v>TRANSF. TRIFAS. CONVENC. 30 KVA, 22860 - 220/127 V, DYN5, 3B (MV), 4B (BV), +1/-3X2.5%</v>
          </cell>
          <cell r="M940">
            <v>3721.6368000000007</v>
          </cell>
          <cell r="N940">
            <v>3322.8900000000003</v>
          </cell>
        </row>
        <row r="941">
          <cell r="K941">
            <v>3106013</v>
          </cell>
          <cell r="L941" t="str">
            <v>TRANSF. TRIFAS. CONVENC. 45 KVA, 22860 - 210/121 V, DYN5, +1/-3X2.5%</v>
          </cell>
          <cell r="M941">
            <v>4227.8544000000011</v>
          </cell>
          <cell r="N941">
            <v>3774.8700000000003</v>
          </cell>
        </row>
        <row r="942">
          <cell r="K942">
            <v>3106015</v>
          </cell>
          <cell r="L942" t="str">
            <v>TRANSF. TRIFAS. CONVENC. 50 KVA, 22860 - 220/127 V, DYN5, 3B (MV), 4B (BV), +1/-3X2.5%</v>
          </cell>
          <cell r="M942">
            <v>4227.8544000000011</v>
          </cell>
          <cell r="N942">
            <v>3774.8700000000003</v>
          </cell>
        </row>
        <row r="943">
          <cell r="K943">
            <v>3106016</v>
          </cell>
          <cell r="L943" t="str">
            <v>TRANSF. TRIFAS. CONVENC. 60 KVA, 22860 - 210/121 V, DYN5, -4X2.5%</v>
          </cell>
          <cell r="M943">
            <v>4227.8544000000011</v>
          </cell>
          <cell r="N943">
            <v>3774.8700000000003</v>
          </cell>
        </row>
        <row r="944">
          <cell r="K944">
            <v>3106018</v>
          </cell>
          <cell r="L944" t="str">
            <v>TRANSF. TRIFAS. CONVENC. 75 KVA, 22860 - 220/127 V, DYN5, 3B (MV), 4B (BV), +1/-3X2.5%</v>
          </cell>
          <cell r="M944">
            <v>5166.3360000000011</v>
          </cell>
          <cell r="N944">
            <v>4612.8</v>
          </cell>
        </row>
        <row r="945">
          <cell r="K945">
            <v>3106019</v>
          </cell>
          <cell r="L945" t="str">
            <v>TRANSF. TRIFAS. CONVENC. 90 KVA, 22860 - 210/121 V, DYN5, -4X2.5%</v>
          </cell>
          <cell r="M945">
            <v>5746.5072000000009</v>
          </cell>
          <cell r="N945">
            <v>5130.8100000000004</v>
          </cell>
        </row>
        <row r="946">
          <cell r="K946">
            <v>3106022</v>
          </cell>
          <cell r="L946" t="str">
            <v>TRANSF. TRIFAS. CONVENC. 100 KVA, 22860 - 220/127 V, DYN5, 3B (MV), 4B (BV), +1/-3X2.5%</v>
          </cell>
          <cell r="M946">
            <v>5746.5072000000009</v>
          </cell>
          <cell r="N946">
            <v>5130.8100000000004</v>
          </cell>
        </row>
        <row r="947">
          <cell r="K947">
            <v>3106023</v>
          </cell>
          <cell r="L947" t="str">
            <v>TRANSF. TRIFAS. CONVENC. 112.5 KVA, 22860 - 220/127 V, DYN5, 3B (MV), 4B (BV), +1/-3X2.5%</v>
          </cell>
          <cell r="M947">
            <v>6407.9232000000011</v>
          </cell>
          <cell r="N947">
            <v>5721.3600000000006</v>
          </cell>
        </row>
        <row r="948">
          <cell r="K948">
            <v>3106024</v>
          </cell>
          <cell r="L948" t="str">
            <v>TRANSF. TRIFAS. CONVENC. 125 KVA, 22860  - 220/127 V, DYN5, 3B (MV), 4B (BV), +1/-3X2.5%</v>
          </cell>
          <cell r="M948">
            <v>6948.5136000000011</v>
          </cell>
          <cell r="N948">
            <v>6204.0300000000007</v>
          </cell>
        </row>
        <row r="949">
          <cell r="K949">
            <v>3106025</v>
          </cell>
          <cell r="L949" t="str">
            <v>TRANSF. TRIFAS. CONVENC. 150 KVA, 22860 - 220/127 V, DYN5, +1/-3X2.5%</v>
          </cell>
          <cell r="M949">
            <v>7177.6656000000012</v>
          </cell>
          <cell r="N949">
            <v>6408.63</v>
          </cell>
        </row>
        <row r="950">
          <cell r="K950">
            <v>3106027</v>
          </cell>
          <cell r="L950" t="str">
            <v>TRANSF. TRIFAS. CONVENC. 160 KVA, 22860 - 210/121 V, DYN5, -4X2.5%</v>
          </cell>
          <cell r="M950">
            <v>7717.920000000001</v>
          </cell>
          <cell r="N950">
            <v>6891</v>
          </cell>
        </row>
        <row r="951">
          <cell r="K951">
            <v>3106029</v>
          </cell>
          <cell r="L951" t="str">
            <v>TRANSF. TRIFAS. CONVENC. 200 KVA, 22860 - 220/127 V, DYN5, +1/-3X2.5%</v>
          </cell>
          <cell r="M951">
            <v>8339.0496000000021</v>
          </cell>
          <cell r="N951">
            <v>7445.5800000000008</v>
          </cell>
        </row>
        <row r="952">
          <cell r="K952">
            <v>3106035</v>
          </cell>
          <cell r="L952" t="str">
            <v>TRANSF. TRIFAS. CONVENC. 250 KVA, 22860 - 220/127 V, DYN5, +1/-3X2.5%</v>
          </cell>
          <cell r="M952">
            <v>9374.4000000000015</v>
          </cell>
          <cell r="N952">
            <v>8370</v>
          </cell>
        </row>
        <row r="953">
          <cell r="K953">
            <v>3106038</v>
          </cell>
          <cell r="L953" t="str">
            <v>TRANSF. TRIFAS. CONVENC. 300 KVA, 22860 - 220/127 V, DYN5, +1/-3X2.5%</v>
          </cell>
          <cell r="M953">
            <v>10612.862400000002</v>
          </cell>
          <cell r="N953">
            <v>9475.77</v>
          </cell>
        </row>
        <row r="954">
          <cell r="K954">
            <v>3106050</v>
          </cell>
          <cell r="L954" t="str">
            <v>TRANSF. TRIFAS. CONVENC. 500 KVA, 22860 - 220/127 V, DYN5, +1/-3 X 2.5%</v>
          </cell>
          <cell r="M954">
            <v>15624.000000000002</v>
          </cell>
          <cell r="N954">
            <v>13950</v>
          </cell>
        </row>
        <row r="955">
          <cell r="K955">
            <v>3150513</v>
          </cell>
          <cell r="L955" t="str">
            <v>TRANSF. TRIFAS. CONMUTABLE, 30 KVA, 13200/22860 - 210/121V, DYN5, +/- 2X2.5%</v>
          </cell>
          <cell r="M955">
            <v>3721.6368000000007</v>
          </cell>
          <cell r="N955">
            <v>3322.8900000000003</v>
          </cell>
        </row>
        <row r="956">
          <cell r="K956">
            <v>3150514</v>
          </cell>
          <cell r="L956" t="str">
            <v>TRANSF. TRIFAS. CONMUTABLE, 45 KVA, 13200/22860 - 210/121V, DYN5, +/- 2X2.5%</v>
          </cell>
          <cell r="M956">
            <v>4227.8544000000011</v>
          </cell>
          <cell r="N956">
            <v>3774.8700000000003</v>
          </cell>
        </row>
        <row r="957">
          <cell r="K957">
            <v>3150522</v>
          </cell>
          <cell r="L957" t="str">
            <v>TRANSF. TRIFAS. CONMUTABLE, 100 KVA, 13200/22860 - 210/121V, DYN5, +/- 2X2.5%</v>
          </cell>
          <cell r="M957">
            <v>5746.5072000000009</v>
          </cell>
          <cell r="N957">
            <v>5130.8100000000004</v>
          </cell>
        </row>
        <row r="958">
          <cell r="K958">
            <v>3150524</v>
          </cell>
          <cell r="L958" t="str">
            <v>TRANSF. TRIFAS. CONMUTABLE, 125 KVA, 13200/22860 - 210/121V, DYN5, +/- 2X2.5%</v>
          </cell>
          <cell r="M958">
            <v>6948.5136000000011</v>
          </cell>
          <cell r="N958">
            <v>6204.0300000000007</v>
          </cell>
        </row>
        <row r="959">
          <cell r="K959">
            <v>3151009</v>
          </cell>
          <cell r="L959" t="str">
            <v>TRANSF. TRIFAS. CONMUTABLE, 30 KVA, 13200/22860 - 210/121V, DYN5, -4X2.5%</v>
          </cell>
          <cell r="M959">
            <v>3721.6368000000007</v>
          </cell>
          <cell r="N959">
            <v>3322.8900000000003</v>
          </cell>
        </row>
        <row r="960">
          <cell r="K960">
            <v>3151013</v>
          </cell>
          <cell r="L960" t="str">
            <v>TRANSF. TRIFAS. CONMUTABLE, 45 KVA, 13200/22860 - 210/121V, DYN5, -4X2.5%</v>
          </cell>
          <cell r="M960">
            <v>4227.8544000000011</v>
          </cell>
          <cell r="N960">
            <v>3774.8700000000003</v>
          </cell>
        </row>
        <row r="961">
          <cell r="K961">
            <v>3151015</v>
          </cell>
          <cell r="L961" t="str">
            <v>TRANSF. TRIFAS. CONMUTABLE, 50 KVA, 13200/22860 - 210/121V, DYN5, -4X2.5%</v>
          </cell>
          <cell r="M961">
            <v>4227.8544000000011</v>
          </cell>
          <cell r="N961">
            <v>3774.8700000000003</v>
          </cell>
        </row>
        <row r="962">
          <cell r="K962">
            <v>3151018</v>
          </cell>
          <cell r="L962" t="str">
            <v>TRANSF. TRIFAS. CONMUTABLE, 75 KVA, 13200/22860 - 210/121V, DYN5, -4X2.5%</v>
          </cell>
          <cell r="M962">
            <v>5166.3360000000011</v>
          </cell>
          <cell r="N962">
            <v>4612.8</v>
          </cell>
        </row>
        <row r="963">
          <cell r="K963">
            <v>3151019</v>
          </cell>
          <cell r="L963" t="str">
            <v>TRANSF. TRIFAS. CONMUTABLE, 90 KVA, 13200/22860 - 210/121V, DYN5, -4X2.5%</v>
          </cell>
          <cell r="M963">
            <v>5746.5072000000009</v>
          </cell>
          <cell r="N963">
            <v>5130.8100000000004</v>
          </cell>
        </row>
        <row r="964">
          <cell r="K964">
            <v>3151023</v>
          </cell>
          <cell r="L964" t="str">
            <v>TRANSF. TRIFAS. CONMUTABLE, 112.5 KVA, 13200/22860 - 210/121V, DYN5, -4X2.5%</v>
          </cell>
          <cell r="M964">
            <v>6948.5136000000011</v>
          </cell>
          <cell r="N964">
            <v>6204.0300000000007</v>
          </cell>
        </row>
        <row r="965">
          <cell r="K965">
            <v>3151024</v>
          </cell>
          <cell r="L965" t="str">
            <v>TRANSF. TRIFAS. CONMUTABLE, 125 KVA, 13200/22860 -  210/121V, DYN5, -4X2.5%</v>
          </cell>
          <cell r="M965">
            <v>6948.5136000000011</v>
          </cell>
          <cell r="N965">
            <v>6204.0300000000007</v>
          </cell>
        </row>
        <row r="966">
          <cell r="K966">
            <v>3260620</v>
          </cell>
          <cell r="L966" t="str">
            <v>TRANSF. TRIFAS. DE POTENCIAL Y CORRIENTE, 6000 - 120V, 20-40-80/5 A.</v>
          </cell>
          <cell r="M966">
            <v>5371.1854560000002</v>
          </cell>
          <cell r="N966">
            <v>4795.7012999999997</v>
          </cell>
        </row>
        <row r="967">
          <cell r="K967">
            <v>3260625</v>
          </cell>
          <cell r="L967" t="str">
            <v>TRANSF. COMBINADO DE POTENCIAL Y CORRIENTE TRIFASICO, 6000 - 120 V, 0 - 100/5 A.</v>
          </cell>
          <cell r="M967">
            <v>6115.8988800000006</v>
          </cell>
          <cell r="N967">
            <v>5460.6239999999998</v>
          </cell>
        </row>
        <row r="968">
          <cell r="K968">
            <v>3262310</v>
          </cell>
          <cell r="L968" t="str">
            <v>TRANSF. TRIFAS. DE POTENCIAL Y CORRIENTE, 22.000 - 120 V, 10-20-40/5 A.</v>
          </cell>
          <cell r="M968">
            <v>5588.0566560000007</v>
          </cell>
          <cell r="N968">
            <v>4989.3362999999999</v>
          </cell>
        </row>
        <row r="969">
          <cell r="K969">
            <v>3262312</v>
          </cell>
          <cell r="L969" t="str">
            <v>TRANSF. TRIFAS. DE POTENCIAL Y CORRIENTE, 22.200 - 120V, 12.5-25-50/5 A.</v>
          </cell>
          <cell r="M969">
            <v>6849.7884000000004</v>
          </cell>
          <cell r="N969">
            <v>6115.8824999999997</v>
          </cell>
        </row>
        <row r="970">
          <cell r="K970">
            <v>3301530</v>
          </cell>
          <cell r="L970" t="str">
            <v>TRANSF. DE CORRIENTE DE 200/5 A, 15 VA, CLASE 0.5, 800 V.</v>
          </cell>
          <cell r="M970">
            <v>91.859039999999993</v>
          </cell>
          <cell r="N970">
            <v>82.016999999999982</v>
          </cell>
        </row>
        <row r="971">
          <cell r="K971">
            <v>3301540</v>
          </cell>
          <cell r="L971" t="str">
            <v>TRANSF. DE CORRIENTE DE 300/5 A, 15 VA, CLASE 0.5, 800 V.</v>
          </cell>
          <cell r="M971">
            <v>91.859039999999993</v>
          </cell>
          <cell r="N971">
            <v>82.016999999999982</v>
          </cell>
        </row>
        <row r="972">
          <cell r="K972">
            <v>3301545</v>
          </cell>
          <cell r="L972" t="str">
            <v>TRANSF. DE CORRIENTE DE 400/5 A, 15 VA, CLASE 0.5, 800 V.</v>
          </cell>
          <cell r="M972">
            <v>91.859039999999993</v>
          </cell>
          <cell r="N972">
            <v>82.016999999999982</v>
          </cell>
        </row>
        <row r="973">
          <cell r="K973">
            <v>3301550</v>
          </cell>
          <cell r="L973" t="str">
            <v>TRANSF. DE CORRIENTE DE 500/5 A, 15 VA, CLASE 0.5, 800 V.</v>
          </cell>
          <cell r="M973">
            <v>91.859039999999993</v>
          </cell>
          <cell r="N973">
            <v>82.016999999999982</v>
          </cell>
        </row>
        <row r="974">
          <cell r="K974">
            <v>3301555</v>
          </cell>
          <cell r="L974" t="str">
            <v>TRANSF. DE CORRIENTE DE 600/5 A, 15 VA, CLASE 0.5, 800 V.</v>
          </cell>
          <cell r="M974">
            <v>91.859039999999993</v>
          </cell>
          <cell r="N974">
            <v>82.016999999999982</v>
          </cell>
        </row>
        <row r="975">
          <cell r="K975">
            <v>3301570</v>
          </cell>
          <cell r="L975" t="str">
            <v>TRANSF. DE CORRIENTE DE 800/5 A, 15 VA, CLASE 0.5, 800 V.</v>
          </cell>
          <cell r="M975">
            <v>91.859039999999993</v>
          </cell>
          <cell r="N975">
            <v>82.016999999999982</v>
          </cell>
        </row>
        <row r="976">
          <cell r="K976">
            <v>3301580</v>
          </cell>
          <cell r="L976" t="str">
            <v>TRANSF. DE CORRIENTE DE 1000/5 A, 15 VA, CLASE 0.5, 800 V.</v>
          </cell>
          <cell r="M976">
            <v>91.859039999999993</v>
          </cell>
          <cell r="N976">
            <v>82.016999999999982</v>
          </cell>
        </row>
        <row r="977">
          <cell r="K977">
            <v>3501515</v>
          </cell>
          <cell r="L977" t="str">
            <v>TRANSF. DE POTENCIAL  6.3 KV - 120 V, 15 KVA, CLASE 0.5</v>
          </cell>
          <cell r="M977">
            <v>1012.6640159999999</v>
          </cell>
          <cell r="N977">
            <v>904.16429999999991</v>
          </cell>
        </row>
        <row r="978">
          <cell r="K978">
            <v>3582207</v>
          </cell>
          <cell r="L978" t="str">
            <v>TRANSF. TRIFAS. DE POTENCIAL Y CORRIENTE PARA 22 KV DE 7.5-15-30/5 A. CONEXION DELTA.</v>
          </cell>
          <cell r="M978">
            <v>5500.9936800000005</v>
          </cell>
          <cell r="N978">
            <v>4911.6014999999998</v>
          </cell>
        </row>
        <row r="979">
          <cell r="K979">
            <v>3600361</v>
          </cell>
          <cell r="L979" t="str">
            <v>AISLADOR PIN PORCELANA  DE BAJA TENSION PARA TRANSFORMADOR.</v>
          </cell>
          <cell r="M979">
            <v>18.198704159999998</v>
          </cell>
          <cell r="N979">
            <v>16.248842999999997</v>
          </cell>
        </row>
        <row r="980">
          <cell r="K980">
            <v>4012623</v>
          </cell>
          <cell r="L980" t="str">
            <v>CONT. ENERGIA ACT. MONOF. DIREC. 2H, 120 V, 15/60 (20) A, CL 2, SIMPLE TARIFA.</v>
          </cell>
          <cell r="M980">
            <v>19.777867199999999</v>
          </cell>
          <cell r="N980">
            <v>17.658809999999999</v>
          </cell>
        </row>
        <row r="981">
          <cell r="K981">
            <v>4022723</v>
          </cell>
          <cell r="L981" t="str">
            <v>CONT. ENERGIA ACT. BIFAS DIRECTA, 3H, 210/121 V, 15/60 (20) A, CL 2, SIMP. TARIFA.</v>
          </cell>
          <cell r="M981">
            <v>29.326751999999999</v>
          </cell>
          <cell r="N981">
            <v>26.184599999999996</v>
          </cell>
        </row>
        <row r="982">
          <cell r="K982">
            <v>4032908</v>
          </cell>
          <cell r="L982" t="str">
            <v>CONT. ENERGIA ACT. TRIF. 3 X 121/210 V, 75 A, CL 2 SIMPLE TARIFA 4 H.</v>
          </cell>
          <cell r="M982">
            <v>324.8</v>
          </cell>
          <cell r="N982">
            <v>290</v>
          </cell>
        </row>
        <row r="983">
          <cell r="K983">
            <v>4032923</v>
          </cell>
          <cell r="L983" t="str">
            <v>CONT. ENERGIA ACT. TRIF. 4H, 210/121 V, 15/60 (20) A, CL 2 SIMPLE TARIFA.</v>
          </cell>
          <cell r="M983">
            <v>41.242219200000001</v>
          </cell>
          <cell r="N983">
            <v>36.823409999999996</v>
          </cell>
        </row>
        <row r="984">
          <cell r="K984">
            <v>4034008</v>
          </cell>
          <cell r="L984" t="str">
            <v>CONT. ENERGIA ACT. TRIF. 3 X 254 - 440V. 75A. CL 2 4 H.</v>
          </cell>
          <cell r="M984">
            <v>324.8</v>
          </cell>
          <cell r="N984">
            <v>290</v>
          </cell>
        </row>
        <row r="985">
          <cell r="K985">
            <v>4340401</v>
          </cell>
          <cell r="L985" t="str">
            <v>CONT. ENERGIA EST. SOL. TRIF. 4 H, 3 ELEM, 3 X 210/121 V. IN = 75 A, M., TOU MODEM REACTIVA</v>
          </cell>
          <cell r="M985">
            <v>369.03484800000001</v>
          </cell>
          <cell r="N985">
            <v>329.49539999999996</v>
          </cell>
        </row>
        <row r="986">
          <cell r="K986">
            <v>4351651</v>
          </cell>
          <cell r="L986" t="str">
            <v>CAJA BORNERA PARA CONT. TRIFAS. 80 A. SENAL  TENSION Y CORRIENTE</v>
          </cell>
          <cell r="M986">
            <v>161.96544</v>
          </cell>
          <cell r="N986">
            <v>144.61199999999999</v>
          </cell>
        </row>
        <row r="987">
          <cell r="K987">
            <v>4351705</v>
          </cell>
          <cell r="L987" t="str">
            <v>CAJA METALICA CON BASE SOCKET, CLASE 200 FORMA  5 S,8 TERMINALES.</v>
          </cell>
          <cell r="M987">
            <v>56.000000000000007</v>
          </cell>
          <cell r="N987">
            <v>50</v>
          </cell>
        </row>
        <row r="988">
          <cell r="K988">
            <v>4353913</v>
          </cell>
          <cell r="L988" t="str">
            <v>SELLO DE SEGURIDAD DE POLICARBONATO COLOR GRIS</v>
          </cell>
          <cell r="M988">
            <v>0.10483200000000001</v>
          </cell>
          <cell r="N988">
            <v>9.3600000000000003E-2</v>
          </cell>
        </row>
        <row r="989">
          <cell r="K989">
            <v>4380215</v>
          </cell>
          <cell r="L989" t="str">
            <v>CONT. ENERGIA ACT, EST. S╙LIDO, BIFASICO. MEDICI╙N DIRECTA. 2 ELEMENTOS, 3H, 127/220 V, 10 (O MENOR) -100 A, CL 1, CON REGISTRADOR CICLOM╔TRICO</v>
          </cell>
          <cell r="M989">
            <v>29.326751999999999</v>
          </cell>
          <cell r="N989">
            <v>26.184599999999996</v>
          </cell>
        </row>
        <row r="990">
          <cell r="K990">
            <v>4380223</v>
          </cell>
          <cell r="L990" t="str">
            <v>CONT. ENERGIA ACT, EST. SOLIDO, BIFASIC. DIRECTA, 2 ELEMENTOS, 3H, 210/121 V, 15/60 (20) A, CL 1, SIMPLE TARIFA</v>
          </cell>
          <cell r="M990">
            <v>29.326751999999999</v>
          </cell>
          <cell r="N990">
            <v>26.184599999999996</v>
          </cell>
        </row>
        <row r="991">
          <cell r="K991">
            <v>4380315</v>
          </cell>
          <cell r="L991" t="str">
            <v>CONT. ENERGIA ACT, EST. SOLIDO, TRIFAS. DIRECTA. 3 ELEMENTOS, 4H, 127/220 V, 10 (O MENOR) - 100 A, CL 1, CON REGISTRADOR CICLOMETRICO</v>
          </cell>
          <cell r="M991">
            <v>41.242219200000001</v>
          </cell>
          <cell r="N991">
            <v>36.823409999999996</v>
          </cell>
        </row>
        <row r="992">
          <cell r="K992">
            <v>4380323</v>
          </cell>
          <cell r="L992" t="str">
            <v>CONT. ENERGIA ACT. EST. SOLIDO, TRIFAS. DIRECTA, 3 ELEMENTOS, 4H, 210/121 V, 15/60 (20) A, CL 1 SIMPLE TARIFA</v>
          </cell>
          <cell r="M992">
            <v>41.242219200000001</v>
          </cell>
          <cell r="N992">
            <v>36.823409999999996</v>
          </cell>
        </row>
        <row r="993">
          <cell r="K993">
            <v>4383211</v>
          </cell>
          <cell r="L993" t="str">
            <v>CONT. ENERG. EST. SOLIDO MONOF, 3H, 2 X 120/240V-480V, 30/200A, CL 0.5, REA, DEM, BORNERA O SOCKET</v>
          </cell>
          <cell r="M993">
            <v>419.32800000000003</v>
          </cell>
          <cell r="N993">
            <v>374.4</v>
          </cell>
        </row>
        <row r="994">
          <cell r="K994">
            <v>4384211</v>
          </cell>
          <cell r="L994" t="str">
            <v>CONT. ENERG. EST. SOLIDO TRIF, 4H, 3 X 121/210V - 480V, 30/200A, CL 0.5, ACT, REA, DEM, BORNERA O SOCKET</v>
          </cell>
          <cell r="M994">
            <v>458.64000000000004</v>
          </cell>
          <cell r="N994">
            <v>409.5</v>
          </cell>
        </row>
        <row r="995">
          <cell r="K995">
            <v>4500506</v>
          </cell>
          <cell r="L995" t="str">
            <v>CONTACTOR TRIFASICO (FUERZA), BOBINA 120 V AC, 15 A, AC3</v>
          </cell>
          <cell r="M995">
            <v>25.998335999999998</v>
          </cell>
          <cell r="N995">
            <v>23.212799999999998</v>
          </cell>
        </row>
        <row r="996">
          <cell r="K996">
            <v>4500507</v>
          </cell>
          <cell r="L996" t="str">
            <v>CONTACTOR TRIFASICO (FUERZA), BOBINA 120 V AC, 18 A, AC3</v>
          </cell>
          <cell r="M996">
            <v>21.058128000000004</v>
          </cell>
          <cell r="N996">
            <v>18.8019</v>
          </cell>
        </row>
        <row r="997">
          <cell r="K997">
            <v>4500508</v>
          </cell>
          <cell r="L997" t="str">
            <v>CONTACTOR TRIFASICO (FUERZA), BOBINA 120 V AC, 20 A, AC3</v>
          </cell>
          <cell r="M997">
            <v>39.940992000000001</v>
          </cell>
          <cell r="N997">
            <v>35.6616</v>
          </cell>
        </row>
        <row r="998">
          <cell r="K998">
            <v>4500510</v>
          </cell>
          <cell r="L998" t="str">
            <v>CONTACTOR PRINCIPAL (FUERZA), BOBINA 120 V AC, 22 A, AC3</v>
          </cell>
          <cell r="M998">
            <v>28.776384000000004</v>
          </cell>
          <cell r="N998">
            <v>25.693200000000001</v>
          </cell>
        </row>
        <row r="999">
          <cell r="K999">
            <v>4500514</v>
          </cell>
          <cell r="L999" t="str">
            <v>CONTACTOR TRIFASICO (FUERZA), BOBINA 120 V AC, 25 A, AC3</v>
          </cell>
          <cell r="M999">
            <v>49.939343999999998</v>
          </cell>
          <cell r="N999">
            <v>44.588699999999996</v>
          </cell>
        </row>
        <row r="1000">
          <cell r="K1000">
            <v>4500518</v>
          </cell>
          <cell r="L1000" t="str">
            <v>CONTACTOR TRIFASICO (FUERZA), BOBINA 120 V AC, 30 A, AC3</v>
          </cell>
          <cell r="M1000">
            <v>34.751808000000004</v>
          </cell>
          <cell r="N1000">
            <v>31.028399999999998</v>
          </cell>
        </row>
        <row r="1001">
          <cell r="K1001">
            <v>4500520</v>
          </cell>
          <cell r="L1001" t="str">
            <v>CONTACTOR TRIFASICO (FUERZA), BOBINA 120 V AC, 32 A, AC3</v>
          </cell>
          <cell r="M1001">
            <v>66.083472</v>
          </cell>
          <cell r="N1001">
            <v>59.003099999999996</v>
          </cell>
        </row>
        <row r="1002">
          <cell r="K1002">
            <v>4500526</v>
          </cell>
          <cell r="L1002" t="str">
            <v>CONTACTOR TRIFASICO (FUERZA), BOBINA 120 V AC, 40 A, AC3</v>
          </cell>
          <cell r="M1002">
            <v>49.061375999999996</v>
          </cell>
          <cell r="N1002">
            <v>43.804799999999993</v>
          </cell>
        </row>
        <row r="1003">
          <cell r="K1003">
            <v>4500534</v>
          </cell>
          <cell r="L1003" t="str">
            <v>CONTACTOR TRIFASICO (FUERZA), BOBINA 120 V AC, 50 A, AC3</v>
          </cell>
          <cell r="M1003">
            <v>63.908208000000009</v>
          </cell>
          <cell r="N1003">
            <v>57.060900000000004</v>
          </cell>
        </row>
        <row r="1004">
          <cell r="K1004">
            <v>4500546</v>
          </cell>
          <cell r="L1004" t="str">
            <v>CONTACTOR TRIFASICO (FUERZA), BOBINA 120 V AC, 65 A, AC3</v>
          </cell>
          <cell r="M1004">
            <v>83.275919999999999</v>
          </cell>
          <cell r="N1004">
            <v>74.353499999999997</v>
          </cell>
        </row>
        <row r="1005">
          <cell r="K1005">
            <v>4500558</v>
          </cell>
          <cell r="L1005" t="str">
            <v>CONTACTOR TRIFASICO (FUERZA), BOBINA 120 V AC, 80 A, AC3</v>
          </cell>
          <cell r="M1005">
            <v>120.56990400000002</v>
          </cell>
          <cell r="N1005">
            <v>107.65170000000001</v>
          </cell>
        </row>
        <row r="1006">
          <cell r="K1006">
            <v>4502652</v>
          </cell>
          <cell r="L1006" t="str">
            <v>BOBINA DE 120 V PARA CONTACTOR DE 12 A, CATEGORIA AC3</v>
          </cell>
          <cell r="M1006">
            <v>7.3906559999999999</v>
          </cell>
          <cell r="N1006">
            <v>6.5987999999999989</v>
          </cell>
        </row>
        <row r="1007">
          <cell r="K1007">
            <v>4685450</v>
          </cell>
          <cell r="L1007" t="str">
            <v>TABLERO DISTRIBUCION TRIFASICO 220/127 V, 100 A, 4 HILOS, 12 CIRCUITOS</v>
          </cell>
          <cell r="M1007">
            <v>166.91600016000001</v>
          </cell>
          <cell r="N1007">
            <v>149.03214299999999</v>
          </cell>
        </row>
        <row r="1008">
          <cell r="K1008">
            <v>4701263</v>
          </cell>
          <cell r="L1008" t="str">
            <v>CONTACTO FIJO DE COBRE, REF. MG32B48566.</v>
          </cell>
          <cell r="M1008">
            <v>227.315088</v>
          </cell>
          <cell r="N1008">
            <v>202.95989999999998</v>
          </cell>
        </row>
        <row r="1009">
          <cell r="K1009">
            <v>4750930</v>
          </cell>
          <cell r="L1009" t="str">
            <v>AMARRA PLASTICA PROTECCION UV, 8 MM X 30 CM LONGITUD (PRECINTO)</v>
          </cell>
          <cell r="M1009">
            <v>9.1728000000000004E-2</v>
          </cell>
          <cell r="N1009">
            <v>8.1900000000000001E-2</v>
          </cell>
        </row>
        <row r="1010">
          <cell r="K1010">
            <v>4751003</v>
          </cell>
          <cell r="L1010" t="str">
            <v>AMARRA PLASTICA DE 35 CM (14") DE LARGO</v>
          </cell>
          <cell r="M1010">
            <v>7.8623999999999999E-2</v>
          </cell>
          <cell r="N1010">
            <v>7.0199999999999999E-2</v>
          </cell>
        </row>
        <row r="1011">
          <cell r="K1011">
            <v>5030890</v>
          </cell>
          <cell r="L1011" t="str">
            <v>CUBIERTA AISLANTE PARA PROTECCION DE LINEAS AEREAS DE MEDIA TENSION, DE 2 AL 3/0 AWG</v>
          </cell>
          <cell r="M1011">
            <v>23.52168</v>
          </cell>
          <cell r="N1011">
            <v>21.001499999999997</v>
          </cell>
        </row>
        <row r="1012">
          <cell r="K1012">
            <v>5030891</v>
          </cell>
          <cell r="L1012" t="str">
            <v>COBERTOR PLASTICO POLIVINYL PARA CABLE TENSOR</v>
          </cell>
          <cell r="M1012">
            <v>1.7952480000000002</v>
          </cell>
          <cell r="N1012">
            <v>1.6029</v>
          </cell>
        </row>
        <row r="1013">
          <cell r="K1013">
            <v>5050901</v>
          </cell>
          <cell r="L1013" t="str">
            <v>CINTA SENIALIZACION 10 CMS ANCHO X 0.8MM ESP. PLASTICA CON SOPORTE TEXTIL</v>
          </cell>
          <cell r="M1013">
            <v>9.8673120000000019</v>
          </cell>
          <cell r="N1013">
            <v>8.8101000000000003</v>
          </cell>
        </row>
        <row r="1014">
          <cell r="K1014">
            <v>6011512</v>
          </cell>
          <cell r="L1014" t="str">
            <v>ALICATE DE EXTENSION (PICO DE LORO) LONG. TOTAL  12" DE LONGITUD</v>
          </cell>
          <cell r="M1014">
            <v>15.462720000000001</v>
          </cell>
          <cell r="N1014">
            <v>13.805999999999999</v>
          </cell>
        </row>
        <row r="1015">
          <cell r="K1015">
            <v>6355008</v>
          </cell>
          <cell r="L1015" t="str">
            <v>PINZA VOLTAMPERIMETRICA DIGITAL DE 0 - 1000 A, 0 - 700 V, AC/DC</v>
          </cell>
          <cell r="M1015">
            <v>301.66718399999996</v>
          </cell>
          <cell r="N1015">
            <v>269.34569999999997</v>
          </cell>
        </row>
        <row r="1016">
          <cell r="K1016">
            <v>6388546</v>
          </cell>
          <cell r="L1016" t="str">
            <v>CADENA GALVANIZADA, ESLABON DE DIAMETRO 3/8"</v>
          </cell>
          <cell r="M1016">
            <v>6.8927040000000002</v>
          </cell>
          <cell r="N1016">
            <v>6.1541999999999994</v>
          </cell>
        </row>
        <row r="1017">
          <cell r="K1017">
            <v>6388931</v>
          </cell>
          <cell r="L1017" t="str">
            <v>ESTROBO DE ACERO CON ALMA DE ACERO DE 1/2" X 1,20 M LONG</v>
          </cell>
          <cell r="M1017">
            <v>38.342304000000006</v>
          </cell>
          <cell r="N1017">
            <v>34.234200000000001</v>
          </cell>
        </row>
        <row r="1018">
          <cell r="K1018">
            <v>6604044</v>
          </cell>
          <cell r="L1018" t="str">
            <v>ESTANO - PLOMO PARA SOLDAR (BARRA) 35/65</v>
          </cell>
          <cell r="M1018">
            <v>13.798511999999999</v>
          </cell>
          <cell r="N1018">
            <v>12.320099999999998</v>
          </cell>
        </row>
        <row r="1019">
          <cell r="K1019">
            <v>6604080</v>
          </cell>
          <cell r="L1019" t="str">
            <v>PASTA PARA SOLDAR CON ESTANO, (CAJA 2 ONZ). 50 GR</v>
          </cell>
          <cell r="M1019">
            <v>1.847664</v>
          </cell>
          <cell r="N1019">
            <v>1.6496999999999997</v>
          </cell>
        </row>
        <row r="1020">
          <cell r="K1020">
            <v>6604265</v>
          </cell>
          <cell r="L1020" t="str">
            <v>ELECTRODO E-6011, DIAMETRO 1/8"</v>
          </cell>
          <cell r="M1020">
            <v>4.1277600000000003</v>
          </cell>
          <cell r="N1020">
            <v>3.6854999999999998</v>
          </cell>
        </row>
        <row r="1021">
          <cell r="K1021">
            <v>6608523</v>
          </cell>
          <cell r="L1021" t="str">
            <v>REMACHE DE ACERO CABEZA PLANA DIAM 1/8" X 1/4"</v>
          </cell>
          <cell r="M1021">
            <v>3.9312E-2</v>
          </cell>
          <cell r="N1021">
            <v>3.5099999999999999E-2</v>
          </cell>
        </row>
        <row r="1022">
          <cell r="K1022">
            <v>7011505</v>
          </cell>
          <cell r="L1022" t="str">
            <v>CEMENTO GRIS, SACO DE 50 KG</v>
          </cell>
          <cell r="M1022">
            <v>9.0024480000000011</v>
          </cell>
          <cell r="N1022">
            <v>8.0379000000000005</v>
          </cell>
        </row>
        <row r="1023">
          <cell r="K1023">
            <v>7070430</v>
          </cell>
          <cell r="L1023" t="str">
            <v>BLOQUE DE HORMIGON PARA ANCLAJE, FORMA TRONCO CONICO DE 40 X 15 X 20 CM</v>
          </cell>
          <cell r="M1023">
            <v>9.4086719999999993</v>
          </cell>
          <cell r="N1023">
            <v>8.400599999999999</v>
          </cell>
        </row>
        <row r="1024">
          <cell r="K1024">
            <v>7070460</v>
          </cell>
          <cell r="L1024" t="str">
            <v>BLOQUE DE ANCLAJE FORMA TRONCO CONICO DE 60 X 40 X 15 CM</v>
          </cell>
          <cell r="M1024">
            <v>10.550400000000002</v>
          </cell>
          <cell r="N1024">
            <v>9.42</v>
          </cell>
        </row>
        <row r="1025">
          <cell r="K1025">
            <v>7071502</v>
          </cell>
          <cell r="L1025" t="str">
            <v>DUCTO DE HORMIGON DE 2 VIAS, 10 CM DIAM, 1 M LONG</v>
          </cell>
          <cell r="M1025">
            <v>10.550400000000002</v>
          </cell>
          <cell r="N1025">
            <v>9.42</v>
          </cell>
        </row>
        <row r="1026">
          <cell r="K1026">
            <v>7071504</v>
          </cell>
          <cell r="L1026" t="str">
            <v>DUCTO DE HORMIGON DE 4 VIAS, 10 CM DIAM, 1 M LONG</v>
          </cell>
          <cell r="M1026">
            <v>5.0974560000000002</v>
          </cell>
          <cell r="N1026">
            <v>4.5512999999999995</v>
          </cell>
        </row>
        <row r="1027">
          <cell r="K1027">
            <v>7151405</v>
          </cell>
          <cell r="L1027" t="str">
            <v>CANDADO MATRIZADO DE 50 MM TIPO "A"</v>
          </cell>
          <cell r="M1027">
            <v>11.7936</v>
          </cell>
          <cell r="N1027">
            <v>10.53</v>
          </cell>
        </row>
        <row r="1028">
          <cell r="K1028">
            <v>7151455</v>
          </cell>
          <cell r="L1028" t="str">
            <v>CANDADO MATRIZADO DE 50 MM TIPO "B"</v>
          </cell>
          <cell r="M1028">
            <v>12.160511999999999</v>
          </cell>
          <cell r="N1028">
            <v>10.857599999999998</v>
          </cell>
        </row>
        <row r="1029">
          <cell r="K1029">
            <v>7303203</v>
          </cell>
          <cell r="L1029" t="str">
            <v>BLOQUE DE ANCLAJE *</v>
          </cell>
          <cell r="M1029">
            <v>9.5004000000000008</v>
          </cell>
          <cell r="N1029">
            <v>8.4824999999999999</v>
          </cell>
        </row>
        <row r="1030">
          <cell r="K1030">
            <v>7360116</v>
          </cell>
          <cell r="L1030" t="str">
            <v>ALAMBRE GALVANIZADO No. 16 BWG</v>
          </cell>
          <cell r="M1030">
            <v>2.8173600000000003</v>
          </cell>
          <cell r="N1030">
            <v>2.5154999999999998</v>
          </cell>
        </row>
        <row r="1031">
          <cell r="K1031">
            <v>7360118</v>
          </cell>
          <cell r="L1031" t="str">
            <v>ALAMBRE GALVANIZADO No. 18 BWG</v>
          </cell>
          <cell r="M1031">
            <v>3.2235839999999998</v>
          </cell>
          <cell r="N1031">
            <v>2.8781999999999996</v>
          </cell>
        </row>
        <row r="1032">
          <cell r="K1032">
            <v>7361507</v>
          </cell>
          <cell r="L1032" t="str">
            <v>CLAVOS DE ACERO PARA MADERA  2 1/2"</v>
          </cell>
          <cell r="M1032">
            <v>2.2176</v>
          </cell>
          <cell r="N1032">
            <v>1.98</v>
          </cell>
        </row>
        <row r="1033">
          <cell r="K1033">
            <v>7361508</v>
          </cell>
          <cell r="L1033" t="str">
            <v>CLAVOS DE ACERO PARA MADERA  3"</v>
          </cell>
          <cell r="M1033">
            <v>0.85176000000000007</v>
          </cell>
          <cell r="N1033">
            <v>0.76049999999999995</v>
          </cell>
        </row>
        <row r="1034">
          <cell r="K1034">
            <v>7361510</v>
          </cell>
          <cell r="L1034" t="str">
            <v>CLAVOS DE ACERO PARA MADERA  4"</v>
          </cell>
          <cell r="M1034">
            <v>1.37592</v>
          </cell>
          <cell r="N1034">
            <v>1.2284999999999999</v>
          </cell>
        </row>
        <row r="1035">
          <cell r="K1035">
            <v>7361705</v>
          </cell>
          <cell r="L1035" t="str">
            <v>CLAVO DE ACERO DE 1 1/2"</v>
          </cell>
          <cell r="M1035">
            <v>0.34070400000000001</v>
          </cell>
          <cell r="N1035">
            <v>0.30419999999999997</v>
          </cell>
        </row>
        <row r="1036">
          <cell r="K1036">
            <v>7361755</v>
          </cell>
          <cell r="L1036" t="str">
            <v>CLAVO DE ACERO DE 1 1/2" ( 38 MM ) CON ARANDELA, TIPO HILTI</v>
          </cell>
          <cell r="M1036">
            <v>0.26208000000000004</v>
          </cell>
          <cell r="N1036">
            <v>0.23399999999999999</v>
          </cell>
        </row>
        <row r="1037">
          <cell r="K1037">
            <v>7464608</v>
          </cell>
          <cell r="L1037" t="str">
            <v>LADRILLO TIPO MAMBRON CORRIENTE DE 40 X 20 X 8 CM</v>
          </cell>
          <cell r="M1037">
            <v>0.87796800000000008</v>
          </cell>
          <cell r="N1037">
            <v>0.78390000000000004</v>
          </cell>
        </row>
        <row r="1038">
          <cell r="K1038">
            <v>7536504</v>
          </cell>
          <cell r="L1038" t="str">
            <v>TAPON MACHO DE ACERO GALVANIZADO DE 1/2"</v>
          </cell>
          <cell r="M1038">
            <v>0.235872</v>
          </cell>
          <cell r="N1038">
            <v>0.21059999999999998</v>
          </cell>
        </row>
        <row r="1039">
          <cell r="K1039">
            <v>7537513</v>
          </cell>
          <cell r="L1039" t="str">
            <v>TUBO DE PVC REFORZADO 110 MM DIAMETRO X 6 M LONGITUD, LISO</v>
          </cell>
          <cell r="M1039">
            <v>15.790320000000001</v>
          </cell>
          <cell r="N1039">
            <v>14.0985</v>
          </cell>
        </row>
        <row r="1040">
          <cell r="K1040">
            <v>7537708</v>
          </cell>
          <cell r="L1040" t="str">
            <v>TUBO DE ACERO GALVANIZADO DE 1 1/2"  (38.1 MM) DIAM</v>
          </cell>
          <cell r="M1040">
            <v>9.3431519999999999</v>
          </cell>
          <cell r="N1040">
            <v>8.3420999999999985</v>
          </cell>
        </row>
        <row r="1041">
          <cell r="K1041">
            <v>7537709</v>
          </cell>
          <cell r="L1041" t="str">
            <v>TUBO DE ACERO GALVANIZADO DE 2" (50.8 MM) DIAM, 2 MM ESPESOR</v>
          </cell>
          <cell r="M1041">
            <v>8.3865600000000011</v>
          </cell>
          <cell r="N1041">
            <v>7.4879999999999995</v>
          </cell>
        </row>
        <row r="1042">
          <cell r="K1042">
            <v>7537710</v>
          </cell>
          <cell r="L1042" t="str">
            <v>TUBO DE ACERO GALVANIZADO  DE 2 1/2" (63 MM) DIAM, 2 MM ESPESOR</v>
          </cell>
          <cell r="M1042">
            <v>5.8836960000000005</v>
          </cell>
          <cell r="N1042">
            <v>5.2533000000000003</v>
          </cell>
        </row>
        <row r="1043">
          <cell r="K1043">
            <v>7537711</v>
          </cell>
          <cell r="L1043" t="str">
            <v>TUBO DE ACERO GALVANIZADO DE 3" DIAM. (76 MM)</v>
          </cell>
          <cell r="M1043">
            <v>7.809984</v>
          </cell>
          <cell r="N1043">
            <v>6.9731999999999994</v>
          </cell>
        </row>
        <row r="1044">
          <cell r="K1044">
            <v>7537713</v>
          </cell>
          <cell r="L1044" t="str">
            <v>TUBO DE ACERO GALVANIZADO DE 4" DIAM. (102 MM) - 2 MM DE ESPESOR</v>
          </cell>
          <cell r="M1044">
            <v>12.330864</v>
          </cell>
          <cell r="N1044">
            <v>11.009699999999999</v>
          </cell>
        </row>
        <row r="1045">
          <cell r="K1045">
            <v>7537812</v>
          </cell>
          <cell r="L1045" t="str">
            <v>TUBO DE ACERO SIN COSTURA DE 1 1/4", CEDULA 40</v>
          </cell>
          <cell r="M1045">
            <v>11.688768</v>
          </cell>
          <cell r="N1045">
            <v>10.436399999999999</v>
          </cell>
        </row>
        <row r="1046">
          <cell r="K1046">
            <v>7560669</v>
          </cell>
          <cell r="L1046" t="str">
            <v>BOQUILLA DE PORCELANA TIPO E-40, CON ROSCA TIPO EDISON</v>
          </cell>
          <cell r="M1046">
            <v>3.3808319999999998</v>
          </cell>
          <cell r="N1046">
            <v>3.0185999999999997</v>
          </cell>
        </row>
        <row r="1047">
          <cell r="K1047">
            <v>7560670</v>
          </cell>
          <cell r="L1047" t="str">
            <v>BOQUILLA DE PORCELANA TIPO E-27, CON ROSCA TIPO EDISON</v>
          </cell>
          <cell r="M1047">
            <v>2.5028639999999998</v>
          </cell>
          <cell r="N1047">
            <v>2.2346999999999997</v>
          </cell>
        </row>
        <row r="1048">
          <cell r="K1048">
            <v>7561204</v>
          </cell>
          <cell r="L1048" t="str">
            <v>CONECTOR GALV. PARA TUBO CONDUIT EMT DE 1/2" DIAM</v>
          </cell>
          <cell r="M1048">
            <v>5.0581440000000004</v>
          </cell>
          <cell r="N1048">
            <v>4.5161999999999995</v>
          </cell>
        </row>
        <row r="1049">
          <cell r="K1049">
            <v>7561640</v>
          </cell>
          <cell r="L1049" t="str">
            <v>CANALETA PLASTICA LISA DE 40 X 25 MM, LONG. 2 M, COLOR MARFIL</v>
          </cell>
          <cell r="M1049">
            <v>4.9533119999999995</v>
          </cell>
          <cell r="N1049">
            <v>4.4225999999999992</v>
          </cell>
        </row>
        <row r="1050">
          <cell r="K1050">
            <v>7561660</v>
          </cell>
          <cell r="L1050" t="str">
            <v>CANALETA PLASTICA LISA DE 60 X 40 MM, LONG. 2 M, COLOR MARFIL</v>
          </cell>
          <cell r="M1050">
            <v>5.805072</v>
          </cell>
          <cell r="N1050">
            <v>5.1830999999999996</v>
          </cell>
        </row>
        <row r="1051">
          <cell r="K1051">
            <v>7561840</v>
          </cell>
          <cell r="L1051" t="str">
            <v>ANGULO EXTERNO PARA CANALETA PLASTICA LISA 40 X 25 MM</v>
          </cell>
          <cell r="M1051">
            <v>0.642096</v>
          </cell>
          <cell r="N1051">
            <v>0.57329999999999992</v>
          </cell>
        </row>
        <row r="1052">
          <cell r="K1052">
            <v>7561841</v>
          </cell>
          <cell r="L1052" t="str">
            <v>ANGULO PLANO PARA CANALETA PLASTICA LISA 40 X 25 MM</v>
          </cell>
          <cell r="M1052">
            <v>0.642096</v>
          </cell>
          <cell r="N1052">
            <v>0.57329999999999992</v>
          </cell>
        </row>
        <row r="1053">
          <cell r="K1053">
            <v>7561860</v>
          </cell>
          <cell r="L1053" t="str">
            <v>ANGULO EXTERNO PARA CANALETA PLASTICA LISA 60 X 40 MM</v>
          </cell>
          <cell r="M1053">
            <v>1.6117919999999999</v>
          </cell>
          <cell r="N1053">
            <v>1.4390999999999998</v>
          </cell>
        </row>
        <row r="1054">
          <cell r="K1054">
            <v>7561861</v>
          </cell>
          <cell r="L1054" t="str">
            <v>ANGULO PLANO PARA CANALETA PLASTICA LISA 60 X 40 MM</v>
          </cell>
          <cell r="M1054">
            <v>1.6117919999999999</v>
          </cell>
          <cell r="N1054">
            <v>1.4390999999999998</v>
          </cell>
        </row>
        <row r="1055">
          <cell r="K1055">
            <v>7565220</v>
          </cell>
          <cell r="L1055" t="str">
            <v>MANGUERA ANILLADA DE PVC DE 1" DE DIAMETRO</v>
          </cell>
          <cell r="M1055">
            <v>0.91727999999999998</v>
          </cell>
          <cell r="N1055">
            <v>0.81899999999999995</v>
          </cell>
        </row>
        <row r="1056">
          <cell r="K1056">
            <v>7568210</v>
          </cell>
          <cell r="L1056" t="str">
            <v>TACO FISHER, DIAMETRO 10 MM (F-10)</v>
          </cell>
          <cell r="M1056">
            <v>7.8623999999999999E-2</v>
          </cell>
          <cell r="N1056">
            <v>7.0199999999999999E-2</v>
          </cell>
        </row>
        <row r="1057">
          <cell r="K1057">
            <v>7568704</v>
          </cell>
          <cell r="L1057" t="str">
            <v>TUBO CONDUIT LIVIANO TIPO EMT DE 13 MM DIAM. ( 1/2" )</v>
          </cell>
          <cell r="M1057">
            <v>0.82555200000000006</v>
          </cell>
          <cell r="N1057">
            <v>0.73709999999999998</v>
          </cell>
        </row>
        <row r="1058">
          <cell r="K1058">
            <v>7568705</v>
          </cell>
          <cell r="L1058" t="str">
            <v>TUBO CONDUIT LIVIANO TIPO EMT DE 19 MM DIAM. ( 3/4" ), 3 M. LONG</v>
          </cell>
          <cell r="M1058">
            <v>2.9877120000000001</v>
          </cell>
          <cell r="N1058">
            <v>2.6675999999999997</v>
          </cell>
        </row>
        <row r="1059">
          <cell r="K1059">
            <v>7569104</v>
          </cell>
          <cell r="L1059" t="str">
            <v>UNION CONDUIT EMT PARA TUBO DE 13 MM DIAM. ( 1/2" )</v>
          </cell>
          <cell r="M1059">
            <v>0.6552</v>
          </cell>
          <cell r="N1059">
            <v>0.58499999999999996</v>
          </cell>
        </row>
        <row r="1060">
          <cell r="K1060">
            <v>7569105</v>
          </cell>
          <cell r="L1060" t="str">
            <v>UNION CONDUIT EMT PARA TUBO DE 19 MM DIAM. ( 3/4" )</v>
          </cell>
          <cell r="M1060">
            <v>0.78624000000000005</v>
          </cell>
          <cell r="N1060">
            <v>0.70199999999999996</v>
          </cell>
        </row>
        <row r="1061">
          <cell r="K1061">
            <v>7670155</v>
          </cell>
          <cell r="L1061" t="str">
            <v>PERFIL ACERO ANGULO "L" LAMINADO EN CALIENTE, 50 X 50 X 5 MM</v>
          </cell>
          <cell r="M1061">
            <v>1.362816</v>
          </cell>
          <cell r="N1061">
            <v>1.2167999999999999</v>
          </cell>
        </row>
        <row r="1062">
          <cell r="K1062">
            <v>7670177</v>
          </cell>
          <cell r="L1062" t="str">
            <v>PERFIL ACERO ANGULO "L" LAMINADO EN CALIENTE, 75 X 75 X 6 MM</v>
          </cell>
          <cell r="M1062">
            <v>12.71088</v>
          </cell>
          <cell r="N1062">
            <v>11.348999999999998</v>
          </cell>
        </row>
        <row r="1063">
          <cell r="K1063">
            <v>7670258</v>
          </cell>
          <cell r="L1063" t="str">
            <v>PERFIL ACERO ESTR. ANGULO "L" LAMINADO EN CALIENTE 60 X 60 X 6 X 6000 MM</v>
          </cell>
          <cell r="M1063">
            <v>25.238304000000003</v>
          </cell>
          <cell r="N1063">
            <v>22.534200000000002</v>
          </cell>
        </row>
        <row r="1064">
          <cell r="K1064">
            <v>7672020</v>
          </cell>
          <cell r="L1064" t="str">
            <v>ACERO RIEL PARA ANCLAJE DE TENSOR 100 X 55 X 17.5 MM</v>
          </cell>
          <cell r="M1064">
            <v>5.9099039999999992</v>
          </cell>
          <cell r="N1064">
            <v>5.2766999999999991</v>
          </cell>
        </row>
        <row r="1065">
          <cell r="K1065">
            <v>7680204</v>
          </cell>
          <cell r="L1065" t="str">
            <v>LIJA DE ACERO NO. 40, PLIEGO</v>
          </cell>
          <cell r="M1065">
            <v>0.55036799999999997</v>
          </cell>
          <cell r="N1065">
            <v>0.49139999999999995</v>
          </cell>
        </row>
        <row r="1066">
          <cell r="K1066">
            <v>8023101</v>
          </cell>
          <cell r="L1066" t="str">
            <v>FORMAS CONTINUAS No. 901 BLANCO, 1 PARTE CON LOGOTIPO</v>
          </cell>
          <cell r="M1066">
            <v>2.6208000000000002E-2</v>
          </cell>
          <cell r="N1066">
            <v>2.3400000000000001E-2</v>
          </cell>
        </row>
        <row r="1067">
          <cell r="K1067">
            <v>8023102</v>
          </cell>
          <cell r="L1067" t="str">
            <v>FORMAS CONTINUAS No. 901 BLANCO, 2 PARTES CON LOGOTIPO</v>
          </cell>
          <cell r="M1067">
            <v>7.8623999999999999E-2</v>
          </cell>
          <cell r="N1067">
            <v>7.0199999999999999E-2</v>
          </cell>
        </row>
        <row r="1068">
          <cell r="K1068">
            <v>8031235</v>
          </cell>
          <cell r="L1068" t="str">
            <v>HOJA LASER BLANCA TAMANO A4 CON LOGOTIPO IMPRESO</v>
          </cell>
          <cell r="M1068">
            <v>1.3104000000000001E-2</v>
          </cell>
          <cell r="N1068">
            <v>1.17E-2</v>
          </cell>
        </row>
        <row r="1069">
          <cell r="K1069">
            <v>8036301</v>
          </cell>
          <cell r="L1069" t="str">
            <v>LIBRETIN: "SOLICITUD A BODEGA"</v>
          </cell>
          <cell r="M1069">
            <v>11.426688000000002</v>
          </cell>
          <cell r="N1069">
            <v>10.202400000000001</v>
          </cell>
        </row>
        <row r="1070">
          <cell r="K1070">
            <v>8083040</v>
          </cell>
          <cell r="L1070" t="str">
            <v>CLIPS STANDARD, CAJA</v>
          </cell>
          <cell r="M1070">
            <v>0.26208000000000004</v>
          </cell>
          <cell r="N1070">
            <v>0.23399999999999999</v>
          </cell>
        </row>
        <row r="1071">
          <cell r="K1071">
            <v>8101412</v>
          </cell>
          <cell r="L1071" t="str">
            <v>MARCADOR DE PIZARRON ACRILICO PUNTA MEDIA NEGRO</v>
          </cell>
          <cell r="M1071">
            <v>0.36691200000000002</v>
          </cell>
          <cell r="N1071">
            <v>0.3276</v>
          </cell>
        </row>
        <row r="1072">
          <cell r="K1072">
            <v>8101413</v>
          </cell>
          <cell r="L1072" t="str">
            <v>MARCADOR DE PIZARRON ACRILICO PUNTA MEDIA ROJO</v>
          </cell>
          <cell r="M1072">
            <v>0.57657599999999998</v>
          </cell>
          <cell r="N1072">
            <v>0.51479999999999992</v>
          </cell>
        </row>
        <row r="1073">
          <cell r="K1073">
            <v>8335001</v>
          </cell>
          <cell r="L1073" t="str">
            <v>WYPE EN TRAPOS</v>
          </cell>
          <cell r="M1073">
            <v>4.2194880000000001</v>
          </cell>
          <cell r="N1073">
            <v>3.7673999999999999</v>
          </cell>
        </row>
        <row r="1074">
          <cell r="K1074">
            <v>10010102</v>
          </cell>
          <cell r="L1074" t="str">
            <v>GASOLINA EXTRA</v>
          </cell>
          <cell r="M1074">
            <v>2.1097440000000001</v>
          </cell>
          <cell r="N1074">
            <v>1.8836999999999999</v>
          </cell>
        </row>
        <row r="1075">
          <cell r="K1075">
            <v>10230401</v>
          </cell>
          <cell r="L1075" t="str">
            <v>ACEITE DIELECTRICO NUEVO INHIBIDO PARA TRANSFORMADORES DE DISTRIBUCION Y POTENCIA</v>
          </cell>
          <cell r="M1075">
            <v>13.641264</v>
          </cell>
          <cell r="N1075">
            <v>12.179699999999999</v>
          </cell>
        </row>
        <row r="1076">
          <cell r="K1076">
            <v>10520114</v>
          </cell>
          <cell r="L1076" t="str">
            <v>LIMPIADOR ELECTRONICO DUSTER-GAS EN SPRAY CHEM-PAK</v>
          </cell>
          <cell r="M1076">
            <v>18.489743999999998</v>
          </cell>
          <cell r="N1076">
            <v>16.508699999999997</v>
          </cell>
        </row>
        <row r="1077">
          <cell r="K1077">
            <v>11010140</v>
          </cell>
          <cell r="L1077" t="str">
            <v>EMPALME RECTO. MOLDE / RESINA B.T. 2 AWG (82-A1)</v>
          </cell>
          <cell r="M1077">
            <v>0.26208000000000004</v>
          </cell>
          <cell r="N1077">
            <v>0.23399999999999999</v>
          </cell>
        </row>
        <row r="1078">
          <cell r="K1078">
            <v>11010341</v>
          </cell>
          <cell r="L1078" t="str">
            <v>EMPALME DERIVACION MOLDE / RESINA BV. CABLE 1/0-2/0 AWG.</v>
          </cell>
          <cell r="M1078">
            <v>15.737904</v>
          </cell>
          <cell r="N1078">
            <v>14.051699999999999</v>
          </cell>
        </row>
        <row r="1079">
          <cell r="K1079">
            <v>11013144</v>
          </cell>
          <cell r="L1079" t="str">
            <v>EMPALME DE DERIVACION UNIPOLAR PARA BT, RANGOS 6 - 4/0 AWG Y 14 - 2/0 AWG, AISLAM 1 KV</v>
          </cell>
          <cell r="M1079">
            <v>12.422592000000002</v>
          </cell>
          <cell r="N1079">
            <v>11.0916</v>
          </cell>
        </row>
        <row r="1080">
          <cell r="K1080">
            <v>11146043</v>
          </cell>
          <cell r="L1080" t="str">
            <v>SELLO DE TRIFURCACION ENCOGIBLE PST-B, DEL 4 AL 3/0 AWG</v>
          </cell>
          <cell r="M1080">
            <v>1.5855840000000001</v>
          </cell>
          <cell r="N1080">
            <v>1.4157</v>
          </cell>
        </row>
        <row r="1081">
          <cell r="K1081">
            <v>11372541</v>
          </cell>
          <cell r="L1081" t="str">
            <v>TERMINAL UNIP. INT. ENCOG. FRIO O CONTRAIBLE 25 KV, CABLE DE COBRE 1/0 AWG - 250 MCM</v>
          </cell>
          <cell r="M1081">
            <v>84.664944000000006</v>
          </cell>
          <cell r="N1081">
            <v>75.593699999999998</v>
          </cell>
        </row>
        <row r="1082">
          <cell r="K1082">
            <v>11382339</v>
          </cell>
          <cell r="L1082" t="str">
            <v>TERMINAL UNIPOLAR INTERIOR DE PORCELANA PARA 23KV CABLE  2 AWG</v>
          </cell>
          <cell r="M1082">
            <v>78.152255999999994</v>
          </cell>
          <cell r="N1082">
            <v>69.77879999999999</v>
          </cell>
        </row>
        <row r="1083">
          <cell r="K1083">
            <v>11422539</v>
          </cell>
          <cell r="L1083" t="str">
            <v>TERMINAL UNIPOLAR INTERIOR DE CAUCHO PARA 25 KV Y CABLE 2 AWG.</v>
          </cell>
          <cell r="M1083">
            <v>78.152255999999994</v>
          </cell>
          <cell r="N1083">
            <v>69.77879999999999</v>
          </cell>
        </row>
        <row r="1084">
          <cell r="K1084">
            <v>11430837</v>
          </cell>
          <cell r="L1084" t="str">
            <v>TERMINAL UNIPOLAR INTERIOR DE CAUCHO PARA 8 KV Y CABLE 4 AWG</v>
          </cell>
          <cell r="M1084">
            <v>84.664944000000006</v>
          </cell>
          <cell r="N1084">
            <v>75.593699999999998</v>
          </cell>
        </row>
        <row r="1085">
          <cell r="K1085">
            <v>11430839</v>
          </cell>
          <cell r="L1085" t="str">
            <v>TERMINAL UNIPOLAR INTERIOR DE CAUCHO PARA 8 KV Y CABLE 2 AWG</v>
          </cell>
          <cell r="M1085">
            <v>84.664944000000006</v>
          </cell>
          <cell r="N1085">
            <v>75.593699999999998</v>
          </cell>
        </row>
        <row r="1086">
          <cell r="K1086">
            <v>11430841</v>
          </cell>
          <cell r="L1086" t="str">
            <v>TERMINAL UNIPOLAR INTERIOR DE CAUCHO PARA 8 KV Y CABLE 1/0 AWG</v>
          </cell>
          <cell r="M1086">
            <v>84.664944000000006</v>
          </cell>
          <cell r="N1086">
            <v>75.593699999999998</v>
          </cell>
        </row>
        <row r="1087">
          <cell r="K1087">
            <v>11430842</v>
          </cell>
          <cell r="L1087" t="str">
            <v>TERMINAL UNIPOLAR INTERIOR DE CAUCHO PARA 8 KV Y CABLE 2/0 AWG</v>
          </cell>
          <cell r="M1087">
            <v>84.664944000000006</v>
          </cell>
          <cell r="N1087">
            <v>75.593699999999998</v>
          </cell>
        </row>
        <row r="1088">
          <cell r="K1088">
            <v>11430863</v>
          </cell>
          <cell r="L1088" t="str">
            <v>TERMINAL UNIPOLAR INTERIOR DE CAUCHO PARA 8 KV Y CABLE 350 MCM</v>
          </cell>
          <cell r="M1088">
            <v>84.664944000000006</v>
          </cell>
          <cell r="N1088">
            <v>75.593699999999998</v>
          </cell>
        </row>
        <row r="1089">
          <cell r="K1089">
            <v>11450841</v>
          </cell>
          <cell r="L1089" t="str">
            <v>TERMINAL TRIPOLAR INTERIOR DE FE FUNDIDO 8 KV Y CABLE 3 X 1/0 AWG</v>
          </cell>
          <cell r="M1089">
            <v>253.994832</v>
          </cell>
          <cell r="N1089">
            <v>226.78109999999998</v>
          </cell>
        </row>
        <row r="1090">
          <cell r="K1090">
            <v>11450842</v>
          </cell>
          <cell r="L1090" t="str">
            <v>TERMINAL TRIPOLAR INTERIOR DE FE FUNDIDO 8 KV Y CABLE 3 X 2/0 AWG</v>
          </cell>
          <cell r="M1090">
            <v>253.994832</v>
          </cell>
          <cell r="N1090">
            <v>226.78109999999998</v>
          </cell>
        </row>
        <row r="1091">
          <cell r="K1091">
            <v>11450844</v>
          </cell>
          <cell r="L1091" t="str">
            <v>TERMINAL TRIPOLAR INTERIOR DE FE FUNDIDO 8 KV Y CABLE 3 X 4/0 AWG</v>
          </cell>
          <cell r="M1091">
            <v>253.994832</v>
          </cell>
          <cell r="N1091">
            <v>226.78109999999998</v>
          </cell>
        </row>
        <row r="1092">
          <cell r="K1092">
            <v>11590842</v>
          </cell>
          <cell r="L1092" t="str">
            <v>TERMINAL EXT. UNIP. ENCOG. FRIO O CONTRAIBLE 8 KV. CABLE 2/0 AWG - 250 MCM</v>
          </cell>
          <cell r="M1092">
            <v>84.664944000000006</v>
          </cell>
          <cell r="N1092">
            <v>75.593699999999998</v>
          </cell>
        </row>
        <row r="1093">
          <cell r="K1093">
            <v>11592539</v>
          </cell>
          <cell r="L1093" t="str">
            <v>TERMINAL EXT. UNIP. ENCOG. FRIO O CONTRAIBLE 25 KV, CABLE DE COBRE ENTRE 2 - 1/0 AWG</v>
          </cell>
          <cell r="M1093">
            <v>78.152255999999994</v>
          </cell>
          <cell r="N1093">
            <v>69.77879999999999</v>
          </cell>
        </row>
        <row r="1094">
          <cell r="K1094">
            <v>11592541</v>
          </cell>
          <cell r="L1094" t="str">
            <v>TERMINAL EXT. UNIP. ENCOG. FRIO O CONTRAIBLE 25 KV, CABLE DE COBRE ENTRE 1/0 AWG - 250 MCM</v>
          </cell>
          <cell r="M1094">
            <v>84.664944000000006</v>
          </cell>
          <cell r="N1094">
            <v>75.593699999999998</v>
          </cell>
        </row>
        <row r="1095">
          <cell r="K1095">
            <v>11592542</v>
          </cell>
          <cell r="L1095" t="str">
            <v>TERMINAL EXT. UNIP. ENCOG. FRIO O CONTRAIBLE 25 KV, CABLE DE COBRE ENTRE 2/0 AWG - 250 MCM</v>
          </cell>
          <cell r="M1095">
            <v>84.664944000000006</v>
          </cell>
          <cell r="N1095">
            <v>75.593699999999998</v>
          </cell>
        </row>
        <row r="1096">
          <cell r="K1096">
            <v>11620837</v>
          </cell>
          <cell r="L1096" t="str">
            <v>TERMINAL UNIPOLAR EXTERIOR DE CAUCHO PARA 8 KV Y CABLE 4 AWG</v>
          </cell>
          <cell r="M1096">
            <v>78.152255999999994</v>
          </cell>
          <cell r="N1096">
            <v>69.77879999999999</v>
          </cell>
        </row>
        <row r="1097">
          <cell r="K1097">
            <v>11620839</v>
          </cell>
          <cell r="L1097" t="str">
            <v>TERMINAL UNIPOLAR EXTERIOR DE CAUCHO PARA 8 KV Y CABLE 2 AWG</v>
          </cell>
          <cell r="M1097">
            <v>78.152255999999994</v>
          </cell>
          <cell r="N1097">
            <v>69.77879999999999</v>
          </cell>
        </row>
        <row r="1098">
          <cell r="K1098">
            <v>11620841</v>
          </cell>
          <cell r="L1098" t="str">
            <v>TERMINAL UNIPOLAR EXTERIOR DE CAUCHO PARA 8 KV Y CABLE 1/0 AWG</v>
          </cell>
          <cell r="M1098">
            <v>78.152255999999994</v>
          </cell>
          <cell r="N1098">
            <v>69.77879999999999</v>
          </cell>
        </row>
        <row r="1099">
          <cell r="K1099">
            <v>11640839</v>
          </cell>
          <cell r="L1099" t="str">
            <v>TERMINAL UNIPOLAR EXTERIOR DE PORCELANA PARA 8 KV Y CABLE 2 AWG</v>
          </cell>
          <cell r="M1099">
            <v>78.152255999999994</v>
          </cell>
          <cell r="N1099">
            <v>69.77879999999999</v>
          </cell>
        </row>
        <row r="1100">
          <cell r="K1100">
            <v>11640841</v>
          </cell>
          <cell r="L1100" t="str">
            <v>TERMINAL UNIPOLAR EXTERIOR DE PORCELANA PARA 8 KV Y CABLE 1/0 AWG</v>
          </cell>
          <cell r="M1100">
            <v>78.152255999999994</v>
          </cell>
          <cell r="N1100">
            <v>69.77879999999999</v>
          </cell>
        </row>
        <row r="1101">
          <cell r="K1101">
            <v>11650837</v>
          </cell>
          <cell r="L1101" t="str">
            <v>TERMINAL TRIPOLAR EXTERIOR DE FE FUNDIDO 8 KV CABLE 3 X 4 AWG</v>
          </cell>
          <cell r="M1101">
            <v>253.994832</v>
          </cell>
          <cell r="N1101">
            <v>226.78109999999998</v>
          </cell>
        </row>
        <row r="1102">
          <cell r="K1102">
            <v>11650841</v>
          </cell>
          <cell r="L1102" t="str">
            <v>TERMINAL TRIPOLAR EXTERIOR DE FE FUNDIDO 8 KV CABLE 3 X 1/0 AWG</v>
          </cell>
          <cell r="M1102">
            <v>253.994832</v>
          </cell>
          <cell r="N1102">
            <v>226.78109999999998</v>
          </cell>
        </row>
        <row r="1103">
          <cell r="K1103">
            <v>11650842</v>
          </cell>
          <cell r="L1103" t="str">
            <v>TERMINAL TRIPOLAR EXTERIOR DE FE FUNDIDO 8 KV CABLE 3 X 2/0 AWG</v>
          </cell>
          <cell r="M1103">
            <v>253.994832</v>
          </cell>
          <cell r="N1103">
            <v>226.78109999999998</v>
          </cell>
        </row>
        <row r="1104">
          <cell r="K1104">
            <v>11651542</v>
          </cell>
          <cell r="L1104" t="str">
            <v>TERMINAL TRIPOLAR EXTERIOR DE FE FUNDIDO 15 KV Y CABLE 3 X 2/0 AWG</v>
          </cell>
          <cell r="M1104">
            <v>253.994832</v>
          </cell>
          <cell r="N1104">
            <v>226.78109999999998</v>
          </cell>
        </row>
        <row r="1105">
          <cell r="K1105">
            <v>11750518</v>
          </cell>
          <cell r="L1105" t="str">
            <v>CINTA ELECTRICA DE VINILO SERVICIO PESADO 18 MM ANCHO Y 32.9 METROS DE LONGITUD. REF. No. 22 DE 3M.</v>
          </cell>
          <cell r="M1105">
            <v>7.403760000000001</v>
          </cell>
          <cell r="N1105">
            <v>6.6105</v>
          </cell>
        </row>
        <row r="1106">
          <cell r="K1106">
            <v>11751218</v>
          </cell>
          <cell r="L1106" t="str">
            <v>CINTA ELECTRICA VINILO PVC 19 MM ANCHO, 20.1 M.  REF. NO. 33 DE 3M</v>
          </cell>
          <cell r="M1106">
            <v>2.0835360000000001</v>
          </cell>
          <cell r="N1106">
            <v>1.8603000000000001</v>
          </cell>
        </row>
        <row r="1107">
          <cell r="K1107">
            <v>11751219</v>
          </cell>
          <cell r="L1107" t="str">
            <v>CINTA ELECTRICA, TYPE DE VINILO PVC 19 MM ANCHO, 18 M. LONG</v>
          </cell>
          <cell r="M1107">
            <v>1.02722256</v>
          </cell>
          <cell r="N1107">
            <v>0.91716299999999995</v>
          </cell>
        </row>
        <row r="1108">
          <cell r="K1108">
            <v>11752019</v>
          </cell>
          <cell r="L1108" t="str">
            <v>CINTA ELECTRICA SEMICONDUCTIVA DE MEDIA  TENSION, 19 MM ANCHO, 4.6 METROS DE LONGITUD. REF. No. 13 DE 3M</v>
          </cell>
          <cell r="M1108">
            <v>9.3955680000000008</v>
          </cell>
          <cell r="N1108">
            <v>8.3888999999999996</v>
          </cell>
        </row>
        <row r="1109">
          <cell r="K1109">
            <v>11752319</v>
          </cell>
          <cell r="L1109" t="str">
            <v>CINTA ELECTRICA AUTOFUNDENTE DE 19 MM X 9 M, NO. 23 DE 3M</v>
          </cell>
          <cell r="M1109">
            <v>7.9410239999999996</v>
          </cell>
          <cell r="N1109">
            <v>7.0901999999999994</v>
          </cell>
        </row>
        <row r="1110">
          <cell r="K1110">
            <v>11754419</v>
          </cell>
          <cell r="L1110" t="str">
            <v>CINTA ELEC. CAMBRIC SIN ADHESIVO PARA M.T, 19 MM DE ANCHO</v>
          </cell>
          <cell r="M1110">
            <v>2.2407839999999997</v>
          </cell>
          <cell r="N1110">
            <v>2.0006999999999997</v>
          </cell>
        </row>
        <row r="1111">
          <cell r="K1111">
            <v>11782525</v>
          </cell>
          <cell r="L1111" t="str">
            <v>CINTA ELECTRICA DE MALLA DE COBRE ESTANADO PARA BLINDAJE, 25 MM ANCHO Y 4.6 M DE LONGITUD. REF. No. 24 DE 3M</v>
          </cell>
          <cell r="M1111">
            <v>7.5741120000000004</v>
          </cell>
          <cell r="N1111">
            <v>6.7625999999999999</v>
          </cell>
        </row>
        <row r="1112">
          <cell r="K1112">
            <v>11782613</v>
          </cell>
          <cell r="L1112" t="str">
            <v>CINTA PARA PUESTA A TIERRA DE 13 MM DE ANCHO Y 4.6 M, LONGITUD. REF. NO. 25 DE 3M.</v>
          </cell>
          <cell r="M1112">
            <v>114.63379200000001</v>
          </cell>
          <cell r="N1112">
            <v>102.3516</v>
          </cell>
        </row>
        <row r="1113">
          <cell r="K1113">
            <v>11802001</v>
          </cell>
          <cell r="L1113" t="str">
            <v>SELLO DE TRIFURCACION ENCOGIBLE EN FRIO 2 - 4/0 AWG. REF 5841 (TRIPOLAR 3)</v>
          </cell>
          <cell r="M1113">
            <v>72.727200000000011</v>
          </cell>
          <cell r="N1113">
            <v>64.935000000000002</v>
          </cell>
        </row>
        <row r="1114">
          <cell r="K1114">
            <v>11806006</v>
          </cell>
          <cell r="L1114" t="str">
            <v>MASA NEGRA AISLANTE "COMPOUND"</v>
          </cell>
          <cell r="M1114">
            <v>59.203872000000004</v>
          </cell>
          <cell r="N1114">
            <v>52.860599999999998</v>
          </cell>
        </row>
        <row r="1115">
          <cell r="K1115">
            <v>11820139</v>
          </cell>
          <cell r="L1115" t="str">
            <v>CONECTOR TERMINAL PLANO EXTERIOR TIPO BAYONETA CALIBRE 2 AWG</v>
          </cell>
          <cell r="M1115">
            <v>14.047488000000001</v>
          </cell>
          <cell r="N1115">
            <v>12.542400000000001</v>
          </cell>
        </row>
        <row r="1116">
          <cell r="K1116">
            <v>11855001</v>
          </cell>
          <cell r="L1116" t="str">
            <v>JUEGO DE LIMPIEZA DE CABLES</v>
          </cell>
          <cell r="M1116">
            <v>6.7354559999999992</v>
          </cell>
          <cell r="N1116">
            <v>6.0137999999999989</v>
          </cell>
        </row>
        <row r="1117">
          <cell r="K1117">
            <v>11890109</v>
          </cell>
          <cell r="L1117" t="str">
            <v>SUELDA EXOTERMICA, CARGA 90 GRAMOS</v>
          </cell>
          <cell r="M1117">
            <v>4.3243200000000002</v>
          </cell>
          <cell r="N1117">
            <v>3.8609999999999998</v>
          </cell>
        </row>
        <row r="1118">
          <cell r="K1118">
            <v>11890939</v>
          </cell>
          <cell r="L1118" t="str">
            <v>MOLDE SUELDA EXOTERMICA VARILLA 5/8" - CABLE TERMINAL NO. 2 AWG</v>
          </cell>
          <cell r="M1118">
            <v>83.328336000000007</v>
          </cell>
          <cell r="N1118">
            <v>74.400300000000001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UNITARIOS"/>
      <sheetName val="Hoja3"/>
      <sheetName val="ESTRUCTURAS-MAT &amp; EQUIPOS"/>
    </sheetNames>
    <sheetDataSet>
      <sheetData sheetId="0">
        <row r="2">
          <cell r="A2" t="str">
            <v>APD-0PLCS100PC</v>
          </cell>
          <cell r="B2" t="str">
            <v>A1</v>
          </cell>
          <cell r="C2" t="str">
            <v>A-2-2/0-100</v>
          </cell>
          <cell r="D2">
            <v>203.435</v>
          </cell>
        </row>
        <row r="3">
          <cell r="A3" t="str">
            <v>APD-0PLCS100PC</v>
          </cell>
          <cell r="B3" t="str">
            <v>A2</v>
          </cell>
          <cell r="C3" t="str">
            <v>A-3/0 100</v>
          </cell>
          <cell r="D3">
            <v>203.435</v>
          </cell>
        </row>
        <row r="4">
          <cell r="A4" t="str">
            <v>APD-0PLCS100AC</v>
          </cell>
          <cell r="B4" t="str">
            <v>A1</v>
          </cell>
          <cell r="C4">
            <v>0</v>
          </cell>
          <cell r="D4">
            <v>214.13499999999999</v>
          </cell>
        </row>
        <row r="5">
          <cell r="A5" t="str">
            <v>APD-0PLCS100AC</v>
          </cell>
          <cell r="B5" t="str">
            <v>A2</v>
          </cell>
          <cell r="C5">
            <v>0</v>
          </cell>
          <cell r="D5">
            <v>214.13499999999999</v>
          </cell>
        </row>
        <row r="6">
          <cell r="A6" t="str">
            <v>APD-0PLCS150PC</v>
          </cell>
          <cell r="B6" t="str">
            <v>A1</v>
          </cell>
          <cell r="C6" t="str">
            <v>A-2-2/0-150</v>
          </cell>
          <cell r="D6">
            <v>289.03500000000003</v>
          </cell>
        </row>
        <row r="7">
          <cell r="A7" t="str">
            <v>APD-0PLCS150PC</v>
          </cell>
          <cell r="B7" t="str">
            <v>A2</v>
          </cell>
          <cell r="C7" t="str">
            <v>A-2-2/0-150</v>
          </cell>
          <cell r="D7">
            <v>289.03500000000003</v>
          </cell>
        </row>
        <row r="8">
          <cell r="A8" t="str">
            <v>APD-0PLCS150AC</v>
          </cell>
          <cell r="B8" t="str">
            <v>A1</v>
          </cell>
          <cell r="C8" t="str">
            <v>A-CF1-150</v>
          </cell>
          <cell r="D8">
            <v>299.73500000000001</v>
          </cell>
        </row>
        <row r="9">
          <cell r="A9" t="str">
            <v>APD-0PLCS150AC</v>
          </cell>
          <cell r="B9" t="str">
            <v>A2</v>
          </cell>
          <cell r="C9" t="str">
            <v>A-CF1-150</v>
          </cell>
          <cell r="D9">
            <v>299.73500000000001</v>
          </cell>
        </row>
        <row r="10">
          <cell r="A10" t="str">
            <v>APD-0PLCS150AD</v>
          </cell>
          <cell r="B10">
            <v>0</v>
          </cell>
          <cell r="C10">
            <v>0</v>
          </cell>
          <cell r="D10">
            <v>299.73500000000001</v>
          </cell>
        </row>
        <row r="11">
          <cell r="A11" t="str">
            <v>APD-0PLCS250PD</v>
          </cell>
          <cell r="B11" t="str">
            <v>A1</v>
          </cell>
          <cell r="C11" t="str">
            <v>A-2-2/0-250</v>
          </cell>
          <cell r="D11">
            <v>342.53500000000003</v>
          </cell>
        </row>
        <row r="12">
          <cell r="A12" t="str">
            <v>APD-0PLCS250PD</v>
          </cell>
          <cell r="B12" t="str">
            <v>A2</v>
          </cell>
          <cell r="C12" t="str">
            <v>A-2-2/0-250</v>
          </cell>
          <cell r="D12">
            <v>342.53500000000003</v>
          </cell>
        </row>
        <row r="13">
          <cell r="A13" t="str">
            <v>APD-0PLCS250AD</v>
          </cell>
          <cell r="B13">
            <v>0</v>
          </cell>
          <cell r="C13" t="str">
            <v>A-CF1-250</v>
          </cell>
          <cell r="D13">
            <v>360.72500000000002</v>
          </cell>
        </row>
        <row r="14">
          <cell r="A14" t="str">
            <v>APD-0PLCS400AD</v>
          </cell>
          <cell r="B14" t="str">
            <v>A1</v>
          </cell>
          <cell r="C14" t="str">
            <v>A-CF1-400</v>
          </cell>
          <cell r="D14">
            <v>438.83500000000004</v>
          </cell>
        </row>
        <row r="15">
          <cell r="A15" t="str">
            <v>APD-0PLCS400AD</v>
          </cell>
          <cell r="B15" t="str">
            <v>A2</v>
          </cell>
          <cell r="C15" t="str">
            <v>A-CF1-400</v>
          </cell>
          <cell r="D15">
            <v>438.83500000000004</v>
          </cell>
        </row>
        <row r="16">
          <cell r="A16" t="str">
            <v>APD-0OLCS100AC</v>
          </cell>
          <cell r="B16" t="str">
            <v>A1P</v>
          </cell>
          <cell r="C16" t="str">
            <v>AT1-100</v>
          </cell>
          <cell r="D16">
            <v>216.97579999999999</v>
          </cell>
        </row>
        <row r="17">
          <cell r="A17" t="str">
            <v>APD-0OLCS100AC</v>
          </cell>
          <cell r="B17" t="str">
            <v>A2P</v>
          </cell>
          <cell r="C17" t="str">
            <v>AT1-100</v>
          </cell>
          <cell r="D17">
            <v>216.97579999999999</v>
          </cell>
        </row>
        <row r="18">
          <cell r="A18" t="str">
            <v>APD-0OLCS150AC</v>
          </cell>
          <cell r="B18" t="str">
            <v>A1P</v>
          </cell>
          <cell r="C18" t="str">
            <v>AT1-150</v>
          </cell>
          <cell r="D18">
            <v>302.57580000000002</v>
          </cell>
        </row>
        <row r="19">
          <cell r="A19" t="str">
            <v>APD-0OLCS150AC</v>
          </cell>
          <cell r="B19" t="str">
            <v>A2P</v>
          </cell>
          <cell r="C19" t="str">
            <v>AT1-150</v>
          </cell>
          <cell r="D19">
            <v>302.57580000000002</v>
          </cell>
        </row>
        <row r="20">
          <cell r="A20" t="str">
            <v>APD-0OLCS150AD</v>
          </cell>
          <cell r="B20">
            <v>0</v>
          </cell>
          <cell r="C20">
            <v>0</v>
          </cell>
          <cell r="D20">
            <v>302.57580000000002</v>
          </cell>
        </row>
        <row r="21">
          <cell r="A21" t="str">
            <v>APD-0OLCS250AD</v>
          </cell>
          <cell r="B21" t="str">
            <v>A1P</v>
          </cell>
          <cell r="C21" t="str">
            <v>AT1-250</v>
          </cell>
          <cell r="D21">
            <v>363.56580000000002</v>
          </cell>
        </row>
        <row r="22">
          <cell r="A22" t="str">
            <v>APD-0OLCS250AD</v>
          </cell>
          <cell r="B22" t="str">
            <v>A2P</v>
          </cell>
          <cell r="C22" t="str">
            <v>AT1-250</v>
          </cell>
          <cell r="D22">
            <v>363.56580000000002</v>
          </cell>
        </row>
        <row r="23">
          <cell r="A23" t="str">
            <v>APD-0OLCS400PD</v>
          </cell>
          <cell r="B23" t="str">
            <v>A1P</v>
          </cell>
          <cell r="C23" t="str">
            <v>AT1-400</v>
          </cell>
          <cell r="D23">
            <v>452.37580000000003</v>
          </cell>
        </row>
        <row r="24">
          <cell r="A24" t="str">
            <v>APD-0OLCS400PD</v>
          </cell>
          <cell r="B24" t="str">
            <v>A2P</v>
          </cell>
          <cell r="C24" t="str">
            <v>AT1-400</v>
          </cell>
          <cell r="D24">
            <v>452.37580000000003</v>
          </cell>
        </row>
        <row r="25">
          <cell r="A25" t="str">
            <v>APD-0PCC</v>
          </cell>
          <cell r="B25">
            <v>0</v>
          </cell>
          <cell r="C25" t="str">
            <v>CCF-2-2/0</v>
          </cell>
          <cell r="D25">
            <v>110.41826400000001</v>
          </cell>
        </row>
        <row r="26">
          <cell r="A26" t="str">
            <v>APD-0PCC</v>
          </cell>
          <cell r="B26">
            <v>0</v>
          </cell>
          <cell r="C26" t="str">
            <v>CCF-3/0</v>
          </cell>
          <cell r="D26">
            <v>110.41826400000001</v>
          </cell>
        </row>
        <row r="27">
          <cell r="A27" t="str">
            <v>ESE-1EP</v>
          </cell>
          <cell r="B27" t="str">
            <v>RB1-1</v>
          </cell>
          <cell r="C27" t="str">
            <v>RB1-1-H
RB2-1-H</v>
          </cell>
          <cell r="D27">
            <v>12.36368012</v>
          </cell>
        </row>
        <row r="28">
          <cell r="A28" t="str">
            <v>ESC-2EP</v>
          </cell>
          <cell r="B28" t="str">
            <v>RB1-2</v>
          </cell>
          <cell r="C28" t="str">
            <v>RB1-2-H</v>
          </cell>
          <cell r="D28">
            <v>22.595360239999998</v>
          </cell>
        </row>
        <row r="29">
          <cell r="A29" t="str">
            <v>ESD-3EP</v>
          </cell>
          <cell r="B29" t="str">
            <v>RB1-3</v>
          </cell>
          <cell r="C29" t="str">
            <v>RB1-3-H</v>
          </cell>
          <cell r="D29">
            <v>35.843440360000002</v>
          </cell>
        </row>
        <row r="30">
          <cell r="A30" t="str">
            <v>ESD-4EP</v>
          </cell>
          <cell r="B30" t="str">
            <v>RB1-4</v>
          </cell>
          <cell r="C30" t="str">
            <v>RB1-4-H</v>
          </cell>
          <cell r="D30">
            <v>41.74692048</v>
          </cell>
        </row>
        <row r="31">
          <cell r="A31" t="str">
            <v>ESD-5EP</v>
          </cell>
          <cell r="B31" t="str">
            <v>RB1-5</v>
          </cell>
          <cell r="C31" t="str">
            <v>RB1-5-H</v>
          </cell>
          <cell r="D31">
            <v>48.977000599999997</v>
          </cell>
        </row>
        <row r="32">
          <cell r="A32" t="str">
            <v>ESE-1ER</v>
          </cell>
          <cell r="B32" t="str">
            <v>RB4-1</v>
          </cell>
          <cell r="C32" t="str">
            <v>RB4-1-H</v>
          </cell>
          <cell r="D32">
            <v>12.7448</v>
          </cell>
        </row>
        <row r="33">
          <cell r="A33" t="str">
            <v>ESC-2ER</v>
          </cell>
          <cell r="B33" t="str">
            <v>RB4-2</v>
          </cell>
          <cell r="C33" t="str">
            <v>RB4-2-H</v>
          </cell>
          <cell r="D33">
            <v>23.357599999999998</v>
          </cell>
        </row>
        <row r="34">
          <cell r="A34" t="str">
            <v>ESD-3ER</v>
          </cell>
          <cell r="B34" t="str">
            <v>RB4-3</v>
          </cell>
          <cell r="C34" t="str">
            <v>RB4-3-H</v>
          </cell>
          <cell r="D34">
            <v>36.986800000000002</v>
          </cell>
        </row>
        <row r="35">
          <cell r="A35" t="str">
            <v>ESD-4ER</v>
          </cell>
          <cell r="B35" t="str">
            <v>RB4-4</v>
          </cell>
          <cell r="C35" t="str">
            <v>RB4-4-H</v>
          </cell>
          <cell r="D35">
            <v>43.2714</v>
          </cell>
        </row>
        <row r="36">
          <cell r="A36" t="str">
            <v>ESD-5ER</v>
          </cell>
          <cell r="B36" t="str">
            <v>RB4-5</v>
          </cell>
          <cell r="C36" t="str">
            <v>RB4-5-H</v>
          </cell>
          <cell r="D36">
            <v>50.882599999999996</v>
          </cell>
        </row>
        <row r="37">
          <cell r="A37" t="str">
            <v>ESE-1ED</v>
          </cell>
          <cell r="B37" t="str">
            <v>RB3-1</v>
          </cell>
          <cell r="C37" t="str">
            <v>RB3-1-H</v>
          </cell>
          <cell r="D37">
            <v>33.044400000000003</v>
          </cell>
        </row>
        <row r="38">
          <cell r="A38" t="str">
            <v>ESC-2ED</v>
          </cell>
          <cell r="B38" t="str">
            <v>RB3-2</v>
          </cell>
          <cell r="C38" t="str">
            <v>RB3-2-H</v>
          </cell>
          <cell r="D38">
            <v>67.7102</v>
          </cell>
        </row>
        <row r="39">
          <cell r="A39" t="str">
            <v>ESD-3ED</v>
          </cell>
          <cell r="B39" t="str">
            <v>RB3-3</v>
          </cell>
          <cell r="C39" t="str">
            <v>RB3-3-H</v>
          </cell>
          <cell r="D39">
            <v>102.5234</v>
          </cell>
        </row>
        <row r="40">
          <cell r="A40" t="str">
            <v>ESD-4ED</v>
          </cell>
          <cell r="B40" t="str">
            <v>RB3-4</v>
          </cell>
          <cell r="C40" t="str">
            <v>RB3-4-H</v>
          </cell>
          <cell r="D40">
            <v>128.53280000000001</v>
          </cell>
        </row>
        <row r="41">
          <cell r="A41" t="str">
            <v>ESD-5ED</v>
          </cell>
          <cell r="B41" t="str">
            <v>RB3-5</v>
          </cell>
          <cell r="C41" t="str">
            <v>RB3-5-H</v>
          </cell>
          <cell r="D41">
            <v>157.19540000000001</v>
          </cell>
        </row>
        <row r="42">
          <cell r="A42" t="str">
            <v>ESD-1PP3</v>
          </cell>
          <cell r="B42" t="str">
            <v xml:space="preserve">RP1-3-H
</v>
          </cell>
          <cell r="C42" t="str">
            <v>RT1-3-H</v>
          </cell>
          <cell r="D42">
            <v>14.577757999999999</v>
          </cell>
        </row>
        <row r="43">
          <cell r="A43" t="str">
            <v>ESD-1PA3</v>
          </cell>
          <cell r="B43" t="str">
            <v xml:space="preserve">RP1-3-H
</v>
          </cell>
          <cell r="C43" t="str">
            <v>RT1-3-H</v>
          </cell>
          <cell r="D43">
            <v>11.109999999999998</v>
          </cell>
        </row>
        <row r="44">
          <cell r="A44" t="str">
            <v>ESD-1PD3</v>
          </cell>
          <cell r="B44" t="str">
            <v xml:space="preserve">RP3-3-H
</v>
          </cell>
          <cell r="C44" t="str">
            <v>RT3-3-H</v>
          </cell>
          <cell r="D44">
            <v>52.447600000000001</v>
          </cell>
        </row>
        <row r="45">
          <cell r="A45" t="str">
            <v>ESD-1PR3</v>
          </cell>
          <cell r="B45" t="str">
            <v xml:space="preserve">RP4-3-H
</v>
          </cell>
          <cell r="C45" t="str">
            <v>RT4-3-H</v>
          </cell>
          <cell r="D45">
            <v>52.353800000000007</v>
          </cell>
        </row>
        <row r="46">
          <cell r="A46" t="str">
            <v>ESD-1PP4</v>
          </cell>
          <cell r="B46" t="str">
            <v>RP1-4-H</v>
          </cell>
          <cell r="C46" t="str">
            <v>RT1-4-H</v>
          </cell>
          <cell r="D46">
            <v>14.577757999999999</v>
          </cell>
        </row>
        <row r="47">
          <cell r="A47" t="str">
            <v>ESD-1PA4</v>
          </cell>
          <cell r="B47" t="str">
            <v>RP1-4-H</v>
          </cell>
          <cell r="C47" t="str">
            <v>RT1-4-H</v>
          </cell>
          <cell r="D47">
            <v>11.109999999999998</v>
          </cell>
        </row>
        <row r="48">
          <cell r="A48" t="str">
            <v>ESD-1PD4</v>
          </cell>
          <cell r="B48" t="str">
            <v>RP3-4-H</v>
          </cell>
          <cell r="C48" t="str">
            <v>RT3-4-H</v>
          </cell>
          <cell r="D48">
            <v>52.447600000000001</v>
          </cell>
        </row>
        <row r="49">
          <cell r="A49" t="str">
            <v>ESD-1PR4</v>
          </cell>
          <cell r="B49" t="str">
            <v>RP4-4-H</v>
          </cell>
          <cell r="C49" t="str">
            <v>RT4-4-H</v>
          </cell>
          <cell r="D49">
            <v>52.353800000000007</v>
          </cell>
        </row>
        <row r="50">
          <cell r="A50" t="str">
            <v>ESV-3CP2,40</v>
          </cell>
          <cell r="B50" t="str">
            <v>LVA1</v>
          </cell>
          <cell r="C50" t="str">
            <v>LVA1-H</v>
          </cell>
          <cell r="D50">
            <v>139.46014658503159</v>
          </cell>
        </row>
        <row r="51">
          <cell r="A51" t="str">
            <v>ESV-3CD2,40</v>
          </cell>
          <cell r="B51" t="str">
            <v>LVA3</v>
          </cell>
          <cell r="C51" t="str">
            <v>LVA3-H</v>
          </cell>
          <cell r="D51">
            <v>492.44294658503162</v>
          </cell>
        </row>
        <row r="52">
          <cell r="A52" t="str">
            <v>ESV-3CR2,40</v>
          </cell>
          <cell r="B52" t="str">
            <v>LVA4</v>
          </cell>
          <cell r="C52" t="str">
            <v>LVA4-H</v>
          </cell>
          <cell r="D52">
            <v>283.00799999999998</v>
          </cell>
        </row>
        <row r="53">
          <cell r="A53" t="str">
            <v>ESV-2CP2,40</v>
          </cell>
          <cell r="B53" t="str">
            <v>LVJ1</v>
          </cell>
          <cell r="C53">
            <v>0</v>
          </cell>
          <cell r="D53">
            <v>112.20876246503161</v>
          </cell>
        </row>
        <row r="54">
          <cell r="A54" t="str">
            <v>ESV-2CD2,40</v>
          </cell>
          <cell r="B54" t="str">
            <v xml:space="preserve">LVJ3 </v>
          </cell>
          <cell r="C54">
            <v>0</v>
          </cell>
          <cell r="D54">
            <v>372.34296246503158</v>
          </cell>
        </row>
        <row r="55">
          <cell r="A55" t="str">
            <v>ESV-2CR2,40</v>
          </cell>
          <cell r="B55" t="str">
            <v>LVJ4</v>
          </cell>
          <cell r="C55">
            <v>0</v>
          </cell>
          <cell r="D55">
            <v>242.6472</v>
          </cell>
        </row>
        <row r="56">
          <cell r="A56" t="str">
            <v>ESV-3BA</v>
          </cell>
          <cell r="B56" t="str">
            <v xml:space="preserve">LVC6 </v>
          </cell>
          <cell r="C56" t="str">
            <v>LVC6-H</v>
          </cell>
          <cell r="D56">
            <v>113.5248</v>
          </cell>
        </row>
        <row r="57">
          <cell r="A57" t="str">
            <v>ESV-3BD</v>
          </cell>
          <cell r="B57" t="str">
            <v>LVC7</v>
          </cell>
          <cell r="C57" t="str">
            <v>LVC7-H</v>
          </cell>
          <cell r="D57">
            <v>302.58540000000005</v>
          </cell>
        </row>
        <row r="58">
          <cell r="A58" t="str">
            <v>ESV-3HD2,40</v>
          </cell>
          <cell r="B58" t="str">
            <v>LVE3</v>
          </cell>
          <cell r="C58" t="str">
            <v>LVE3-H</v>
          </cell>
          <cell r="D58">
            <v>454.83864369754747</v>
          </cell>
        </row>
        <row r="59">
          <cell r="A59" t="str">
            <v>ESV-3HR2,40</v>
          </cell>
          <cell r="B59" t="str">
            <v>LVE4</v>
          </cell>
          <cell r="C59" t="str">
            <v>LVE4-H</v>
          </cell>
          <cell r="D59">
            <v>260.29500000000002</v>
          </cell>
        </row>
        <row r="60">
          <cell r="A60" t="str">
            <v>ESV-3HP4,00</v>
          </cell>
          <cell r="B60" t="str">
            <v>LVF1</v>
          </cell>
          <cell r="C60" t="str">
            <v>LVF1</v>
          </cell>
          <cell r="D60">
            <v>221.2072</v>
          </cell>
        </row>
        <row r="61">
          <cell r="A61" t="str">
            <v>ESV-3HD4,00</v>
          </cell>
          <cell r="B61" t="str">
            <v>LVF3</v>
          </cell>
          <cell r="C61" t="str">
            <v>LVF3-H</v>
          </cell>
          <cell r="D61">
            <v>567.29144369754749</v>
          </cell>
        </row>
        <row r="62">
          <cell r="A62" t="str">
            <v>ESV-3HR4,00</v>
          </cell>
          <cell r="B62" t="str">
            <v>LVF4</v>
          </cell>
          <cell r="C62" t="str">
            <v>LVF4</v>
          </cell>
          <cell r="D62">
            <v>372.74780000000004</v>
          </cell>
        </row>
        <row r="63">
          <cell r="A63" t="str">
            <v>ESV-3TD</v>
          </cell>
          <cell r="B63" t="str">
            <v>LVG3</v>
          </cell>
          <cell r="C63" t="str">
            <v>LVG3</v>
          </cell>
          <cell r="D63">
            <v>378.17555236000004</v>
          </cell>
        </row>
        <row r="64">
          <cell r="A64" t="str">
            <v>ESV-3TR</v>
          </cell>
          <cell r="B64" t="str">
            <v>LVG4</v>
          </cell>
          <cell r="C64" t="str">
            <v>LVG4</v>
          </cell>
          <cell r="D64">
            <v>140.07020000000003</v>
          </cell>
        </row>
        <row r="65">
          <cell r="A65" t="str">
            <v>ESV-3CP1,5</v>
          </cell>
          <cell r="B65" t="str">
            <v>RVA1</v>
          </cell>
          <cell r="C65" t="str">
            <v>RVA1-H</v>
          </cell>
          <cell r="D65">
            <v>118.69014658503161</v>
          </cell>
        </row>
        <row r="66">
          <cell r="A66" t="str">
            <v>ESV-3CA1,5</v>
          </cell>
          <cell r="B66" t="str">
            <v>RVA2</v>
          </cell>
          <cell r="C66" t="str">
            <v>RVA2-H</v>
          </cell>
          <cell r="D66">
            <v>251.72582975509482</v>
          </cell>
        </row>
        <row r="67">
          <cell r="A67" t="str">
            <v>ESV-3CD1,5</v>
          </cell>
          <cell r="B67" t="str">
            <v>RVA3</v>
          </cell>
          <cell r="C67" t="str">
            <v>RVA3-H</v>
          </cell>
          <cell r="D67">
            <v>450.90294658503154</v>
          </cell>
        </row>
        <row r="68">
          <cell r="A68" t="str">
            <v>ESV-3CR1,5</v>
          </cell>
          <cell r="B68" t="str">
            <v>RVA4</v>
          </cell>
          <cell r="C68" t="str">
            <v>RVA4-H</v>
          </cell>
          <cell r="D68">
            <v>241.46800000000002</v>
          </cell>
        </row>
        <row r="69">
          <cell r="A69" t="str">
            <v>ESV-3VP2,40</v>
          </cell>
          <cell r="B69" t="str">
            <v>RVB1</v>
          </cell>
          <cell r="C69" t="str">
            <v>RVB1-H</v>
          </cell>
          <cell r="D69">
            <v>136.7226436975474</v>
          </cell>
        </row>
        <row r="70">
          <cell r="A70" t="str">
            <v>ESV-3VA2,40</v>
          </cell>
          <cell r="B70" t="str">
            <v>RVB2</v>
          </cell>
          <cell r="C70" t="str">
            <v>RVB2-H</v>
          </cell>
          <cell r="D70">
            <v>294.4966873950948</v>
          </cell>
        </row>
        <row r="71">
          <cell r="A71" t="str">
            <v>ESV-3VD2,40</v>
          </cell>
          <cell r="B71" t="str">
            <v>RVB3</v>
          </cell>
          <cell r="C71" t="str">
            <v>RVB3-H</v>
          </cell>
          <cell r="D71">
            <v>501.14904369754748</v>
          </cell>
        </row>
        <row r="72">
          <cell r="A72" t="str">
            <v>ESV-3VR2,40</v>
          </cell>
          <cell r="B72" t="str">
            <v>RVB4</v>
          </cell>
          <cell r="C72" t="str">
            <v>RVB4-H</v>
          </cell>
          <cell r="D72">
            <v>313.50172000000003</v>
          </cell>
        </row>
        <row r="73">
          <cell r="A73" t="str">
            <v>ESV-2VP2,40</v>
          </cell>
          <cell r="B73" t="str">
            <v>RVK1</v>
          </cell>
          <cell r="C73">
            <v>0</v>
          </cell>
          <cell r="D73">
            <v>120.53016246503161</v>
          </cell>
        </row>
        <row r="74">
          <cell r="A74" t="str">
            <v>ESV-2VA2,40</v>
          </cell>
          <cell r="B74" t="str">
            <v>RVK2</v>
          </cell>
          <cell r="C74">
            <v>0</v>
          </cell>
          <cell r="D74">
            <v>251.21752493006321</v>
          </cell>
        </row>
        <row r="75">
          <cell r="A75" t="str">
            <v>ESV-2VD2,40</v>
          </cell>
          <cell r="B75" t="str">
            <v>RVK3</v>
          </cell>
          <cell r="C75">
            <v>0</v>
          </cell>
          <cell r="D75">
            <v>388.9857624650316</v>
          </cell>
        </row>
        <row r="76">
          <cell r="A76" t="str">
            <v>ESV-2VR2,40</v>
          </cell>
          <cell r="B76" t="str">
            <v>RVK4</v>
          </cell>
          <cell r="C76">
            <v>0</v>
          </cell>
          <cell r="D76">
            <v>259.29000000000002</v>
          </cell>
        </row>
        <row r="77">
          <cell r="A77" t="str">
            <v>ESV-1VP2,00</v>
          </cell>
          <cell r="B77" t="str">
            <v>RVW1</v>
          </cell>
          <cell r="C77">
            <v>0</v>
          </cell>
          <cell r="D77">
            <v>94.287681232515808</v>
          </cell>
        </row>
        <row r="78">
          <cell r="A78" t="str">
            <v>ESV-1VA2,00</v>
          </cell>
          <cell r="B78" t="str">
            <v>RVW2</v>
          </cell>
          <cell r="C78">
            <v>0</v>
          </cell>
          <cell r="D78">
            <v>187.83836246503162</v>
          </cell>
        </row>
        <row r="79">
          <cell r="A79" t="str">
            <v>ESV-1VD2,00</v>
          </cell>
          <cell r="B79" t="str">
            <v>RVW3</v>
          </cell>
          <cell r="C79">
            <v>0</v>
          </cell>
          <cell r="D79">
            <v>295.31448123251585</v>
          </cell>
        </row>
        <row r="80">
          <cell r="A80" t="str">
            <v>ESV-1VR2,00</v>
          </cell>
          <cell r="B80" t="str">
            <v>RVW4</v>
          </cell>
          <cell r="C80">
            <v>0</v>
          </cell>
          <cell r="D80">
            <v>191.87460000000002</v>
          </cell>
        </row>
        <row r="81">
          <cell r="A81" t="str">
            <v>ESV-1CP</v>
          </cell>
          <cell r="B81" t="str">
            <v>LVU1/RVU1</v>
          </cell>
          <cell r="C81" t="str">
            <v>RVU1-H</v>
          </cell>
          <cell r="D81">
            <v>27.251384120000001</v>
          </cell>
        </row>
        <row r="82">
          <cell r="A82" t="str">
            <v>ESV-1CA</v>
          </cell>
          <cell r="B82" t="str">
            <v>RVU2</v>
          </cell>
          <cell r="C82" t="str">
            <v>RVU2-H</v>
          </cell>
          <cell r="D82">
            <v>47.229462240000004</v>
          </cell>
        </row>
        <row r="83">
          <cell r="A83" t="str">
            <v>ESV-1CD</v>
          </cell>
          <cell r="B83" t="str">
            <v>LVU3/RVU3</v>
          </cell>
          <cell r="C83" t="str">
            <v>RVU3-H</v>
          </cell>
          <cell r="D83">
            <v>121.30598412000001</v>
          </cell>
        </row>
        <row r="84">
          <cell r="A84" t="str">
            <v>ESV-1CR</v>
          </cell>
          <cell r="B84" t="str">
            <v>LVU4/RVU4</v>
          </cell>
          <cell r="C84" t="str">
            <v>RVU4-H</v>
          </cell>
          <cell r="D84">
            <v>40.360800000000005</v>
          </cell>
        </row>
        <row r="85">
          <cell r="A85" t="str">
            <v>ESE-1CP</v>
          </cell>
          <cell r="B85">
            <v>0</v>
          </cell>
          <cell r="C85" t="str">
            <v>RGU1</v>
          </cell>
          <cell r="D85">
            <v>27.251384120000001</v>
          </cell>
        </row>
        <row r="86">
          <cell r="A86" t="str">
            <v>ESE-1CD</v>
          </cell>
          <cell r="B86">
            <v>0</v>
          </cell>
          <cell r="C86" t="str">
            <v>RGU3</v>
          </cell>
          <cell r="D86">
            <v>55.462600000000009</v>
          </cell>
        </row>
        <row r="87">
          <cell r="A87" t="str">
            <v>ESE-1CR</v>
          </cell>
          <cell r="B87">
            <v>0</v>
          </cell>
          <cell r="C87" t="str">
            <v>RGU4</v>
          </cell>
          <cell r="D87">
            <v>21.064800000000002</v>
          </cell>
        </row>
        <row r="88">
          <cell r="A88" t="str">
            <v>ESV-1CR+
ESV-1CR+
ESV-1VP</v>
          </cell>
          <cell r="B88">
            <v>0</v>
          </cell>
          <cell r="C88" t="str">
            <v>RVUL</v>
          </cell>
          <cell r="D88">
            <v>107.07814406</v>
          </cell>
        </row>
        <row r="89">
          <cell r="A89" t="str">
            <v>ESV-3HD4,00</v>
          </cell>
          <cell r="B89">
            <v>0</v>
          </cell>
          <cell r="C89" t="str">
            <v>LVF3*-H</v>
          </cell>
          <cell r="D89">
            <v>808.59116357754738</v>
          </cell>
        </row>
        <row r="90">
          <cell r="A90" t="str">
            <v>SPV-3S100_150Q,SPV-3F6K,SPV-3P18_150E,TRV-3C100,SPD-3UAO,SPD-3F224_2</v>
          </cell>
          <cell r="B90" t="str">
            <v>MVT4-100</v>
          </cell>
          <cell r="C90" t="str">
            <v>MVT4-100</v>
          </cell>
          <cell r="D90">
            <v>6048.8312971428568</v>
          </cell>
        </row>
        <row r="91">
          <cell r="A91" t="str">
            <v>SPV-3S100_150Q,SPV-3F6K,SPV-3P18_150E,TRV-3C100,SPD-3UAO,SPD-3F224_2</v>
          </cell>
          <cell r="B91" t="str">
            <v>MVT4-112.5</v>
          </cell>
          <cell r="C91" t="str">
            <v>MVT4-112.5</v>
          </cell>
          <cell r="D91">
            <v>6370.9012971428574</v>
          </cell>
        </row>
        <row r="92">
          <cell r="A92" t="str">
            <v>SPV-3S100_150Q,SPV-3F6K,SPV-3P18_150E,TRV-3C125,SPD-3UAO,SPD-3F250_2</v>
          </cell>
          <cell r="B92" t="str">
            <v>MVT4-125</v>
          </cell>
          <cell r="C92" t="str">
            <v>MVT4-125</v>
          </cell>
          <cell r="D92">
            <v>6727.2112971428569</v>
          </cell>
        </row>
        <row r="93">
          <cell r="A93" t="str">
            <v>SPV-3S100_150Q,SPV-3F6K,SPV-3P18_150E,TRV-3C100,SPD-3LDO,SPD-3F224_2</v>
          </cell>
          <cell r="B93" t="str">
            <v>MVT4P-100</v>
          </cell>
          <cell r="C93" t="str">
            <v>MVT4P-100</v>
          </cell>
          <cell r="D93">
            <v>6165.18228</v>
          </cell>
        </row>
        <row r="94">
          <cell r="A94" t="str">
            <v>SPV-3S100_150Q,SPV-3F6K,SPV-3P18_150E,TRV-3C112.5,SPD-3LDO,SPD-3F224_2</v>
          </cell>
          <cell r="B94" t="str">
            <v>MVT4P-112.5</v>
          </cell>
          <cell r="C94" t="str">
            <v>MVT4P-112.5</v>
          </cell>
          <cell r="D94">
            <v>6487.2522800000006</v>
          </cell>
        </row>
        <row r="95">
          <cell r="A95" t="str">
            <v>SPV-3S100_150Q,SPV-3F6K,SPV-3P18_150E,TRV-3C125,SPD-3LDO,SPD-3F250_2</v>
          </cell>
          <cell r="B95" t="str">
            <v>MVT4P-125</v>
          </cell>
          <cell r="C95" t="str">
            <v>MVT4P-125</v>
          </cell>
          <cell r="D95">
            <v>6843.5622800000001</v>
          </cell>
        </row>
        <row r="96">
          <cell r="A96" t="str">
            <v>SPV-3S100_150E,SPV-3P18_150E,TRV-3C15,SPV-3F1H,SPD-3UAC,SPD-3F35_1</v>
          </cell>
          <cell r="B96" t="str">
            <v>MVT5-15</v>
          </cell>
          <cell r="C96" t="str">
            <v>MVT5-15</v>
          </cell>
          <cell r="D96">
            <v>4157.7918800000007</v>
          </cell>
        </row>
        <row r="97">
          <cell r="A97" t="str">
            <v>SPV-3S100_150E,SPV-3P18_150E,TRV-3C30,SPV-3F2H,SPD-3UAC,SPD-3F63_1</v>
          </cell>
          <cell r="B97" t="str">
            <v>MVT5-30</v>
          </cell>
          <cell r="C97" t="str">
            <v>MVT5-30</v>
          </cell>
          <cell r="D97">
            <v>4061.3820799999999</v>
          </cell>
        </row>
        <row r="98">
          <cell r="A98" t="str">
            <v>SPV-3S100_150Q,SPV-3P18_150E,TRV-3C50,SPV-3F3H,SPD-3UAO,SPD-3F125_1</v>
          </cell>
          <cell r="B98" t="str">
            <v>MVT5-50</v>
          </cell>
          <cell r="C98" t="str">
            <v>MVT5-50</v>
          </cell>
          <cell r="D98">
            <v>4470.8516799999998</v>
          </cell>
        </row>
        <row r="99">
          <cell r="A99" t="str">
            <v>SPV-3S100_150Q,SPV-3P18_150E,TRV-3C75,SPV-3F5H,SPD-3UAO,SPD-3F160_1</v>
          </cell>
          <cell r="B99" t="str">
            <v>MVT5-75</v>
          </cell>
          <cell r="C99" t="str">
            <v>MVT5-75</v>
          </cell>
          <cell r="D99">
            <v>5317.2216800000024</v>
          </cell>
        </row>
        <row r="100">
          <cell r="A100" t="str">
            <v>SPV-3S100_150E,SPV-3P18_150E,TRV-3C15,SPV-3F1H,SPD-3LDC,SPD-3F35_1</v>
          </cell>
          <cell r="B100" t="str">
            <v>MVT5P-15</v>
          </cell>
          <cell r="C100" t="str">
            <v>MVT5P-15</v>
          </cell>
          <cell r="D100">
            <v>4202.0252799999998</v>
          </cell>
        </row>
        <row r="101">
          <cell r="A101" t="str">
            <v>SPV-3S100_150E,SPV-3P18_150E,TRV-3C30,SPV-3F2H,SPD-3LDC,SPD-3F63_1</v>
          </cell>
          <cell r="B101" t="str">
            <v>MVT5P-30</v>
          </cell>
          <cell r="C101" t="str">
            <v>MVT5P-30</v>
          </cell>
          <cell r="D101">
            <v>4105.6154799999995</v>
          </cell>
        </row>
        <row r="102">
          <cell r="A102" t="str">
            <v>SPV-3S100_150Q,SPV-3P18_150E,TRV-3C50,SPV-3F3H,SPD-3LDO,SPD-3F125_1</v>
          </cell>
          <cell r="B102" t="str">
            <v>MVT5P-50</v>
          </cell>
          <cell r="C102" t="str">
            <v>MVT5P-50</v>
          </cell>
          <cell r="D102">
            <v>4515.0850799999998</v>
          </cell>
        </row>
        <row r="103">
          <cell r="A103" t="str">
            <v>SPV-3S100_150Q,SPV-3P18_150E,TRV-3C75,SPV-3F5H,SPD-3LDO,SPD-3F160_1</v>
          </cell>
          <cell r="B103" t="str">
            <v>MVT5P-75</v>
          </cell>
          <cell r="C103" t="str">
            <v>MVT5P-75</v>
          </cell>
          <cell r="D103">
            <v>5361.4550800000015</v>
          </cell>
        </row>
        <row r="104">
          <cell r="A104" t="str">
            <v>SPT-3S100_125Q,SPT-3F10K,SPT-3P10_125E,TRT-3C100,SPD-3UAO,SPD-3F224_2</v>
          </cell>
          <cell r="B104" t="str">
            <v>MQT4-100</v>
          </cell>
          <cell r="C104" t="str">
            <v>MQT4-100</v>
          </cell>
          <cell r="D104">
            <v>5858.2958971428561</v>
          </cell>
        </row>
        <row r="105">
          <cell r="A105" t="str">
            <v>SPT-3S100_125Q,SPT-3F10K,SPT-3P10_125E,TRT-3C112.5,SPD-3UAO,SPD-3F224_2</v>
          </cell>
          <cell r="B105" t="str">
            <v>MQT4-112.5</v>
          </cell>
          <cell r="C105" t="str">
            <v>MQT4-112.5</v>
          </cell>
          <cell r="D105">
            <v>5377.2818971428569</v>
          </cell>
        </row>
        <row r="106">
          <cell r="A106" t="str">
            <v>SPT-3S100_125Q,SPT-3F12K,SPT-3P10_125E,TRT-3C125,SPD-3UAO,SPD-3F250_2</v>
          </cell>
          <cell r="B106" t="str">
            <v>MQT4-125</v>
          </cell>
          <cell r="C106" t="str">
            <v>MQT4-125</v>
          </cell>
          <cell r="D106">
            <v>5667.3248971428566</v>
          </cell>
        </row>
        <row r="107">
          <cell r="A107" t="str">
            <v>SPT-3S100_125Q,SPT-3F10K,SPT-3P10_125E,TRT-3C100,SPD-3LDO,SPD-3F224_2</v>
          </cell>
          <cell r="B107" t="str">
            <v>MQT4P-100</v>
          </cell>
          <cell r="C107" t="str">
            <v>MQT4P-100</v>
          </cell>
          <cell r="D107">
            <v>5974.6468799999993</v>
          </cell>
        </row>
        <row r="108">
          <cell r="A108" t="str">
            <v>SPT-3S100_125Q,SPT-3F10K,SPT-3P10_125E,TRT-3C112.5,SPD-3LDO,SPD-3F224_2</v>
          </cell>
          <cell r="B108" t="str">
            <v>MQT4P-112.5</v>
          </cell>
          <cell r="C108" t="str">
            <v>MQT4P-112.5</v>
          </cell>
          <cell r="D108">
            <v>5493.6328800000001</v>
          </cell>
        </row>
        <row r="109">
          <cell r="A109" t="str">
            <v>SPT-3S100_125Q,SPT-3F12K,SPT-3P10_125E,TRT-3C125,SPD-3LDO,SPD-3F250_2</v>
          </cell>
          <cell r="B109" t="str">
            <v>MQT4P-125</v>
          </cell>
          <cell r="C109" t="str">
            <v>MQT4P-125</v>
          </cell>
          <cell r="D109">
            <v>5783.6758799999998</v>
          </cell>
        </row>
        <row r="110">
          <cell r="A110" t="str">
            <v>SPT-3S100_125E,SPT-3P10_125E,TRT-3C15,SPT-3F2H,SPD-3UAC,SPD-3F35_1</v>
          </cell>
          <cell r="B110" t="str">
            <v>MQT5-15</v>
          </cell>
          <cell r="C110" t="str">
            <v>MQT5-15</v>
          </cell>
          <cell r="D110">
            <v>3778.8266799999997</v>
          </cell>
        </row>
        <row r="111">
          <cell r="A111" t="str">
            <v>SPT-3S100_125E,SPT-3P18_125E,TRT-3C30,SPV-3F3H,SPD-3UAC,SPD-3F63_1</v>
          </cell>
          <cell r="B111" t="str">
            <v>MQT5-30</v>
          </cell>
          <cell r="C111" t="str">
            <v>MQT5-30</v>
          </cell>
          <cell r="D111">
            <v>3782.7662799999998</v>
          </cell>
        </row>
        <row r="112">
          <cell r="A112" t="str">
            <v>SPT-3S100_125Q,SPT-3P10_125E,TRT-3C50,SPT-3F5H,SPD-3UAO,SPD-3F125_1</v>
          </cell>
          <cell r="B112" t="str">
            <v>MQT5-50</v>
          </cell>
          <cell r="C112" t="str">
            <v>MQT5-50</v>
          </cell>
          <cell r="D112">
            <v>3801.2042800000004</v>
          </cell>
        </row>
        <row r="113">
          <cell r="A113" t="str">
            <v>SPT-3S100_125Q,SPT-3P10_125E,TRT-3C75,SPT-3F8K,SPD-3UAO,SPD-3F160_1</v>
          </cell>
          <cell r="B113" t="str">
            <v>MQT5-75</v>
          </cell>
          <cell r="C113" t="str">
            <v>MQT5-75</v>
          </cell>
          <cell r="D113">
            <v>4484.3362799999995</v>
          </cell>
        </row>
        <row r="114">
          <cell r="A114" t="str">
            <v>SPT-3S100_125E,SPT-3P10_125E,TRT-3C15,SPT-3F2H,SPD-3LDC,SPD-3F160_1</v>
          </cell>
          <cell r="B114" t="str">
            <v>MQT5P-15</v>
          </cell>
          <cell r="C114" t="str">
            <v>MQT5P-15</v>
          </cell>
          <cell r="D114">
            <v>3823.0600799999997</v>
          </cell>
        </row>
        <row r="115">
          <cell r="A115" t="str">
            <v>SPT-3S100_125E,SPT-3P10_125E,TRT-3C30,SPT-3F3H,SPD-3LDC,SPD-3F63_1</v>
          </cell>
          <cell r="B115" t="str">
            <v>MQT5P-30</v>
          </cell>
          <cell r="C115" t="str">
            <v>MQT5P-30</v>
          </cell>
          <cell r="D115">
            <v>3826.9996799999999</v>
          </cell>
        </row>
        <row r="116">
          <cell r="A116" t="str">
            <v>SPT-3S100_125Q,SPT-3P10_125E,TRT-3C50,SPT-3F5H,SPD-3LDO,SPD-3F125_1</v>
          </cell>
          <cell r="B116" t="str">
            <v>MQT5P-50</v>
          </cell>
          <cell r="C116" t="str">
            <v>MQT5P-50</v>
          </cell>
          <cell r="D116">
            <v>3845.4376800000005</v>
          </cell>
        </row>
        <row r="117">
          <cell r="A117" t="str">
            <v>SPT-3S100_125Q,SPT-3P10_125E,TRT-3C75,SPT-3F8K,SPD-3LDO,SPD-3F160_1</v>
          </cell>
          <cell r="B117" t="str">
            <v>MQT5P-75</v>
          </cell>
          <cell r="C117" t="str">
            <v>MQT5P-75</v>
          </cell>
          <cell r="D117">
            <v>4528.5696799999996</v>
          </cell>
        </row>
        <row r="118">
          <cell r="A118" t="str">
            <v>SPS-3S100_125Q,SPS-3F15K,SPS-3P6_95E,TRS-3C100,SPD-3UAO,SPD-3F224_2</v>
          </cell>
          <cell r="B118" t="str">
            <v>MNT4-100</v>
          </cell>
          <cell r="C118" t="str">
            <v>MNT4-100</v>
          </cell>
          <cell r="D118">
            <v>5925.5518971428573</v>
          </cell>
        </row>
        <row r="119">
          <cell r="A119" t="str">
            <v>SPS-3S100_125Q,SPS-3F20K,SPS-3P6_95E,TRS-3C112.5,SPD-3UAO,SPD-3F224_2</v>
          </cell>
          <cell r="B119" t="str">
            <v>MNT4-112.5</v>
          </cell>
          <cell r="C119" t="str">
            <v>MNT4-112.5</v>
          </cell>
          <cell r="D119">
            <v>6249.7618971428574</v>
          </cell>
        </row>
        <row r="120">
          <cell r="A120" t="str">
            <v>SPS-3S100_125Q,SPS-3F20K,SPS-3P6_95E,TRS-3C125,SPD-3UAO,SPD-3F250_2</v>
          </cell>
          <cell r="B120" t="str">
            <v>MNT4-125</v>
          </cell>
          <cell r="C120" t="str">
            <v>MNT4-125</v>
          </cell>
          <cell r="D120">
            <v>6583.6018971428566</v>
          </cell>
        </row>
        <row r="121">
          <cell r="A121" t="str">
            <v>SPS-3S100_125Q,SPS-3F15K,SPS-3P6_95E,TRS-3C100,SPD-3LDO,SPD-3F224_2</v>
          </cell>
          <cell r="B121" t="str">
            <v>MNT4P-100</v>
          </cell>
          <cell r="C121" t="str">
            <v>MNT4P-100</v>
          </cell>
          <cell r="D121">
            <v>6041.9028800000006</v>
          </cell>
        </row>
        <row r="122">
          <cell r="A122" t="str">
            <v>SPS-3S100_125Q,SPS-3F20K,SPS-3P6_95E,TRS-3C112.5,SPD-3LDO,SPD-3F224_2</v>
          </cell>
          <cell r="B122" t="str">
            <v>MNT4P-112.5</v>
          </cell>
          <cell r="C122" t="str">
            <v>MNT4P-112.5</v>
          </cell>
          <cell r="D122">
            <v>6366.1128800000006</v>
          </cell>
        </row>
        <row r="123">
          <cell r="A123" t="str">
            <v>SPS-3S100_125Q,SPS-3F20K,SPS-3P6_95E,TRS-3C125,SPD-3LDO,SPD-3F250_2</v>
          </cell>
          <cell r="B123" t="str">
            <v>MNT4P-125</v>
          </cell>
          <cell r="C123" t="str">
            <v>MNT4P-125</v>
          </cell>
          <cell r="D123">
            <v>6699.9528799999998</v>
          </cell>
        </row>
        <row r="124">
          <cell r="A124" t="str">
            <v>SPS-3S100_125E,SPS-3P6_95E,TRS-3C15,SPS-3F3H,SPD-3UAC,SPD-3F35_1</v>
          </cell>
          <cell r="B124" t="str">
            <v>MNT5-15</v>
          </cell>
          <cell r="C124" t="str">
            <v>MNT5-15</v>
          </cell>
          <cell r="D124">
            <v>3896.0322799999999</v>
          </cell>
        </row>
        <row r="125">
          <cell r="A125" t="str">
            <v>SPS-3S100_125E,SPS-3P6_95E,TRS-3C30,SPS-3F5H,SPD-3UAC,SPD-3F63_1</v>
          </cell>
          <cell r="B125" t="str">
            <v>MNT5-30</v>
          </cell>
          <cell r="C125" t="str">
            <v>MNT5-30</v>
          </cell>
          <cell r="D125">
            <v>3896.0322799999999</v>
          </cell>
        </row>
        <row r="126">
          <cell r="A126" t="str">
            <v>SPS-3S100_125Q,SPS-3P6_95E,TRS-3C50,SPS-3F10K,SPD-3UAO,SPD-3F125_1</v>
          </cell>
          <cell r="B126" t="str">
            <v>MNT5-50</v>
          </cell>
          <cell r="C126" t="str">
            <v>MNT5-50</v>
          </cell>
          <cell r="D126">
            <v>4379.6722800000007</v>
          </cell>
        </row>
        <row r="127">
          <cell r="A127" t="str">
            <v>SPS-3S100_125Q,SPS-3P6_95E,TRS-3C75,SPS-3F15K,SPD-3UAO,SPD-3F160_1</v>
          </cell>
          <cell r="B127" t="str">
            <v>MNT5-75</v>
          </cell>
          <cell r="C127" t="str">
            <v>MNT5-75</v>
          </cell>
          <cell r="D127">
            <v>5173.6122800000012</v>
          </cell>
        </row>
        <row r="128">
          <cell r="A128" t="str">
            <v>SPS-3S100_125E,SPS-3P6_95E,TRS-3C15,SPS-3F3H,SPD-3LDC,SPD-3F35_1</v>
          </cell>
          <cell r="B128" t="str">
            <v>MNT5P-15</v>
          </cell>
          <cell r="C128" t="str">
            <v>MNT5P-15</v>
          </cell>
          <cell r="D128">
            <v>3940.26568</v>
          </cell>
        </row>
        <row r="129">
          <cell r="A129" t="str">
            <v>SPS-3S100_125E,SPS-3P6_95E,TRS-3C30,SPS-3F5H,SPD-3LDC,SPD-3F63_1</v>
          </cell>
          <cell r="B129" t="str">
            <v>MNT5P-30</v>
          </cell>
          <cell r="C129" t="str">
            <v>MNT5P-30</v>
          </cell>
          <cell r="D129">
            <v>3940.26568</v>
          </cell>
        </row>
        <row r="130">
          <cell r="A130" t="str">
            <v>SPS-3S100_125Q,SPS-3P6_95E,TRS-3C50,SPS-3F10K,SPD-3LDO,SPD-3F125_1</v>
          </cell>
          <cell r="B130" t="str">
            <v>MNT5P-50</v>
          </cell>
          <cell r="C130" t="str">
            <v>MNT5P-50</v>
          </cell>
          <cell r="D130">
            <v>4423.9056799999998</v>
          </cell>
        </row>
        <row r="131">
          <cell r="A131" t="str">
            <v>SPS-3S100_125Q,SPS-3P6_95E,TRS-3C75,SPS-3F15K,SPD-3LDO,SPD-3F160_1</v>
          </cell>
          <cell r="B131" t="str">
            <v>MNT5P-75</v>
          </cell>
          <cell r="C131" t="str">
            <v>MNT5P-75</v>
          </cell>
          <cell r="D131">
            <v>5217.8456800000013</v>
          </cell>
        </row>
        <row r="132">
          <cell r="A132" t="str">
            <v>SPV-1GB,TRV-1A5,SPD-2UAA</v>
          </cell>
          <cell r="B132" t="str">
            <v>MVT1-5</v>
          </cell>
          <cell r="C132" t="str">
            <v>MVT1-5</v>
          </cell>
          <cell r="D132">
            <v>1615.7838800000004</v>
          </cell>
        </row>
        <row r="133">
          <cell r="A133" t="str">
            <v>SPV-1GB,TRV-1A10,SPD-2UAA</v>
          </cell>
          <cell r="B133" t="str">
            <v>MVT1-10</v>
          </cell>
          <cell r="C133" t="str">
            <v>MVT1-10</v>
          </cell>
          <cell r="D133">
            <v>1703.5238800000004</v>
          </cell>
        </row>
        <row r="134">
          <cell r="A134" t="str">
            <v>SPV-1GB,TRV-1A15,SPD-2UAA</v>
          </cell>
          <cell r="B134" t="str">
            <v>MVT1-15</v>
          </cell>
          <cell r="C134" t="str">
            <v>MVT1-15</v>
          </cell>
          <cell r="D134">
            <v>1867.2338800000005</v>
          </cell>
        </row>
        <row r="135">
          <cell r="A135" t="str">
            <v>SPV-1GB,TRV-1A25,SPD-2UAA</v>
          </cell>
          <cell r="B135" t="str">
            <v>MVT1-25</v>
          </cell>
          <cell r="C135" t="str">
            <v>MVT1-25</v>
          </cell>
          <cell r="D135">
            <v>2308.0738800000004</v>
          </cell>
        </row>
        <row r="136">
          <cell r="A136" t="str">
            <v>SPV-1GB,TRV-1A37.5,SPD-2UAA</v>
          </cell>
          <cell r="B136" t="str">
            <v>MVT1-37.5</v>
          </cell>
          <cell r="C136" t="str">
            <v>MVT1-37.5</v>
          </cell>
          <cell r="D136">
            <v>2928.6738800000003</v>
          </cell>
        </row>
        <row r="137">
          <cell r="A137" t="str">
            <v>SPV-1GB,TRV-1A50,SPD-2UAA</v>
          </cell>
          <cell r="B137" t="str">
            <v>MVT1-50</v>
          </cell>
          <cell r="C137" t="str">
            <v>MVT1-50</v>
          </cell>
          <cell r="D137">
            <v>3406.9638800000002</v>
          </cell>
        </row>
        <row r="138">
          <cell r="A138" t="str">
            <v>SPV-1GB,TRV-1A5,SPD-2LDA</v>
          </cell>
          <cell r="B138" t="str">
            <v>MVT1P-5</v>
          </cell>
          <cell r="C138" t="str">
            <v>MVT1P-5</v>
          </cell>
          <cell r="D138">
            <v>1587.5232800000003</v>
          </cell>
        </row>
        <row r="139">
          <cell r="A139" t="str">
            <v>SPV-1GB,TRV-1A10,SPD-2LDA</v>
          </cell>
          <cell r="B139" t="str">
            <v>MVT1P-10</v>
          </cell>
          <cell r="C139" t="str">
            <v>MVT1P-10</v>
          </cell>
          <cell r="D139">
            <v>1675.2632800000006</v>
          </cell>
        </row>
        <row r="140">
          <cell r="A140" t="str">
            <v>SPV-1GB,TRV-1A15,SPD-2LDA</v>
          </cell>
          <cell r="B140" t="str">
            <v>MVT1P-15</v>
          </cell>
          <cell r="C140" t="str">
            <v>MVT1P-15</v>
          </cell>
          <cell r="D140">
            <v>1838.9732800000006</v>
          </cell>
        </row>
        <row r="141">
          <cell r="A141" t="str">
            <v>SPV-1GB,TRV-1A25,SPD-2LDA</v>
          </cell>
          <cell r="B141" t="str">
            <v>MVT1P-25</v>
          </cell>
          <cell r="C141" t="str">
            <v>MVT1P-25</v>
          </cell>
          <cell r="D141">
            <v>2279.8132800000003</v>
          </cell>
        </row>
        <row r="142">
          <cell r="A142" t="str">
            <v>SPV-1GB,TRV-1A37.5,SPD-2LDA</v>
          </cell>
          <cell r="B142" t="str">
            <v>MVT1P-37.5</v>
          </cell>
          <cell r="C142" t="str">
            <v>MVT1P-37.5</v>
          </cell>
          <cell r="D142">
            <v>2900.4132800000002</v>
          </cell>
        </row>
        <row r="143">
          <cell r="A143" t="str">
            <v>SPV-1GB,TRV-1A50,SPD-2LDA</v>
          </cell>
          <cell r="B143" t="str">
            <v>MVT1P-50</v>
          </cell>
          <cell r="C143" t="str">
            <v>MVT1P-50</v>
          </cell>
          <cell r="D143">
            <v>3378.7032800000002</v>
          </cell>
        </row>
        <row r="144">
          <cell r="A144" t="str">
            <v>SPV-1GB,SPV-1S100_150E,SPV-1F1H,SPV-1P18_150E,TRV-1C5,SPD-2UAC,SPD-2F25_1</v>
          </cell>
          <cell r="B144" t="str">
            <v>MVT3-5</v>
          </cell>
          <cell r="C144" t="str">
            <v>MVT3-5</v>
          </cell>
          <cell r="D144">
            <v>1638.9725600000004</v>
          </cell>
        </row>
        <row r="145">
          <cell r="A145" t="str">
            <v>SPV-1GB,SPV-1S100_150E,SPV-1F2H,SPV-1P18_150E,TRV-1C10,SPD-2UAC,SPD-2F35_1</v>
          </cell>
          <cell r="B145" t="str">
            <v>MVT3-10</v>
          </cell>
          <cell r="C145" t="str">
            <v>MVT3-10</v>
          </cell>
          <cell r="D145">
            <v>1802.6825600000004</v>
          </cell>
        </row>
        <row r="146">
          <cell r="A146" t="str">
            <v>SPV-1GB,SPV-1S100_150E,SPV-1F2H,SPV-1P18_150E,TRV-1C15,SPD-2UAC,SPD-2F63_1</v>
          </cell>
          <cell r="B146" t="str">
            <v>MVT3-15</v>
          </cell>
          <cell r="C146" t="str">
            <v>MVT3-15</v>
          </cell>
          <cell r="D146">
            <v>2090.5125600000006</v>
          </cell>
        </row>
        <row r="147">
          <cell r="A147" t="str">
            <v>SPV-1GB,SPV-1S100_150E,SPV-1F5H,SPV-1P18_150E,TRV-1C25,SPD-2UAC,SPD-2F100_1</v>
          </cell>
          <cell r="B147" t="str">
            <v>MVT3-25</v>
          </cell>
          <cell r="C147" t="str">
            <v>MVT3-25</v>
          </cell>
          <cell r="D147">
            <v>2377.5157600000007</v>
          </cell>
        </row>
        <row r="148">
          <cell r="A148" t="str">
            <v>SPV-1GB,SPV-1S100_150E,SPV-1F6K,SPV-1P18_150E,TRV-1C37.5,SPD-2UAC,SPD-2F125_1</v>
          </cell>
          <cell r="B148" t="str">
            <v>MVT3-37.5</v>
          </cell>
          <cell r="C148" t="str">
            <v>MVT3-37.5</v>
          </cell>
          <cell r="D148">
            <v>2924.2857600000007</v>
          </cell>
        </row>
        <row r="149">
          <cell r="A149" t="str">
            <v>SPV-1GB,SPV-1S100_150E,SPV-1F10K,SPV-1P18_150E,TRV-1C50,SPD-2UAA,SPD-2F160_1</v>
          </cell>
          <cell r="B149" t="str">
            <v>MVT3-50</v>
          </cell>
          <cell r="C149" t="str">
            <v>MVT3-50</v>
          </cell>
          <cell r="D149">
            <v>3504.2257600000007</v>
          </cell>
        </row>
        <row r="150">
          <cell r="A150" t="str">
            <v>SPV-1GB,SPV-1S100_150E,SPV-1F1H,SPV-1P18_150E,TRV-1C5,SPD-2LDC,SPD-2F25_1</v>
          </cell>
          <cell r="B150" t="str">
            <v>MVT3P-5</v>
          </cell>
          <cell r="C150" t="str">
            <v>MVT3P-5</v>
          </cell>
          <cell r="D150">
            <v>1646.9991600000003</v>
          </cell>
        </row>
        <row r="151">
          <cell r="A151" t="str">
            <v>SPV-1GB,SPV-1S100_150E,SPV-1F1H,SPV-1P18_150E,TRV-1C10,SPD-2LDC,SPD-2F35_1</v>
          </cell>
          <cell r="B151" t="str">
            <v>MVT3P-10</v>
          </cell>
          <cell r="C151" t="str">
            <v>MVT3P-10</v>
          </cell>
          <cell r="D151">
            <v>1810.7091600000003</v>
          </cell>
        </row>
        <row r="152">
          <cell r="A152" t="str">
            <v>SPV-1GB,SPV-1S100_150E,SPV-1F2H,SPV-1P18_150E,TRV-1C15,SPD-2LDC,SPD-2F63_1</v>
          </cell>
          <cell r="B152" t="str">
            <v>MVT3P-15</v>
          </cell>
          <cell r="C152" t="str">
            <v>MVT3P-15</v>
          </cell>
          <cell r="D152">
            <v>2098.5391600000007</v>
          </cell>
        </row>
        <row r="153">
          <cell r="A153" t="str">
            <v>SPV-1GB,SPV-1S100_150E,SPV-1F2H,SPV-1P18_150E,TRV-1C25,SPD-2LDC,SPD-2F100_1</v>
          </cell>
          <cell r="B153" t="str">
            <v>MVT3P-25</v>
          </cell>
          <cell r="C153" t="str">
            <v>MVT3P-25</v>
          </cell>
          <cell r="D153">
            <v>2384.2291600000003</v>
          </cell>
        </row>
        <row r="154">
          <cell r="A154" t="str">
            <v>SPV-1GB,SPV-1S100_150E,SPV-1F2H,SPV-1P18_150E,TRV-1C37.5,SPD-2LDC,SPD-2F125_1</v>
          </cell>
          <cell r="B154" t="str">
            <v>MVT3P-37.5</v>
          </cell>
          <cell r="C154" t="str">
            <v>MVT3P-37.5</v>
          </cell>
          <cell r="D154">
            <v>2930.9991600000008</v>
          </cell>
        </row>
        <row r="155">
          <cell r="A155" t="str">
            <v>SPV-1GB,SPV-1S100_150E,SPV-1F2H,SPV-1P18_150E,TRV-1C37.5,SPD-2LDC,SPD-2F160_1</v>
          </cell>
          <cell r="B155" t="str">
            <v>MVT3P-50</v>
          </cell>
          <cell r="C155" t="str">
            <v>MVT3P-50</v>
          </cell>
          <cell r="D155">
            <v>3510.9391600000004</v>
          </cell>
        </row>
        <row r="156">
          <cell r="A156" t="str">
            <v>SPT-1G,TRT-1A5,SPD-2UAA</v>
          </cell>
          <cell r="B156" t="str">
            <v>MQT1-5</v>
          </cell>
          <cell r="C156" t="str">
            <v>MQT1-5</v>
          </cell>
          <cell r="D156">
            <v>1452.0738800000004</v>
          </cell>
        </row>
        <row r="157">
          <cell r="A157" t="str">
            <v>SPT-1G,TRT-1A10,SPD-2UAA</v>
          </cell>
          <cell r="B157" t="str">
            <v>MQT1-10</v>
          </cell>
          <cell r="C157" t="str">
            <v>MQT1-10</v>
          </cell>
          <cell r="D157">
            <v>1679.9838800000002</v>
          </cell>
        </row>
        <row r="158">
          <cell r="A158" t="str">
            <v>SPT-1G,TRT-1A15,SPD-2UAA</v>
          </cell>
          <cell r="B158" t="str">
            <v>MQT1-15</v>
          </cell>
          <cell r="C158" t="str">
            <v>MQT1-15</v>
          </cell>
          <cell r="D158">
            <v>1842.6238800000003</v>
          </cell>
        </row>
        <row r="159">
          <cell r="A159" t="str">
            <v>SPT-1G,TRT-1A25,SPD-2UAA</v>
          </cell>
          <cell r="B159" t="str">
            <v>MQT1-25</v>
          </cell>
          <cell r="C159" t="str">
            <v>MQT1-25</v>
          </cell>
          <cell r="D159">
            <v>2256.7138800000002</v>
          </cell>
        </row>
        <row r="160">
          <cell r="A160" t="str">
            <v>SPT-1G,TRT-1A37.5,SPD-2UAA</v>
          </cell>
          <cell r="B160" t="str">
            <v>MQT1-37.5</v>
          </cell>
          <cell r="C160" t="str">
            <v>MQT1-37.5</v>
          </cell>
          <cell r="D160">
            <v>2862.3338800000001</v>
          </cell>
        </row>
        <row r="161">
          <cell r="A161" t="str">
            <v>SPT-1G,TRT-1A50,SPD-2UAA</v>
          </cell>
          <cell r="B161" t="str">
            <v>MQT1-50</v>
          </cell>
          <cell r="C161" t="str">
            <v>MQT1-50</v>
          </cell>
          <cell r="D161">
            <v>3311.7338800000002</v>
          </cell>
        </row>
        <row r="162">
          <cell r="A162" t="str">
            <v>SPT-1G,TRT-1A5,SPD-2LDA</v>
          </cell>
          <cell r="B162" t="str">
            <v>MQT1P-5</v>
          </cell>
          <cell r="C162" t="str">
            <v>MQT1P-5</v>
          </cell>
          <cell r="D162">
            <v>1423.8132800000003</v>
          </cell>
        </row>
        <row r="163">
          <cell r="A163" t="str">
            <v>SPT-1G,TRT-1A10,SPD-2LDA</v>
          </cell>
          <cell r="B163" t="str">
            <v>MQT1P-10</v>
          </cell>
          <cell r="C163" t="str">
            <v>MQT1P-10</v>
          </cell>
          <cell r="D163">
            <v>1651.7232800000002</v>
          </cell>
        </row>
        <row r="164">
          <cell r="A164" t="str">
            <v>SPT-1G,TRT-1A15,SPD-2LDA</v>
          </cell>
          <cell r="B164" t="str">
            <v>MQT1P-15</v>
          </cell>
          <cell r="C164" t="str">
            <v>MQT1P-15</v>
          </cell>
          <cell r="D164">
            <v>1814.3632800000005</v>
          </cell>
        </row>
        <row r="165">
          <cell r="A165" t="str">
            <v>SPT-1G,TRT-1A25,SPD-2LDA</v>
          </cell>
          <cell r="B165" t="str">
            <v>MQT1P-25</v>
          </cell>
          <cell r="C165" t="str">
            <v>MQT1P-25</v>
          </cell>
          <cell r="D165">
            <v>2228.4532800000002</v>
          </cell>
        </row>
        <row r="166">
          <cell r="A166" t="str">
            <v>SPT-1G,TRT-1A37.5,SPD-2LDA</v>
          </cell>
          <cell r="B166" t="str">
            <v>MQT1P-37.5</v>
          </cell>
          <cell r="C166" t="str">
            <v>MQT1P-37.5</v>
          </cell>
          <cell r="D166">
            <v>2834.0732800000001</v>
          </cell>
        </row>
        <row r="167">
          <cell r="A167" t="str">
            <v>SPT-1G,TRT-1A50,SPD-2LDA</v>
          </cell>
          <cell r="B167" t="str">
            <v>MQT1P-50</v>
          </cell>
          <cell r="C167" t="str">
            <v>MQT1P-50</v>
          </cell>
          <cell r="D167">
            <v>3283.4732800000002</v>
          </cell>
        </row>
        <row r="168">
          <cell r="A168" t="str">
            <v>SPT-1GB,SPT1-S100_125E,SPT-1F2H,SPT-1P10_125E,TRT-1C5,SPD-2UAC,SPD-2F25_1</v>
          </cell>
          <cell r="B168" t="str">
            <v>MQT3-5</v>
          </cell>
          <cell r="C168" t="str">
            <v>MQT3-5</v>
          </cell>
          <cell r="D168">
            <v>1548.7107600000002</v>
          </cell>
        </row>
        <row r="169">
          <cell r="A169" t="str">
            <v>SPT-1GB,SPT1-S100_125E,SPT-1F1H,SPT-1P10_125E,TRT-1C10,SPD-2UAC,SPD-2F35_1</v>
          </cell>
          <cell r="B169" t="str">
            <v>MQT3-10</v>
          </cell>
          <cell r="C169" t="str">
            <v>MQT3-10</v>
          </cell>
          <cell r="D169">
            <v>1739.1707600000002</v>
          </cell>
        </row>
        <row r="170">
          <cell r="A170" t="str">
            <v>SPT-1GB,SPT1-S100_125E,SPT-1F3H,SPT-1P10_125E,TRT-1C15,SPD-2UAC,SPD-2F63_1</v>
          </cell>
          <cell r="B170" t="str">
            <v>MQT3-15</v>
          </cell>
          <cell r="C170" t="str">
            <v>MQT3-15</v>
          </cell>
          <cell r="D170">
            <v>1971.6039600000004</v>
          </cell>
        </row>
        <row r="171">
          <cell r="A171" t="str">
            <v>SPT-1GB,SPT1-S100_125E,SPT-1F5H,SPT-1P10_125E,TRT-1C25,SPD-2UAC,SPD-2F100_1</v>
          </cell>
          <cell r="B171" t="str">
            <v>MQT3-25</v>
          </cell>
          <cell r="C171" t="str">
            <v>MQT3-25</v>
          </cell>
          <cell r="D171">
            <v>2323.6339600000006</v>
          </cell>
        </row>
        <row r="172">
          <cell r="A172" t="str">
            <v>SPT-1GB,SPT1-S100_125E,SPT-1F10K,SPT-1P10_125E,TRT-1C37.5,SPD-2UAC,SPD-2F125_1</v>
          </cell>
          <cell r="B172" t="str">
            <v>MQT3-37.5</v>
          </cell>
          <cell r="C172" t="str">
            <v>MQT3-37.5</v>
          </cell>
          <cell r="D172">
            <v>2863.9839600000005</v>
          </cell>
        </row>
        <row r="173">
          <cell r="A173" t="str">
            <v>SPT-1GB,SPT1-S100_125E,SPT-1F12K,SPT-1P10_125E,TRT-1C50,SPD-2UAC,SPD-2F160_1</v>
          </cell>
          <cell r="B173" t="str">
            <v>MQT3-50</v>
          </cell>
          <cell r="C173" t="str">
            <v>MQT3-50</v>
          </cell>
          <cell r="D173">
            <v>3041.9205464000006</v>
          </cell>
        </row>
        <row r="174">
          <cell r="A174" t="str">
            <v>SPT-1GB,SPT1-S100_125E,SPT-1F2H,SPT-1P10_125E,TRT-1C5,SPD-2LDA,SPD-2F25_1</v>
          </cell>
          <cell r="B174" t="str">
            <v>MQT3P-5</v>
          </cell>
          <cell r="C174" t="str">
            <v>MQT3P-5</v>
          </cell>
          <cell r="D174">
            <v>1635.9173600000004</v>
          </cell>
        </row>
        <row r="175">
          <cell r="A175" t="str">
            <v>SPT-1GB,SPT1-S100_125E,SPT-1F2H,SPT-1P10_125E,TRT-1C10,SPD-2LDA,SPD-2F35_1</v>
          </cell>
          <cell r="B175" t="str">
            <v>MQT3P-10</v>
          </cell>
          <cell r="C175" t="str">
            <v>MQT3P-10</v>
          </cell>
          <cell r="D175">
            <v>1747.1973600000001</v>
          </cell>
        </row>
        <row r="176">
          <cell r="A176" t="str">
            <v>SPT-1GB,SPT1-S100_125E,SPT-1F3H,SPT-1P10_125E,TRT-1C15,SPD-2LDA,SPD-2F63_1</v>
          </cell>
          <cell r="B176" t="str">
            <v>MQT3P-15</v>
          </cell>
          <cell r="C176" t="str">
            <v>MQT3P-15</v>
          </cell>
          <cell r="D176">
            <v>1979.6305600000003</v>
          </cell>
        </row>
        <row r="177">
          <cell r="A177" t="str">
            <v>SPT-1GB,SPT1-S100_125E,SPT-1F5H,SPT-1P10_125E,TRT-1C25,SPD-2LDA,SPD-2F100-1</v>
          </cell>
          <cell r="B177" t="str">
            <v>MQT3P-25</v>
          </cell>
          <cell r="C177" t="str">
            <v>MQT3P-25</v>
          </cell>
          <cell r="D177">
            <v>2331.6605600000007</v>
          </cell>
        </row>
        <row r="178">
          <cell r="A178" t="str">
            <v>SPT-1GB,SPT1-S100_125E,SPT-1F10K,SPT-1P10_125E,TRT-1C37.5,SPD-2LDA,SPD-2F125_1</v>
          </cell>
          <cell r="B178" t="str">
            <v>MQT3P-37.5</v>
          </cell>
          <cell r="C178" t="str">
            <v>MQT3P-37.5</v>
          </cell>
          <cell r="D178">
            <v>2872.0105600000002</v>
          </cell>
        </row>
        <row r="179">
          <cell r="A179" t="str">
            <v>SPT-1GB,SPT1-S100_125E,SPT-1F12K,SPT-1P10_125E,TRT-1C37.5,SPD-2LDA,SPD-2F160_1</v>
          </cell>
          <cell r="B179" t="str">
            <v>MQT3P-50</v>
          </cell>
          <cell r="C179" t="str">
            <v>MQT3P-50</v>
          </cell>
          <cell r="D179">
            <v>3331.0405600000008</v>
          </cell>
        </row>
        <row r="180">
          <cell r="A180" t="str">
            <v>SPS-2GB,TRS-2A5,SPD-2UAA</v>
          </cell>
          <cell r="B180" t="str">
            <v>MNT1-5</v>
          </cell>
          <cell r="C180" t="str">
            <v>MNT1-5</v>
          </cell>
          <cell r="D180">
            <v>1225.61796</v>
          </cell>
        </row>
        <row r="181">
          <cell r="A181" t="str">
            <v>SPS-2GB,TRS-2A10,SPD-2UAA</v>
          </cell>
          <cell r="B181" t="str">
            <v>MNT1-10</v>
          </cell>
          <cell r="C181" t="str">
            <v>MNT1-10</v>
          </cell>
          <cell r="D181">
            <v>1287.0359600000002</v>
          </cell>
        </row>
        <row r="182">
          <cell r="A182" t="str">
            <v>SPS-2GB,TRS-2A15,SPD-2UAA</v>
          </cell>
          <cell r="B182" t="str">
            <v>MNT1-15</v>
          </cell>
          <cell r="C182" t="str">
            <v>MNT1-15</v>
          </cell>
          <cell r="D182">
            <v>1401.6329600000001</v>
          </cell>
        </row>
        <row r="183">
          <cell r="A183" t="str">
            <v>SPS-2GB,TRS-2A25,SPD-2UAA</v>
          </cell>
          <cell r="B183" t="str">
            <v>MNT1-25</v>
          </cell>
          <cell r="C183" t="str">
            <v>MNT1-25</v>
          </cell>
          <cell r="D183">
            <v>1710.2209600000001</v>
          </cell>
        </row>
        <row r="184">
          <cell r="A184" t="str">
            <v>SPS-2GB,TRS-2A37,5,SPD-2UAA</v>
          </cell>
          <cell r="B184" t="str">
            <v>MNT1-37.5</v>
          </cell>
          <cell r="C184" t="str">
            <v>MNT1-37.5</v>
          </cell>
          <cell r="D184">
            <v>2144.6409600000002</v>
          </cell>
        </row>
        <row r="185">
          <cell r="A185" t="str">
            <v>SPS-2GB,TRS-2A50,SPD-2UAA</v>
          </cell>
          <cell r="B185" t="str">
            <v>MNT1-50</v>
          </cell>
          <cell r="C185" t="str">
            <v>MNT1-50</v>
          </cell>
          <cell r="D185">
            <v>2479.4439600000005</v>
          </cell>
        </row>
        <row r="186">
          <cell r="A186" t="str">
            <v>SPS-2GB,TRS-2A5,SPD-2LDA</v>
          </cell>
          <cell r="B186" t="str">
            <v>MNT1P-5</v>
          </cell>
          <cell r="C186" t="str">
            <v>MNT1P-5</v>
          </cell>
          <cell r="D186">
            <v>1197.35736</v>
          </cell>
        </row>
        <row r="187">
          <cell r="A187" t="str">
            <v>SPS-2GB,TRS-2A10,SPD-2LDA</v>
          </cell>
          <cell r="B187" t="str">
            <v>MNT1P-10</v>
          </cell>
          <cell r="C187" t="str">
            <v>MNT1P-10</v>
          </cell>
          <cell r="D187">
            <v>1258.7753600000001</v>
          </cell>
        </row>
        <row r="188">
          <cell r="A188" t="str">
            <v>SPS-2GB,TRS-2A15,SPD-2LDA</v>
          </cell>
          <cell r="B188" t="str">
            <v>MNT1P-15</v>
          </cell>
          <cell r="C188" t="str">
            <v>MNT1P-15</v>
          </cell>
          <cell r="D188">
            <v>1373.3723600000003</v>
          </cell>
        </row>
        <row r="189">
          <cell r="A189" t="str">
            <v>SPS-2GB,TRS-2A25,SPD-2LDA</v>
          </cell>
          <cell r="B189" t="str">
            <v>MNT1P-25</v>
          </cell>
          <cell r="C189" t="str">
            <v>MNT1P-25</v>
          </cell>
          <cell r="D189">
            <v>1681.96036</v>
          </cell>
        </row>
        <row r="190">
          <cell r="A190" t="str">
            <v>SPS-2GB,TRS-2A37,5,SPD-2LDA</v>
          </cell>
          <cell r="B190" t="str">
            <v>MNT1P-37.5</v>
          </cell>
          <cell r="C190" t="str">
            <v>MNT1P-37.5</v>
          </cell>
          <cell r="D190">
            <v>2116.3803600000001</v>
          </cell>
        </row>
        <row r="191">
          <cell r="A191" t="str">
            <v>SPS-2GB,TRS-2A50,SPD-2LDA</v>
          </cell>
          <cell r="B191" t="str">
            <v>MNT1P-50</v>
          </cell>
          <cell r="C191" t="str">
            <v>MNT1P-50</v>
          </cell>
          <cell r="D191">
            <v>2451.1833600000004</v>
          </cell>
        </row>
        <row r="192">
          <cell r="A192" t="str">
            <v>SPS-2S100_125E,SPS-2F2H,SPS-2P6_95E,TRS-2C5,SPD-2UAC,SPD-2F25_1</v>
          </cell>
          <cell r="B192" t="str">
            <v>MNT3-5</v>
          </cell>
          <cell r="C192" t="str">
            <v>MNT3-5</v>
          </cell>
          <cell r="D192">
            <v>1634.9423199999999</v>
          </cell>
        </row>
        <row r="193">
          <cell r="A193" t="str">
            <v>SPS-2S100_125E,SPS-2F3H,SPS-2P6_95E,TRS-2C10,SPD-2UAC,SPD-2F35_1</v>
          </cell>
          <cell r="B193" t="str">
            <v>MNT3-10</v>
          </cell>
          <cell r="C193" t="str">
            <v>MNT3-10</v>
          </cell>
          <cell r="D193">
            <v>1766.9287200000001</v>
          </cell>
        </row>
        <row r="194">
          <cell r="A194" t="str">
            <v>SPS-2S100_125E,SPS-2F5H,SPS-2P6_95E,TRS-2C15,SPD-2UAC,SPD-2F63_1</v>
          </cell>
          <cell r="B194" t="str">
            <v>MNT3-15</v>
          </cell>
          <cell r="C194" t="str">
            <v>MNT3-15</v>
          </cell>
          <cell r="D194">
            <v>2216.3287200000004</v>
          </cell>
        </row>
        <row r="195">
          <cell r="A195" t="str">
            <v>SPS-2S100_125E,SPS-2F8K,SPS-2P6_95E,TRS-2C25,SPD-2UAC,SPD-2F100_1</v>
          </cell>
          <cell r="B195" t="str">
            <v>MNT3-25</v>
          </cell>
          <cell r="C195" t="str">
            <v>MNT3-25</v>
          </cell>
          <cell r="D195">
            <v>2529.8387200000006</v>
          </cell>
        </row>
        <row r="196">
          <cell r="A196" t="str">
            <v>SPS-2S100_125E,SPS-2F12K,SPS-2P6_95E,TRS-2C37,5,SPD-2UAC,SPD-2F125_1</v>
          </cell>
          <cell r="B196" t="str">
            <v>MNT3-37.5</v>
          </cell>
          <cell r="C196" t="str">
            <v>MNT3-37.5</v>
          </cell>
          <cell r="D196">
            <v>3073.3987200000001</v>
          </cell>
        </row>
        <row r="197">
          <cell r="A197" t="str">
            <v>SPS-2S100_125E,SPS-2F12K,SPS-2P6_95E,TRS-2C50,SPD-2UAC,SPD-2F160_1</v>
          </cell>
          <cell r="B197" t="str">
            <v>MNT3-50</v>
          </cell>
          <cell r="C197" t="str">
            <v>MNT3-50</v>
          </cell>
          <cell r="D197">
            <v>3592.8837200000007</v>
          </cell>
        </row>
        <row r="198">
          <cell r="A198" t="str">
            <v>SPS-2S100_125E,SPS-2F2H,SPS-2P6_95E,TRS-2C5,SPD-2LDC,SPD-2F25_1</v>
          </cell>
          <cell r="B198" t="str">
            <v>MNT3P-5</v>
          </cell>
          <cell r="C198" t="str">
            <v>MNT3P-5</v>
          </cell>
          <cell r="D198">
            <v>1641.40112</v>
          </cell>
        </row>
        <row r="199">
          <cell r="A199" t="str">
            <v>SPS-2S100_125E,SPS-2F2H,SPS-2P6_95E,TRS-2C10,SPD-2LDC,SPD-2F35_1</v>
          </cell>
          <cell r="B199" t="str">
            <v>MNT3P-10</v>
          </cell>
          <cell r="C199" t="str">
            <v>MNT3P-10</v>
          </cell>
          <cell r="D199">
            <v>1586.5325600000001</v>
          </cell>
        </row>
        <row r="200">
          <cell r="A200" t="str">
            <v>SPS-2S100_125E,SPS-2F5H,SPS-2P6_95E,TRS-2C15,SPD-2LDC,SPD-2F63_1</v>
          </cell>
          <cell r="B200" t="str">
            <v>MNT3P-15</v>
          </cell>
          <cell r="C200" t="str">
            <v>MNT3P-15</v>
          </cell>
          <cell r="D200">
            <v>2224.3553200000001</v>
          </cell>
        </row>
        <row r="201">
          <cell r="A201" t="str">
            <v>SPS-2S100_125E,SPS-2F8K,SPS-2P6_95E,TRS-2C25,SPD-2LDC,SPD-2F100_1</v>
          </cell>
          <cell r="B201" t="str">
            <v>MNT3P-25</v>
          </cell>
          <cell r="C201" t="str">
            <v>MNT3P-25</v>
          </cell>
          <cell r="D201">
            <v>2537.8653200000003</v>
          </cell>
        </row>
        <row r="202">
          <cell r="A202" t="str">
            <v>SPS-2S100_125E,SPS-2F12K,SPS-2P6_95E,TRS-2C37,5,SPD-2LDC,SPD-2F125_1</v>
          </cell>
          <cell r="B202" t="str">
            <v>MNT3P-37.5</v>
          </cell>
          <cell r="C202" t="str">
            <v>MNT3P-37.5</v>
          </cell>
          <cell r="D202">
            <v>3081.4253199999998</v>
          </cell>
        </row>
        <row r="203">
          <cell r="A203" t="str">
            <v>SPS-2S100_125E,SPS-2F15K,SPS-2P6_95E,TRS-2C50,SPD-2LDC,SPD-2F160_1</v>
          </cell>
          <cell r="B203" t="str">
            <v>MNT3P-50</v>
          </cell>
          <cell r="C203" t="str">
            <v>MNT3P-50</v>
          </cell>
          <cell r="D203">
            <v>3600.9103200000004</v>
          </cell>
        </row>
        <row r="204">
          <cell r="A204" t="str">
            <v>PT0-0DC2_1</v>
          </cell>
          <cell r="B204" t="str">
            <v>T1-1-2</v>
          </cell>
          <cell r="C204" t="str">
            <v>T1-1-H-2</v>
          </cell>
          <cell r="D204">
            <v>111.384562</v>
          </cell>
        </row>
        <row r="205">
          <cell r="A205" t="str">
            <v>PT0-0DC1/0_1</v>
          </cell>
          <cell r="B205" t="str">
            <v>T1-1-1/0</v>
          </cell>
          <cell r="C205" t="str">
            <v>T1-1-H-1/0</v>
          </cell>
          <cell r="D205">
            <v>151.605862</v>
          </cell>
        </row>
        <row r="206">
          <cell r="A206" t="str">
            <v>PT0-0PC2_1</v>
          </cell>
          <cell r="B206" t="str">
            <v>T1P-1-2</v>
          </cell>
          <cell r="C206" t="str">
            <v>T1-1-P-2</v>
          </cell>
          <cell r="D206">
            <v>99.477761999999998</v>
          </cell>
        </row>
        <row r="207">
          <cell r="A207" t="str">
            <v>PT0-0PC1/0_1</v>
          </cell>
          <cell r="B207" t="str">
            <v>T1P-1-1/0</v>
          </cell>
          <cell r="C207" t="str">
            <v>T1-1-P-1/0</v>
          </cell>
          <cell r="D207">
            <v>144.201087</v>
          </cell>
        </row>
        <row r="208">
          <cell r="A208" t="str">
            <v>PT0-0DC2_2</v>
          </cell>
          <cell r="B208" t="str">
            <v>T1-2-2</v>
          </cell>
          <cell r="C208" t="str">
            <v>2T1-1-H-2</v>
          </cell>
          <cell r="D208">
            <v>136.51984400000001</v>
          </cell>
        </row>
        <row r="209">
          <cell r="A209" t="str">
            <v>PT0-0DC1/0_2</v>
          </cell>
          <cell r="B209" t="str">
            <v>T1-2-1/0</v>
          </cell>
          <cell r="C209" t="str">
            <v>2T1-1-H-1/0</v>
          </cell>
          <cell r="D209">
            <v>184.78540399999997</v>
          </cell>
        </row>
        <row r="210">
          <cell r="A210" t="str">
            <v>PT0-0PC2_2</v>
          </cell>
          <cell r="B210" t="str">
            <v>TIP-2-2</v>
          </cell>
          <cell r="C210" t="str">
            <v>2T1-1-P-2</v>
          </cell>
          <cell r="D210">
            <v>124.61304400000002</v>
          </cell>
        </row>
        <row r="211">
          <cell r="A211" t="str">
            <v>PT0-0PC1/0_2</v>
          </cell>
          <cell r="B211" t="str">
            <v>TIP-2-1/0</v>
          </cell>
          <cell r="C211" t="str">
            <v>2T1-1-P-1/0</v>
          </cell>
          <cell r="D211">
            <v>177.38062899999997</v>
          </cell>
        </row>
        <row r="212">
          <cell r="A212" t="str">
            <v>TAV-0TS</v>
          </cell>
          <cell r="B212" t="str">
            <v>G1</v>
          </cell>
          <cell r="C212" t="str">
            <v>G1-1-23</v>
          </cell>
          <cell r="D212">
            <v>56.980156993736955</v>
          </cell>
        </row>
        <row r="213">
          <cell r="A213" t="str">
            <v>TAV-0TD</v>
          </cell>
          <cell r="B213" t="str">
            <v>G2</v>
          </cell>
          <cell r="C213" t="str">
            <v>G2-1-23</v>
          </cell>
          <cell r="D213">
            <v>76.986356993736948</v>
          </cell>
        </row>
        <row r="214">
          <cell r="A214" t="str">
            <v>TAV-0FS</v>
          </cell>
          <cell r="B214" t="str">
            <v>G3</v>
          </cell>
          <cell r="C214" t="str">
            <v>G3-1-23</v>
          </cell>
          <cell r="D214">
            <v>94.66095699373696</v>
          </cell>
        </row>
        <row r="215">
          <cell r="A215" t="str">
            <v>TAV-0FD</v>
          </cell>
          <cell r="B215" t="str">
            <v>G3</v>
          </cell>
          <cell r="C215" t="str">
            <v>G3-2-23</v>
          </cell>
          <cell r="D215">
            <v>117.21315699373694</v>
          </cell>
        </row>
        <row r="216">
          <cell r="A216" t="str">
            <v>TAV-0PS</v>
          </cell>
          <cell r="B216" t="str">
            <v>G4</v>
          </cell>
          <cell r="C216" t="str">
            <v>G4-23-H</v>
          </cell>
          <cell r="D216">
            <v>53.211400000000005</v>
          </cell>
        </row>
        <row r="217">
          <cell r="A217" t="str">
            <v>TAS-0TS</v>
          </cell>
          <cell r="B217" t="str">
            <v>G1</v>
          </cell>
          <cell r="C217" t="str">
            <v>G1-1-6.3</v>
          </cell>
          <cell r="D217">
            <v>56.980156993736955</v>
          </cell>
        </row>
        <row r="218">
          <cell r="A218" t="str">
            <v>TAS-0TD</v>
          </cell>
          <cell r="B218" t="str">
            <v>G2</v>
          </cell>
          <cell r="C218" t="str">
            <v>G2-1-6.3</v>
          </cell>
          <cell r="D218">
            <v>76.986356993736948</v>
          </cell>
        </row>
        <row r="219">
          <cell r="A219" t="str">
            <v>TAS-0FS</v>
          </cell>
          <cell r="B219" t="str">
            <v>G3</v>
          </cell>
          <cell r="C219" t="str">
            <v>G3-1-6.3</v>
          </cell>
          <cell r="D219">
            <v>94.66095699373696</v>
          </cell>
        </row>
        <row r="220">
          <cell r="A220" t="str">
            <v>TAS-0FD</v>
          </cell>
          <cell r="B220" t="str">
            <v>G3</v>
          </cell>
          <cell r="C220" t="str">
            <v>G3-2-6.3</v>
          </cell>
          <cell r="D220">
            <v>117.21315699373694</v>
          </cell>
        </row>
        <row r="221">
          <cell r="A221" t="str">
            <v>TAS-0PS</v>
          </cell>
          <cell r="B221" t="str">
            <v>G4</v>
          </cell>
          <cell r="C221" t="str">
            <v>G4-6.3-H</v>
          </cell>
          <cell r="D221">
            <v>53.211400000000005</v>
          </cell>
        </row>
        <row r="222">
          <cell r="A222" t="str">
            <v>TAD-0TS</v>
          </cell>
          <cell r="B222" t="str">
            <v>G1</v>
          </cell>
          <cell r="C222" t="str">
            <v>G1-1</v>
          </cell>
          <cell r="D222">
            <v>39.680756993736949</v>
          </cell>
        </row>
        <row r="223">
          <cell r="A223" t="str">
            <v>TAD-0FS</v>
          </cell>
          <cell r="B223" t="str">
            <v>G3</v>
          </cell>
          <cell r="C223" t="str">
            <v>G3-1</v>
          </cell>
          <cell r="D223">
            <v>77.361556993736954</v>
          </cell>
        </row>
        <row r="224">
          <cell r="A224" t="str">
            <v>TAD-0PS</v>
          </cell>
          <cell r="B224" t="str">
            <v>G4</v>
          </cell>
          <cell r="C224" t="str">
            <v>G4-H</v>
          </cell>
          <cell r="D224">
            <v>39.730999999999995</v>
          </cell>
        </row>
        <row r="225">
          <cell r="A225" t="str">
            <v>TAV-0PD</v>
          </cell>
          <cell r="B225">
            <v>0</v>
          </cell>
          <cell r="C225" t="str">
            <v>G4-D-23-H
G4-D-6.3-H</v>
          </cell>
          <cell r="D225">
            <v>78.309599999999989</v>
          </cell>
        </row>
        <row r="226">
          <cell r="A226">
            <v>0</v>
          </cell>
          <cell r="B226">
            <v>0</v>
          </cell>
          <cell r="C226" t="str">
            <v>G6</v>
          </cell>
          <cell r="D226">
            <v>61.184399999999997</v>
          </cell>
        </row>
        <row r="227">
          <cell r="A227" t="str">
            <v>PO0-0HC10_400</v>
          </cell>
          <cell r="B227">
            <v>0</v>
          </cell>
          <cell r="C227" t="str">
            <v>PH-10,0-400</v>
          </cell>
          <cell r="D227">
            <v>173.39645314009661</v>
          </cell>
        </row>
        <row r="228">
          <cell r="A228" t="str">
            <v>PO0-0HC12_500</v>
          </cell>
          <cell r="B228">
            <v>0</v>
          </cell>
          <cell r="C228" t="str">
            <v>PH-12,0-500</v>
          </cell>
          <cell r="D228">
            <v>262.21120000000002</v>
          </cell>
        </row>
        <row r="229">
          <cell r="A229" t="str">
            <v>PO0-0HC14_500</v>
          </cell>
          <cell r="B229">
            <v>0</v>
          </cell>
          <cell r="C229">
            <v>0</v>
          </cell>
          <cell r="D229">
            <v>337.90789745454549</v>
          </cell>
        </row>
        <row r="230">
          <cell r="A230" t="str">
            <v>PO0-0PC10_400</v>
          </cell>
          <cell r="B230">
            <v>0</v>
          </cell>
          <cell r="C230" t="str">
            <v>PP-10,0-400</v>
          </cell>
          <cell r="D230">
            <v>635.15199999999993</v>
          </cell>
        </row>
        <row r="231">
          <cell r="A231" t="str">
            <v>PO0-0PC12_500</v>
          </cell>
          <cell r="B231">
            <v>0</v>
          </cell>
          <cell r="C231" t="str">
            <v>PP-12,0-500</v>
          </cell>
          <cell r="D231">
            <v>880.24620000000004</v>
          </cell>
        </row>
        <row r="232">
          <cell r="A232" t="str">
            <v>PO0-0PC14_500</v>
          </cell>
          <cell r="B232">
            <v>0</v>
          </cell>
          <cell r="C232" t="str">
            <v>PP-14,0-500</v>
          </cell>
          <cell r="D232">
            <v>929.38060000000007</v>
          </cell>
        </row>
        <row r="233">
          <cell r="A233" t="str">
            <v>PO0-0HC10_2000</v>
          </cell>
          <cell r="B233">
            <v>0</v>
          </cell>
          <cell r="C233">
            <v>0</v>
          </cell>
          <cell r="D233" t="e">
            <v>#N/A</v>
          </cell>
        </row>
        <row r="234">
          <cell r="A234" t="str">
            <v>PO0-0HC12_2000</v>
          </cell>
          <cell r="B234">
            <v>0</v>
          </cell>
          <cell r="C234">
            <v>0</v>
          </cell>
          <cell r="D234">
            <v>878.80340000000001</v>
          </cell>
        </row>
        <row r="235">
          <cell r="A235" t="str">
            <v>PO0-0HC14_2000</v>
          </cell>
          <cell r="B235">
            <v>0</v>
          </cell>
          <cell r="C235">
            <v>0</v>
          </cell>
          <cell r="D235">
            <v>1013.3008000000001</v>
          </cell>
        </row>
        <row r="236">
          <cell r="A236">
            <v>0</v>
          </cell>
          <cell r="B236">
            <v>0</v>
          </cell>
          <cell r="C236" t="str">
            <v>AS1X4</v>
          </cell>
          <cell r="D236">
            <v>0.41944000000000004</v>
          </cell>
        </row>
        <row r="237">
          <cell r="A237">
            <v>0</v>
          </cell>
          <cell r="B237">
            <v>0</v>
          </cell>
          <cell r="C237" t="str">
            <v>AS1X2</v>
          </cell>
          <cell r="D237">
            <v>0.59919999999999995</v>
          </cell>
        </row>
        <row r="238">
          <cell r="A238">
            <v>0</v>
          </cell>
          <cell r="B238">
            <v>0</v>
          </cell>
          <cell r="C238" t="str">
            <v>AS1X1/0</v>
          </cell>
          <cell r="D238">
            <v>0.95016000000000023</v>
          </cell>
        </row>
        <row r="239">
          <cell r="A239">
            <v>0</v>
          </cell>
          <cell r="B239">
            <v>0</v>
          </cell>
          <cell r="C239" t="str">
            <v>AS1X2/0</v>
          </cell>
          <cell r="D239">
            <v>1.1966880000000002</v>
          </cell>
        </row>
        <row r="240">
          <cell r="A240">
            <v>0</v>
          </cell>
          <cell r="B240">
            <v>0</v>
          </cell>
          <cell r="C240" t="str">
            <v>AS1X3/0</v>
          </cell>
          <cell r="D240">
            <v>1.509984</v>
          </cell>
        </row>
        <row r="241">
          <cell r="A241">
            <v>0</v>
          </cell>
          <cell r="B241">
            <v>0</v>
          </cell>
          <cell r="C241" t="str">
            <v>AS1X4/0</v>
          </cell>
          <cell r="D241">
            <v>1.9097360000000001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2.5080800000000005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</row>
        <row r="244">
          <cell r="A244">
            <v>0</v>
          </cell>
          <cell r="B244">
            <v>0</v>
          </cell>
          <cell r="C244" t="str">
            <v>AC1X4</v>
          </cell>
          <cell r="D244">
            <v>0.51702400000000004</v>
          </cell>
        </row>
        <row r="245">
          <cell r="A245">
            <v>0</v>
          </cell>
          <cell r="B245">
            <v>0</v>
          </cell>
          <cell r="C245" t="str">
            <v>AC1X2</v>
          </cell>
          <cell r="D245">
            <v>0.78923200000000004</v>
          </cell>
        </row>
        <row r="246">
          <cell r="A246">
            <v>0</v>
          </cell>
          <cell r="B246">
            <v>0</v>
          </cell>
          <cell r="C246" t="str">
            <v>AC1X1/0</v>
          </cell>
          <cell r="D246">
            <v>1.2523280000000001</v>
          </cell>
        </row>
        <row r="247">
          <cell r="A247">
            <v>0</v>
          </cell>
          <cell r="B247">
            <v>0</v>
          </cell>
          <cell r="C247" t="str">
            <v>AC1X2/0</v>
          </cell>
          <cell r="D247">
            <v>1.5408000000000002</v>
          </cell>
        </row>
        <row r="248">
          <cell r="A248">
            <v>0</v>
          </cell>
          <cell r="B248">
            <v>0</v>
          </cell>
          <cell r="C248" t="str">
            <v>AC1X3/0</v>
          </cell>
          <cell r="D248">
            <v>1.9944800000000003</v>
          </cell>
        </row>
        <row r="249">
          <cell r="A249">
            <v>0</v>
          </cell>
          <cell r="B249">
            <v>0</v>
          </cell>
          <cell r="C249" t="str">
            <v>AC1X4/0</v>
          </cell>
          <cell r="D249">
            <v>2.5166400000000002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3.6380000000000008</v>
          </cell>
        </row>
        <row r="251">
          <cell r="A251">
            <v>0</v>
          </cell>
          <cell r="B251">
            <v>0</v>
          </cell>
          <cell r="C251" t="str">
            <v>AS1X50-PREN-TRIP</v>
          </cell>
          <cell r="D251">
            <v>3.2367500000000002</v>
          </cell>
        </row>
        <row r="252">
          <cell r="A252">
            <v>0</v>
          </cell>
          <cell r="B252">
            <v>0</v>
          </cell>
          <cell r="C252" t="str">
            <v>AS1X70-PREN-TRIP</v>
          </cell>
          <cell r="D252">
            <v>3.5737999999999999</v>
          </cell>
        </row>
        <row r="253">
          <cell r="A253">
            <v>0</v>
          </cell>
          <cell r="B253">
            <v>0</v>
          </cell>
          <cell r="C253" t="str">
            <v>AS1X95-PREN-TRIP</v>
          </cell>
          <cell r="D253">
            <v>4.1943999999999999</v>
          </cell>
        </row>
        <row r="254">
          <cell r="A254">
            <v>0</v>
          </cell>
          <cell r="B254">
            <v>0</v>
          </cell>
          <cell r="C254" t="str">
            <v>AS1X50-PREN-CUAD</v>
          </cell>
          <cell r="D254">
            <v>4.6866000000000003</v>
          </cell>
        </row>
        <row r="255">
          <cell r="A255">
            <v>0</v>
          </cell>
          <cell r="B255">
            <v>0</v>
          </cell>
          <cell r="C255" t="str">
            <v>AS1X70-PREN-CUAD</v>
          </cell>
          <cell r="D255">
            <v>5.2001999999999997</v>
          </cell>
        </row>
        <row r="256">
          <cell r="A256">
            <v>0</v>
          </cell>
          <cell r="B256">
            <v>0</v>
          </cell>
          <cell r="C256" t="str">
            <v>AS1X95-PREN-CUAD</v>
          </cell>
          <cell r="D256">
            <v>5.93208</v>
          </cell>
        </row>
        <row r="257">
          <cell r="A257">
            <v>0</v>
          </cell>
          <cell r="B257">
            <v>0</v>
          </cell>
          <cell r="C257" t="str">
            <v>BU1X6</v>
          </cell>
          <cell r="D257">
            <v>2.1346500000000002</v>
          </cell>
        </row>
        <row r="258">
          <cell r="A258">
            <v>0</v>
          </cell>
          <cell r="B258">
            <v>0</v>
          </cell>
          <cell r="C258" t="str">
            <v>BU1X4</v>
          </cell>
          <cell r="D258">
            <v>2.9612250000000002</v>
          </cell>
        </row>
        <row r="259">
          <cell r="A259">
            <v>0</v>
          </cell>
          <cell r="B259">
            <v>0</v>
          </cell>
          <cell r="C259" t="str">
            <v>BU1X2</v>
          </cell>
          <cell r="D259">
            <v>4.6224000000000007</v>
          </cell>
        </row>
        <row r="260">
          <cell r="A260">
            <v>0</v>
          </cell>
          <cell r="B260">
            <v>0</v>
          </cell>
          <cell r="C260" t="str">
            <v>BU1X1/0</v>
          </cell>
          <cell r="D260">
            <v>5.4462999999999999</v>
          </cell>
        </row>
        <row r="261">
          <cell r="A261">
            <v>0</v>
          </cell>
          <cell r="B261">
            <v>0</v>
          </cell>
          <cell r="C261" t="str">
            <v>BU1X2/0</v>
          </cell>
          <cell r="D261">
            <v>6.8159000000000001</v>
          </cell>
        </row>
        <row r="262">
          <cell r="A262">
            <v>0</v>
          </cell>
          <cell r="B262">
            <v>0</v>
          </cell>
          <cell r="C262" t="str">
            <v>BU1X3/0</v>
          </cell>
          <cell r="D262">
            <v>8.5493000000000006</v>
          </cell>
        </row>
        <row r="263">
          <cell r="A263">
            <v>0</v>
          </cell>
          <cell r="B263">
            <v>0</v>
          </cell>
          <cell r="C263" t="str">
            <v>BU1X4/0</v>
          </cell>
          <cell r="D263">
            <v>10.593000000000002</v>
          </cell>
        </row>
        <row r="264">
          <cell r="A264">
            <v>0</v>
          </cell>
          <cell r="B264">
            <v>0</v>
          </cell>
          <cell r="C264" t="str">
            <v>BU1X1/0</v>
          </cell>
          <cell r="D264">
            <v>7.6237500000000002</v>
          </cell>
        </row>
        <row r="265">
          <cell r="A265">
            <v>0</v>
          </cell>
          <cell r="B265">
            <v>0</v>
          </cell>
          <cell r="C265" t="str">
            <v>BU1X2/0</v>
          </cell>
          <cell r="D265">
            <v>9.5337000000000014</v>
          </cell>
        </row>
        <row r="266">
          <cell r="A266">
            <v>0</v>
          </cell>
          <cell r="B266">
            <v>0</v>
          </cell>
          <cell r="C266" t="str">
            <v>BU1X3/0</v>
          </cell>
          <cell r="D266">
            <v>11.981325</v>
          </cell>
        </row>
        <row r="267">
          <cell r="A267">
            <v>0</v>
          </cell>
          <cell r="B267">
            <v>0</v>
          </cell>
          <cell r="C267" t="str">
            <v>BU1X4/0</v>
          </cell>
          <cell r="D267">
            <v>14.998725000000002</v>
          </cell>
        </row>
        <row r="268">
          <cell r="A268">
            <v>0</v>
          </cell>
          <cell r="B268">
            <v>0</v>
          </cell>
          <cell r="C268" t="str">
            <v>AS1X4-TREN-DUPLEX</v>
          </cell>
          <cell r="D268">
            <v>1.0517505</v>
          </cell>
        </row>
        <row r="269">
          <cell r="A269" t="str">
            <v>SPV-1E100_150R,SPV-1F8K</v>
          </cell>
          <cell r="B269">
            <v>0</v>
          </cell>
          <cell r="C269" t="str">
            <v>MVF1*</v>
          </cell>
          <cell r="D269">
            <v>325.37880000000001</v>
          </cell>
        </row>
        <row r="270">
          <cell r="A270" t="str">
            <v>SPV-2E100_150R,SPV-2F8K</v>
          </cell>
          <cell r="B270">
            <v>0</v>
          </cell>
          <cell r="C270" t="str">
            <v>MVF2*</v>
          </cell>
          <cell r="D270">
            <v>545.2192</v>
          </cell>
        </row>
        <row r="271">
          <cell r="A271" t="str">
            <v>SPV-3E100_150R,SPV-3F8K</v>
          </cell>
          <cell r="B271">
            <v>0</v>
          </cell>
          <cell r="C271" t="str">
            <v>MVF3*
MVF3-100</v>
          </cell>
          <cell r="D271">
            <v>740.33659999999998</v>
          </cell>
        </row>
        <row r="272">
          <cell r="A272" t="str">
            <v>SPV-1O300_150R</v>
          </cell>
          <cell r="B272">
            <v>0</v>
          </cell>
          <cell r="C272" t="str">
            <v>MVF1-B</v>
          </cell>
          <cell r="D272">
            <v>381.16300000000001</v>
          </cell>
        </row>
        <row r="273">
          <cell r="A273" t="str">
            <v>SPV-2O300_150R</v>
          </cell>
          <cell r="B273">
            <v>0</v>
          </cell>
          <cell r="C273" t="str">
            <v>MVF2-B</v>
          </cell>
          <cell r="D273">
            <v>656.7876</v>
          </cell>
        </row>
        <row r="274">
          <cell r="A274" t="str">
            <v>SPV-3O300_150R</v>
          </cell>
          <cell r="B274">
            <v>0</v>
          </cell>
          <cell r="C274" t="str">
            <v>MVF3-B</v>
          </cell>
          <cell r="D274">
            <v>907.68920000000003</v>
          </cell>
        </row>
        <row r="275">
          <cell r="A275" t="str">
            <v>SPV-1P18_125R,</v>
          </cell>
          <cell r="B275">
            <v>0</v>
          </cell>
          <cell r="C275" t="str">
            <v>MVP1</v>
          </cell>
          <cell r="D275">
            <v>159.11509000000001</v>
          </cell>
        </row>
        <row r="276">
          <cell r="A276" t="str">
            <v>SPV-2P18_125R,</v>
          </cell>
          <cell r="B276">
            <v>0</v>
          </cell>
          <cell r="C276" t="str">
            <v>MVP2</v>
          </cell>
          <cell r="D276">
            <v>265.35833000000002</v>
          </cell>
        </row>
        <row r="277">
          <cell r="A277" t="str">
            <v>SPV-3P18_125R,</v>
          </cell>
          <cell r="B277">
            <v>0</v>
          </cell>
          <cell r="C277" t="str">
            <v>MVP3</v>
          </cell>
          <cell r="D277">
            <v>346.87856999999997</v>
          </cell>
        </row>
        <row r="278">
          <cell r="A278" t="str">
            <v>ACO - ON2X8</v>
          </cell>
          <cell r="B278">
            <v>0</v>
          </cell>
          <cell r="C278">
            <v>0</v>
          </cell>
          <cell r="D278">
            <v>154.23474860000002</v>
          </cell>
        </row>
        <row r="279">
          <cell r="A279" t="str">
            <v>ACO - ON3X8</v>
          </cell>
          <cell r="B279">
            <v>0</v>
          </cell>
          <cell r="C279">
            <v>0</v>
          </cell>
          <cell r="D279">
            <v>178.33713360000002</v>
          </cell>
        </row>
        <row r="280">
          <cell r="A280" t="str">
            <v>ACO - ON3X6</v>
          </cell>
          <cell r="B280">
            <v>0</v>
          </cell>
          <cell r="C280">
            <v>0</v>
          </cell>
          <cell r="D280">
            <v>283.31483360000004</v>
          </cell>
        </row>
        <row r="281">
          <cell r="A281" t="str">
            <v>ACO - ON3X4</v>
          </cell>
          <cell r="B281">
            <v>0</v>
          </cell>
          <cell r="C281">
            <v>0</v>
          </cell>
          <cell r="D281">
            <v>375.81918859999996</v>
          </cell>
        </row>
        <row r="282">
          <cell r="A282" t="str">
            <v>ACO - ON4X8</v>
          </cell>
          <cell r="B282">
            <v>0</v>
          </cell>
          <cell r="C282">
            <v>0</v>
          </cell>
          <cell r="D282">
            <v>233.62994860000001</v>
          </cell>
        </row>
        <row r="283">
          <cell r="A283" t="str">
            <v>ACO - ON4X6</v>
          </cell>
          <cell r="B283">
            <v>0</v>
          </cell>
          <cell r="C283">
            <v>0</v>
          </cell>
          <cell r="D283">
            <v>341.53158360000003</v>
          </cell>
        </row>
        <row r="284">
          <cell r="A284" t="str">
            <v>ACO - ON4X4</v>
          </cell>
          <cell r="B284">
            <v>0</v>
          </cell>
          <cell r="C284">
            <v>0</v>
          </cell>
          <cell r="D284">
            <v>452.6969186</v>
          </cell>
        </row>
        <row r="285">
          <cell r="A285" t="str">
            <v>ACO - OJ2X6</v>
          </cell>
          <cell r="B285">
            <v>0</v>
          </cell>
          <cell r="C285">
            <v>0</v>
          </cell>
          <cell r="D285">
            <v>100.1321686</v>
          </cell>
        </row>
        <row r="286">
          <cell r="A286" t="str">
            <v>ACO - OJ3X6</v>
          </cell>
          <cell r="B286">
            <v>0</v>
          </cell>
          <cell r="C286">
            <v>0</v>
          </cell>
          <cell r="D286">
            <v>107.08862859999999</v>
          </cell>
        </row>
        <row r="287">
          <cell r="A287" t="str">
            <v>ACO - OJ3X4</v>
          </cell>
          <cell r="B287">
            <v>0</v>
          </cell>
          <cell r="C287">
            <v>0</v>
          </cell>
          <cell r="D287">
            <v>167.34622859999999</v>
          </cell>
        </row>
        <row r="288">
          <cell r="A288" t="str">
            <v>ACO - OJ4X6</v>
          </cell>
          <cell r="B288">
            <v>0</v>
          </cell>
          <cell r="C288">
            <v>0</v>
          </cell>
          <cell r="D288">
            <v>171.23633860000001</v>
          </cell>
        </row>
        <row r="289">
          <cell r="A289" t="str">
            <v>MED - 1E100_1A</v>
          </cell>
          <cell r="B289">
            <v>0</v>
          </cell>
          <cell r="C289">
            <v>0</v>
          </cell>
          <cell r="D289">
            <v>73.090522000000007</v>
          </cell>
        </row>
        <row r="290">
          <cell r="A290" t="str">
            <v>MED - 1E100_13A</v>
          </cell>
          <cell r="B290">
            <v>0</v>
          </cell>
          <cell r="C290">
            <v>0</v>
          </cell>
          <cell r="D290">
            <v>85.424937999999997</v>
          </cell>
        </row>
        <row r="291">
          <cell r="A291" t="str">
            <v>MED - 1E100_16A</v>
          </cell>
          <cell r="B291">
            <v>0</v>
          </cell>
          <cell r="C291">
            <v>0</v>
          </cell>
          <cell r="D291">
            <v>93.783732000000015</v>
          </cell>
        </row>
        <row r="292">
          <cell r="A292" t="str">
            <v>AC0-0X2X10C</v>
          </cell>
          <cell r="B292">
            <v>0</v>
          </cell>
          <cell r="C292" t="str">
            <v>TD-3-H</v>
          </cell>
          <cell r="D292">
            <v>86.600594019933567</v>
          </cell>
        </row>
        <row r="293">
          <cell r="A293" t="str">
            <v>AC0-0X2X6C</v>
          </cell>
          <cell r="B293">
            <v>0</v>
          </cell>
          <cell r="C293" t="str">
            <v>TD-4-H</v>
          </cell>
          <cell r="D293">
            <v>91.54511500000001</v>
          </cell>
        </row>
        <row r="294">
          <cell r="A294">
            <v>3.4357600000000001</v>
          </cell>
          <cell r="B294">
            <v>1010337</v>
          </cell>
          <cell r="C294" t="str">
            <v>CONDUCTOR DESNUDO SOLIDO COBRE DURO (RIGIDO) No. 4 AWG</v>
          </cell>
          <cell r="D294" t="str">
            <v>m</v>
          </cell>
        </row>
        <row r="295">
          <cell r="A295">
            <v>1.1234999999999999</v>
          </cell>
          <cell r="B295">
            <v>1011133</v>
          </cell>
          <cell r="C295" t="str">
            <v>CONDUCTOR DESNUDO CABLEADO COBRE SUAVE NO. 8 AWG, 7 HILOS</v>
          </cell>
          <cell r="D295" t="str">
            <v>m</v>
          </cell>
        </row>
        <row r="296">
          <cell r="A296">
            <v>1.7451700000000001</v>
          </cell>
          <cell r="B296">
            <v>1011135</v>
          </cell>
          <cell r="C296" t="str">
            <v>CONDUCTOR DESNUDO CABLEADO COBRE SUAVE NO. 6 AWG, 7 HILOS</v>
          </cell>
          <cell r="D296" t="str">
            <v>m</v>
          </cell>
        </row>
        <row r="297">
          <cell r="A297">
            <v>2.5166400000000002</v>
          </cell>
          <cell r="B297">
            <v>1011137</v>
          </cell>
          <cell r="C297" t="str">
            <v>CONDUCTOR DESNUDO CABLEADO COBRE SUAVE NO. 4 AWG, 7 HILOS</v>
          </cell>
          <cell r="D297" t="str">
            <v>m</v>
          </cell>
        </row>
        <row r="298">
          <cell r="A298">
            <v>3.8273900000000003</v>
          </cell>
          <cell r="B298">
            <v>1011139</v>
          </cell>
          <cell r="C298" t="str">
            <v>CONDUCTOR DESNUDO CABLEADO COBRE SUAVE NO. 2 AWG, 7 HILOS</v>
          </cell>
          <cell r="D298" t="str">
            <v>m</v>
          </cell>
        </row>
        <row r="299">
          <cell r="A299">
            <v>6.5088099999999995</v>
          </cell>
          <cell r="B299">
            <v>1011141</v>
          </cell>
          <cell r="C299" t="str">
            <v>CONDUCTOR DESNUDO CABLEADO COBRE SUAVE NO. 1/0 AWG, 7 HILOS</v>
          </cell>
          <cell r="D299" t="str">
            <v>m</v>
          </cell>
        </row>
        <row r="300">
          <cell r="A300">
            <v>0.29184006000000001</v>
          </cell>
          <cell r="B300">
            <v>1012137</v>
          </cell>
          <cell r="C300" t="str">
            <v>CONDUCTOR DESNUDO SOLIDO ALUMINIO PARA ATADURAS No. 4 AWG</v>
          </cell>
          <cell r="D300" t="str">
            <v>m</v>
          </cell>
        </row>
        <row r="301">
          <cell r="A301">
            <v>0.60300000000000009</v>
          </cell>
          <cell r="B301">
            <v>1012301</v>
          </cell>
          <cell r="C301" t="str">
            <v>CINTA DE ARMAR, ALEACION DE ALUMINIO 1.27 MM ESPESOR X 7.62 MM ANCHO</v>
          </cell>
          <cell r="D301" t="str">
            <v>m</v>
          </cell>
        </row>
        <row r="302">
          <cell r="A302">
            <v>0.41944000000000004</v>
          </cell>
          <cell r="B302">
            <v>1013137</v>
          </cell>
          <cell r="C302" t="str">
            <v>CONDUCTOR DESNUDO CABLEADO ALUMINIO, AAC NO. 4 AWG, 7 HILOS</v>
          </cell>
          <cell r="D302" t="str">
            <v>m</v>
          </cell>
        </row>
        <row r="303">
          <cell r="A303">
            <v>0.59919999999999995</v>
          </cell>
          <cell r="B303">
            <v>1013139</v>
          </cell>
          <cell r="C303" t="str">
            <v>CONDUCTOR DESNUDO CABLEADO ALUMINIO, AAC NO. 2 AWG, 7 HILOS</v>
          </cell>
          <cell r="D303" t="str">
            <v>m</v>
          </cell>
        </row>
        <row r="304">
          <cell r="A304">
            <v>0.95016000000000023</v>
          </cell>
          <cell r="B304">
            <v>1013141</v>
          </cell>
          <cell r="C304" t="str">
            <v>CONDUCTOR DESNUDO CABLEADO ALUMINIO, AAC NO. 1/0 AWG, 7 HILOS</v>
          </cell>
          <cell r="D304" t="str">
            <v>m</v>
          </cell>
        </row>
        <row r="305">
          <cell r="A305">
            <v>1.1966880000000002</v>
          </cell>
          <cell r="B305">
            <v>1013142</v>
          </cell>
          <cell r="C305" t="str">
            <v>CONDUCTOR DESNUDO CABLEADO ALUMINIO, AAC NO. 2/0 AWG, 7 HILOS</v>
          </cell>
          <cell r="D305" t="str">
            <v>m</v>
          </cell>
        </row>
        <row r="306">
          <cell r="A306">
            <v>1.509984</v>
          </cell>
          <cell r="B306">
            <v>1013143</v>
          </cell>
          <cell r="C306" t="str">
            <v>CONDUCTOR DESNUDO CABLEADO ALUMINIO, AAC NO. 3/0 AWG, 7 HILOS</v>
          </cell>
          <cell r="D306" t="str">
            <v>m</v>
          </cell>
        </row>
        <row r="307">
          <cell r="A307">
            <v>1.9097360000000001</v>
          </cell>
          <cell r="B307">
            <v>1013144</v>
          </cell>
          <cell r="C307" t="str">
            <v>CONDUCTOR DESNUDO CABLEADO ALUMINIO, AAC NO. 4/0 AWG, 7 HILOS</v>
          </cell>
          <cell r="D307" t="str">
            <v>m</v>
          </cell>
        </row>
        <row r="308">
          <cell r="A308">
            <v>2.5080800000000005</v>
          </cell>
          <cell r="B308">
            <v>1013156</v>
          </cell>
          <cell r="C308" t="str">
            <v>CONDUCTOR DESNUDO CABLEADO ALUMINIO, AAC NO. 266.8 MCM, 19 HILOS</v>
          </cell>
          <cell r="D308" t="str">
            <v>m</v>
          </cell>
        </row>
        <row r="309">
          <cell r="A309">
            <v>3.1672000000000007</v>
          </cell>
          <cell r="B309">
            <v>1013159</v>
          </cell>
          <cell r="C309" t="str">
            <v>CONDUCTOR DESNUDO CABLEADO ALUMINIO, AAC NO. 336.4 MCM, 19 HILOS</v>
          </cell>
          <cell r="D309" t="str">
            <v>m</v>
          </cell>
        </row>
        <row r="310">
          <cell r="A310">
            <v>0.51702400000000004</v>
          </cell>
          <cell r="B310">
            <v>1013337</v>
          </cell>
          <cell r="C310" t="str">
            <v>CONDUCTOR DESNUDO CABLEADO ALUMINIO ACERO ACSR  6/1, NO. 4 AWG, 7 HILOS</v>
          </cell>
          <cell r="D310" t="str">
            <v>m</v>
          </cell>
        </row>
        <row r="311">
          <cell r="A311">
            <v>0.78923200000000004</v>
          </cell>
          <cell r="B311">
            <v>1013339</v>
          </cell>
          <cell r="C311" t="str">
            <v>CONDUCTOR DESNUDO CABLEADO ALUMINIO ACERO ACSR  6/1, NO. 2 AWG, 7 HILOS</v>
          </cell>
          <cell r="D311" t="str">
            <v>m</v>
          </cell>
        </row>
        <row r="312">
          <cell r="A312">
            <v>1.2523280000000001</v>
          </cell>
          <cell r="B312">
            <v>1013341</v>
          </cell>
          <cell r="C312" t="str">
            <v>CONDUCTOR DESNUDO CABLEADO ALUMINIO ACERO ACSR  6/1, NO. 1/0 AWG, 7 HILOS</v>
          </cell>
          <cell r="D312" t="str">
            <v>m</v>
          </cell>
        </row>
        <row r="313">
          <cell r="A313">
            <v>1.5408000000000002</v>
          </cell>
          <cell r="B313">
            <v>1013342</v>
          </cell>
          <cell r="C313" t="str">
            <v>CONDUCTOR DESNUDO CABLEADO ALUMINIO ACERO ACSR  6/1, NO. 2/0 AWG, 7 HILOS</v>
          </cell>
          <cell r="D313" t="str">
            <v>m</v>
          </cell>
        </row>
        <row r="314">
          <cell r="A314">
            <v>1.9944800000000003</v>
          </cell>
          <cell r="B314">
            <v>1013343</v>
          </cell>
          <cell r="C314" t="str">
            <v>CONDUCTOR DESNUDO CABLEADO ALUMINIO ACERO ACSR  6/1, NO. 3/0 AWG, 7 HILOS</v>
          </cell>
          <cell r="D314" t="str">
            <v>m</v>
          </cell>
        </row>
        <row r="315">
          <cell r="A315">
            <v>2.5166400000000002</v>
          </cell>
          <cell r="B315">
            <v>1013344</v>
          </cell>
          <cell r="C315" t="str">
            <v>CONDUCTOR DESNUDO CABLEADO ALUMINIO ACERO ACSR  6/1, NO. 4/0 AWG, 7 HILOS</v>
          </cell>
          <cell r="D315" t="str">
            <v>m</v>
          </cell>
        </row>
        <row r="316">
          <cell r="A316">
            <v>3.6380000000000008</v>
          </cell>
          <cell r="B316">
            <v>1013346</v>
          </cell>
          <cell r="C316" t="str">
            <v>CONDUCTOR DESNUDO CABLEADO ALUMINIO ACERO ACSR  26/7, NO. 266.8 MCM, 33 HILOS</v>
          </cell>
          <cell r="D316" t="str">
            <v>m</v>
          </cell>
        </row>
        <row r="317">
          <cell r="A317">
            <v>1.2729999999999999</v>
          </cell>
          <cell r="B317">
            <v>1015206</v>
          </cell>
          <cell r="C317" t="str">
            <v>CABLE ACERO GALVANIZADO GRADO SIEMENS MARTIN 3/8" DIAM. 7 HILOS, 3153 KG</v>
          </cell>
          <cell r="D317" t="str">
            <v>m</v>
          </cell>
        </row>
        <row r="318">
          <cell r="A318">
            <v>0.2782</v>
          </cell>
          <cell r="B318">
            <v>1020127</v>
          </cell>
          <cell r="C318" t="str">
            <v>CONDUCTOR DE COBRE AISLADO PVC, 600 V, TW NO. 14 AWG, SOLIDO</v>
          </cell>
          <cell r="D318" t="str">
            <v>m</v>
          </cell>
        </row>
        <row r="319">
          <cell r="A319">
            <v>1.1234999999999999</v>
          </cell>
          <cell r="B319">
            <v>1020133</v>
          </cell>
          <cell r="C319" t="str">
            <v>CONDUCTOR DE COBRE AISLADO PVC, 600 V, TW NO. 8 AWG, SOLIDO</v>
          </cell>
          <cell r="D319" t="str">
            <v>m</v>
          </cell>
        </row>
        <row r="320">
          <cell r="A320">
            <v>0.70620000000000005</v>
          </cell>
          <cell r="B320">
            <v>1021131</v>
          </cell>
          <cell r="C320" t="str">
            <v>CONDUCTOR DE COBRE AISLADO PVC, 600 V. TW  NO. 10 AWG, 7 HILOS</v>
          </cell>
          <cell r="D320" t="str">
            <v>m</v>
          </cell>
        </row>
        <row r="321">
          <cell r="A321">
            <v>1.1235000000000002</v>
          </cell>
          <cell r="B321">
            <v>1021133</v>
          </cell>
          <cell r="C321" t="str">
            <v>CONDUCTOR DE COBRE AISLADO PVC, 600 V. TW  No. 8 AWG, 7 HILOS</v>
          </cell>
          <cell r="D321" t="str">
            <v>m</v>
          </cell>
        </row>
        <row r="322">
          <cell r="A322">
            <v>1.7451700000000001</v>
          </cell>
          <cell r="B322">
            <v>1021135</v>
          </cell>
          <cell r="C322" t="str">
            <v>CONDUCTOR DE COBRE AISLADO PVC, 600 V. TW  NO. 6 AWG, 7 HILOS</v>
          </cell>
          <cell r="D322" t="str">
            <v>m</v>
          </cell>
        </row>
        <row r="323">
          <cell r="A323">
            <v>2.7498999999999998</v>
          </cell>
          <cell r="B323">
            <v>1021137</v>
          </cell>
          <cell r="C323" t="str">
            <v>CONDUCTOR DE COBRE AISLADO PVC, 600 V. TW  NO. 4 AWG, 7 HILOS</v>
          </cell>
          <cell r="D323" t="str">
            <v>m</v>
          </cell>
        </row>
        <row r="324">
          <cell r="A324">
            <v>4.2479000000000005</v>
          </cell>
          <cell r="B324">
            <v>1021139</v>
          </cell>
          <cell r="C324" t="str">
            <v>CONDUCTOR DE COBRE AISLADO PVC, 600 V. TW  NO. 2 AWG, 7 HILOS</v>
          </cell>
          <cell r="D324" t="str">
            <v>m</v>
          </cell>
        </row>
        <row r="325">
          <cell r="A325">
            <v>2.1346500000000002</v>
          </cell>
          <cell r="B325">
            <v>1021735</v>
          </cell>
          <cell r="C325" t="str">
            <v>CONDUCTOR COBRE AISLADO PVC 2000 V. TTU NO. 6 AWG, 7 HILOS</v>
          </cell>
          <cell r="D325" t="str">
            <v>m</v>
          </cell>
        </row>
        <row r="326">
          <cell r="A326">
            <v>2.9612250000000002</v>
          </cell>
          <cell r="B326">
            <v>1021737</v>
          </cell>
          <cell r="C326" t="str">
            <v>CONDUCTOR COBRE AISLADO PVC 2000 V. TTU NO. 4 AWG, 7 HILOS</v>
          </cell>
          <cell r="D326" t="str">
            <v>m</v>
          </cell>
        </row>
        <row r="327">
          <cell r="A327">
            <v>4.6224000000000007</v>
          </cell>
          <cell r="B327">
            <v>1021739</v>
          </cell>
          <cell r="C327" t="str">
            <v>CONDUCTOR COBRE AISLADO PVC 2000 V. TTU NO. 2 AWG, 7 HILOS</v>
          </cell>
          <cell r="D327" t="str">
            <v>m</v>
          </cell>
        </row>
        <row r="328">
          <cell r="A328">
            <v>5.4462999999999999</v>
          </cell>
          <cell r="B328">
            <v>1021741</v>
          </cell>
          <cell r="C328" t="str">
            <v>CONDUCTOR COBRE AISLADO PVC 2000 V. TTU NO. 1/0 AWG, 7 HILOS</v>
          </cell>
          <cell r="D328" t="str">
            <v>m</v>
          </cell>
        </row>
        <row r="329">
          <cell r="A329">
            <v>6.8159000000000001</v>
          </cell>
          <cell r="B329">
            <v>1021742</v>
          </cell>
          <cell r="C329" t="str">
            <v>CONDUCTOR COBRE AISLADO PVC 2000 V. TTU NO. 2/0 AWG, 7 HILOS</v>
          </cell>
          <cell r="D329" t="str">
            <v>m</v>
          </cell>
        </row>
        <row r="330">
          <cell r="A330">
            <v>8.5493000000000006</v>
          </cell>
          <cell r="B330">
            <v>1021743</v>
          </cell>
          <cell r="C330" t="str">
            <v>CONDUCTOR COBRE AISLADO PVC 2000 V. TTU NO. 3/0 AWG, 7 HILOS</v>
          </cell>
          <cell r="D330" t="str">
            <v>m</v>
          </cell>
        </row>
        <row r="331">
          <cell r="A331">
            <v>10.593000000000002</v>
          </cell>
          <cell r="B331">
            <v>1021744</v>
          </cell>
          <cell r="C331" t="str">
            <v>CONDUCTOR COBRE AISLADO PVC 2000 V. TTU NO. 4/0 AWG, 7 HILOS</v>
          </cell>
          <cell r="D331" t="str">
            <v>m</v>
          </cell>
        </row>
        <row r="332">
          <cell r="A332">
            <v>7.6237500000000002</v>
          </cell>
          <cell r="B332">
            <v>1021751</v>
          </cell>
          <cell r="C332" t="str">
            <v>CONDUCTOR COBRE AISLADO PVC 2000 V. TTU NO. 1/0 AWG, 19 HILOS</v>
          </cell>
          <cell r="D332" t="str">
            <v>m</v>
          </cell>
        </row>
        <row r="333">
          <cell r="A333">
            <v>9.5337000000000014</v>
          </cell>
          <cell r="B333">
            <v>1021752</v>
          </cell>
          <cell r="C333" t="str">
            <v>CONDUCTOR COBRE AISLADO PVC 2000 V. TTU NO. 2/0 AWG, 19 HILOS</v>
          </cell>
          <cell r="D333" t="str">
            <v>m</v>
          </cell>
        </row>
        <row r="334">
          <cell r="A334">
            <v>11.981325</v>
          </cell>
          <cell r="B334">
            <v>1021753</v>
          </cell>
          <cell r="C334" t="str">
            <v>CONDUCTOR COBRE AISLADO PVC 2000 V. TTU NO. 3/0 AWG, 19 HILOS</v>
          </cell>
          <cell r="D334" t="str">
            <v>m</v>
          </cell>
        </row>
        <row r="335">
          <cell r="A335">
            <v>14.998725000000002</v>
          </cell>
          <cell r="B335">
            <v>1021754</v>
          </cell>
          <cell r="C335" t="str">
            <v>CONDUCTOR COBRE AISLADO PVC 2000 V. TTU NO. 4/0 AWG, 19 HILOS</v>
          </cell>
          <cell r="D335" t="str">
            <v>m</v>
          </cell>
        </row>
        <row r="336">
          <cell r="A336">
            <v>3.4825180000000002</v>
          </cell>
          <cell r="B336">
            <v>1101233</v>
          </cell>
          <cell r="C336" t="str">
            <v>MULTICONDUCTOR DE COBRE AISLADO PVC, 600 V, No. 2 X 8 AWG, 7 HILOS</v>
          </cell>
          <cell r="D336" t="str">
            <v>m</v>
          </cell>
        </row>
        <row r="337">
          <cell r="A337">
            <v>4.2257734000000005</v>
          </cell>
          <cell r="B337">
            <v>1101333</v>
          </cell>
          <cell r="C337" t="str">
            <v>MULTICONDUCTOR DE COBRE AISLADO PVC, 600 V, No. 3 X 8 AWG, 7 HILOS</v>
          </cell>
          <cell r="D337" t="str">
            <v>m</v>
          </cell>
        </row>
        <row r="338">
          <cell r="A338">
            <v>6.5887614000000001</v>
          </cell>
          <cell r="B338">
            <v>1101335</v>
          </cell>
          <cell r="C338" t="str">
            <v>MULTICONDUCTOR DE COBRE AISLADO PVC, 600 V, No. 3 X 6 AWG, 7 HILOS</v>
          </cell>
          <cell r="D338" t="str">
            <v>m</v>
          </cell>
        </row>
        <row r="339">
          <cell r="A339">
            <v>10.2889356</v>
          </cell>
          <cell r="B339">
            <v>1101337</v>
          </cell>
          <cell r="C339" t="str">
            <v>MULTICONDUCTOR DE COBRE AISLADO PVC, 600 V, No. 3 X 4 AWG, 7 HILOS.</v>
          </cell>
          <cell r="D339" t="str">
            <v>m</v>
          </cell>
        </row>
        <row r="340">
          <cell r="A340">
            <v>6.2166459999999999</v>
          </cell>
          <cell r="B340">
            <v>1101433</v>
          </cell>
          <cell r="C340" t="str">
            <v>MULTICONDUCTOR DE COBRE AISLADO PVC, 600 V, No. 4 X 8 AWG. 7 HILOS</v>
          </cell>
          <cell r="D340" t="str">
            <v>m</v>
          </cell>
        </row>
        <row r="341">
          <cell r="A341">
            <v>8.5211114000000006</v>
          </cell>
          <cell r="B341">
            <v>1101435</v>
          </cell>
          <cell r="C341" t="str">
            <v>MULTICONDUCTOR DE COBRE AISLADO PVC, 600 V, No. 4 X 6 AWG, 7 HILOS</v>
          </cell>
          <cell r="D341" t="str">
            <v>m</v>
          </cell>
        </row>
        <row r="342">
          <cell r="A342">
            <v>12.967724800000001</v>
          </cell>
          <cell r="B342">
            <v>1101437</v>
          </cell>
          <cell r="C342" t="str">
            <v>MULTICONDUCTOR DE COBRE AISLADO PVC, 600 V, No. 4 X 4 AWG, 7 HILOS</v>
          </cell>
          <cell r="D342" t="str">
            <v>m</v>
          </cell>
        </row>
        <row r="343">
          <cell r="A343">
            <v>1.0517505</v>
          </cell>
          <cell r="B343">
            <v>1102237</v>
          </cell>
          <cell r="C343" t="str">
            <v>CABLE MULTIPLEX ALUMINIO ASC 2 X 4 AWG, PE 600 V, AISLADOS DUPLEX</v>
          </cell>
          <cell r="D343" t="str">
            <v>m</v>
          </cell>
        </row>
        <row r="344">
          <cell r="A344">
            <v>3.2367500000000002</v>
          </cell>
          <cell r="B344">
            <v>1103341</v>
          </cell>
          <cell r="C344" t="str">
            <v>CABLE PREENSAMBLADO (2 X 1/0 AAC + 1 X 1/0 AAAC) AWG, AISLADO POLIETILENO RETICULADO XLPE, 600 V - 90 GRD C</v>
          </cell>
          <cell r="D344" t="str">
            <v>m</v>
          </cell>
        </row>
        <row r="345">
          <cell r="A345">
            <v>3.5737999999999999</v>
          </cell>
          <cell r="B345">
            <v>1103342</v>
          </cell>
          <cell r="C345" t="str">
            <v>CABLE PREENSAMBLADO (2 X 2/0 AAC + 1 X 1/0 AAAC) AWG, AISLADO POLIETILENO RETICULADO XLPE, 600 V - 90 GRD C</v>
          </cell>
          <cell r="D345" t="str">
            <v>m</v>
          </cell>
        </row>
        <row r="346">
          <cell r="A346">
            <v>4.1943999999999999</v>
          </cell>
          <cell r="B346">
            <v>1103343</v>
          </cell>
          <cell r="C346" t="str">
            <v>CABLE PREENSAMBLADO (2 X 3/0 AAC + 1 X 1/0 AAAC) AWG, AISLADO POLIETILENO RETICULADO XLPE, 600 V - 90 GRD C</v>
          </cell>
          <cell r="D346" t="str">
            <v>m</v>
          </cell>
        </row>
        <row r="347">
          <cell r="A347">
            <v>4.6866000000000003</v>
          </cell>
          <cell r="B347">
            <v>1103441</v>
          </cell>
          <cell r="C347" t="str">
            <v>CABLE PREENSAMBLADO (3 X 1/0 AAC + 1 X 1/0 AAAC) AWG, AISLADO POLIETILENO RETICULADO XLPE, 600 V - 90 GRD C</v>
          </cell>
          <cell r="D347" t="str">
            <v>m</v>
          </cell>
        </row>
        <row r="348">
          <cell r="A348">
            <v>5.2001999999999997</v>
          </cell>
          <cell r="B348">
            <v>1103442</v>
          </cell>
          <cell r="C348" t="str">
            <v>CABLE PREENSAMBLADO (3 X 2/0 AAC + 1 X 1/0 AAAC) AWG, AISLADO POLIETILENO RETICULADO XLPE, 600 V - 90 GRD C</v>
          </cell>
          <cell r="D348" t="str">
            <v>m</v>
          </cell>
        </row>
        <row r="349">
          <cell r="A349">
            <v>5.93208</v>
          </cell>
          <cell r="B349">
            <v>1103443</v>
          </cell>
          <cell r="C349" t="str">
            <v>CABLE PREENSAMBLADO (3 X 3/0 AAC + 1 X 1/0 AAAC) AWG, AISLADO POLIETILENO RETICULADO XLPE, 600 V - 90 GRD C</v>
          </cell>
          <cell r="D349" t="str">
            <v>m</v>
          </cell>
        </row>
        <row r="350">
          <cell r="A350">
            <v>1.6010900000000001</v>
          </cell>
          <cell r="B350">
            <v>1104235</v>
          </cell>
          <cell r="C350" t="str">
            <v>MULTICONDUCTOR ANTIHURTO DE ALEACION AL AA-8000, AISLAMIENTO XLPE, CHAQUETA PVC, 600 V, NO. 2 X 6 AWG, 7 HILOS.</v>
          </cell>
          <cell r="D350" t="str">
            <v>m</v>
          </cell>
        </row>
        <row r="351">
          <cell r="A351">
            <v>1.7998460000000001</v>
          </cell>
          <cell r="B351">
            <v>1104335</v>
          </cell>
          <cell r="C351" t="str">
            <v>MULTICONDUCTOR ANTIHURTO DE ALEACION AL AA-8000, AISLAMIENTO XLPE, CHAQUETA PVC, 600 V, NO. 3 X 6 AWG, 7 HILOS.</v>
          </cell>
          <cell r="D351" t="str">
            <v>m</v>
          </cell>
        </row>
        <row r="352">
          <cell r="A352">
            <v>2.3740299999999999</v>
          </cell>
          <cell r="B352">
            <v>1104337</v>
          </cell>
          <cell r="C352" t="str">
            <v>MULTICONDUCTOR ANTIHURTO DE ALEACION AL AA-8000, AISLAMIENTO XLPE, CHAQUETA PVC, 600 V, NO. 3 X 4 AWG, 7 HILOS.</v>
          </cell>
          <cell r="D352" t="str">
            <v>m</v>
          </cell>
        </row>
        <row r="353">
          <cell r="A353">
            <v>2.2746520000000001</v>
          </cell>
          <cell r="B353">
            <v>1104435</v>
          </cell>
          <cell r="C353" t="str">
            <v>MULTICONDUCTOR ANTIHURTO DE ALEACION AL AA-8000, AISLAMIENTO XLPE, CHAQUETA PVC, 600 V, NO. 4 X 6 AWG, 7 HILOS.</v>
          </cell>
          <cell r="D353" t="str">
            <v>m</v>
          </cell>
        </row>
        <row r="354">
          <cell r="A354">
            <v>0.46899999999999997</v>
          </cell>
          <cell r="B354">
            <v>1991019</v>
          </cell>
          <cell r="C354" t="str">
            <v>HEBILLA DE ACERO INOXIDABLE PARA SUJECCION DE FLEJE DE 19 MM</v>
          </cell>
          <cell r="D354" t="str">
            <v>c/u</v>
          </cell>
        </row>
        <row r="355">
          <cell r="A355">
            <v>19.296000000000003</v>
          </cell>
          <cell r="B355">
            <v>2010152</v>
          </cell>
          <cell r="C355" t="str">
            <v>AISLADOR DE CAUCHO SILICONADO TIPO SUSPENSION CLASE ANSI DS-28, 22 KV</v>
          </cell>
          <cell r="D355" t="str">
            <v>c/u</v>
          </cell>
        </row>
        <row r="356">
          <cell r="A356">
            <v>8.6430000000000007</v>
          </cell>
          <cell r="B356">
            <v>2010311</v>
          </cell>
          <cell r="C356" t="str">
            <v>AISLADOR DE PORCELANA TIPO ESPIGA (PIN), RADIOINTERFERENCIA CLASE ANSI 56-1  25 KV</v>
          </cell>
          <cell r="D356" t="str">
            <v>c/u</v>
          </cell>
        </row>
        <row r="357">
          <cell r="A357">
            <v>1.0720000000000001</v>
          </cell>
          <cell r="B357">
            <v>2010502</v>
          </cell>
          <cell r="C357" t="str">
            <v>AISLADOR DE PORCELANA TIPO ROLLO CLASE ANSI  53-2, 0.25 kV</v>
          </cell>
          <cell r="D357" t="str">
            <v>c/u</v>
          </cell>
        </row>
        <row r="358">
          <cell r="A358">
            <v>3.2160000000000002</v>
          </cell>
          <cell r="B358">
            <v>2010703</v>
          </cell>
          <cell r="C358" t="str">
            <v>AISLADOR DE PORCELANA TIPO RETENIDA CLASE ANSI  54-3  23 KV</v>
          </cell>
          <cell r="D358" t="str">
            <v>c/u</v>
          </cell>
        </row>
        <row r="359">
          <cell r="A359">
            <v>1.9875600000000002</v>
          </cell>
          <cell r="B359">
            <v>2051111</v>
          </cell>
          <cell r="C359" t="str">
            <v>CONECTOR RANURA PARALELA DE ALUMINIO, 1 PERNO, NO. 6 - 1/0 AWG</v>
          </cell>
          <cell r="D359" t="str">
            <v>c/u</v>
          </cell>
        </row>
        <row r="360">
          <cell r="A360">
            <v>3.2463480000000002</v>
          </cell>
          <cell r="B360">
            <v>2051144</v>
          </cell>
          <cell r="C360" t="str">
            <v>CONECTOR RANURA PARALELA DE ALUMINIO, 1 PERNO, NO. 1/0 - 4/0 AWG</v>
          </cell>
          <cell r="D360" t="str">
            <v>c/u</v>
          </cell>
        </row>
        <row r="361">
          <cell r="A361">
            <v>11.7384</v>
          </cell>
          <cell r="B361">
            <v>2052202</v>
          </cell>
          <cell r="C361" t="str">
            <v>CONECTOR RANURAS PARALELAS ALEACION CU, NO. 2 - 2/0 AWG Y 6 - 2/0 AWG, PERNOS LATERALES Y SEPARADOR</v>
          </cell>
          <cell r="D361" t="str">
            <v>c/u</v>
          </cell>
        </row>
        <row r="362">
          <cell r="A362">
            <v>13.440200000000001</v>
          </cell>
          <cell r="B362">
            <v>2052244</v>
          </cell>
          <cell r="C362" t="str">
            <v>CONECTOR RANURAS PARALELAS, ALEACION CU, NO. 1/0 - 4/0 AWG, 6 - 4/0 AWG, PERNOS LATERALES  Y SEPARADOR</v>
          </cell>
          <cell r="D362" t="str">
            <v>c/u</v>
          </cell>
        </row>
        <row r="363">
          <cell r="A363">
            <v>3.1892</v>
          </cell>
          <cell r="B363">
            <v>2056201</v>
          </cell>
          <cell r="C363" t="str">
            <v>CONECTOR RANURA PARALELA DOBLE DENTADO, HERMETICO, CABLES AL/CU AISLADOS 4 - 3/0 AWG Y 14 - 8 AWG, TUERCA FUSIBLE</v>
          </cell>
          <cell r="D363" t="str">
            <v>c/u</v>
          </cell>
        </row>
        <row r="364">
          <cell r="A364">
            <v>4.0200000000000005</v>
          </cell>
          <cell r="B364">
            <v>2056203</v>
          </cell>
          <cell r="C364" t="str">
            <v>CONECTOR RANURA PARALELA DOBLE DENTADO, HERMETICO, CABLES AL/CU AISLADOS 4 - 3/0 AWG Y 4 - 3/0, TUERCA FUSIBLE</v>
          </cell>
          <cell r="D364" t="str">
            <v>c/u</v>
          </cell>
        </row>
        <row r="365">
          <cell r="A365">
            <v>6.4043600000000005</v>
          </cell>
          <cell r="B365">
            <v>2060101</v>
          </cell>
          <cell r="C365" t="str">
            <v>CONECTOR RANURA PARALELA ALEACION COBRE, NO. 2 - 4/0 AWG, 1 PERNO CENTRAL, AJUSTE MECANICO, HERRAJERIA BRONCE SILICONADO</v>
          </cell>
          <cell r="D365" t="str">
            <v>c/u</v>
          </cell>
        </row>
        <row r="366">
          <cell r="A366">
            <v>5.5210000000000008</v>
          </cell>
          <cell r="B366">
            <v>2060102</v>
          </cell>
          <cell r="C366" t="str">
            <v>CONECTOR RANURA PARALELA ALEACION COBRE, NO. 8 - 2/0 AWG, AJUSTE MECANICO, 1 PERNO CENTRAL, HERRAJERIA BRONCE SILICONADO</v>
          </cell>
          <cell r="D366" t="str">
            <v>c/u</v>
          </cell>
        </row>
        <row r="367">
          <cell r="A367">
            <v>13.7752</v>
          </cell>
          <cell r="B367">
            <v>2110114</v>
          </cell>
          <cell r="C367" t="str">
            <v>GRAPA TERMINAL APERNADA TIPO PISTOLA, ALEACION AL. NO. 6 - 4/0 AWG</v>
          </cell>
          <cell r="D367" t="str">
            <v>c/u</v>
          </cell>
        </row>
        <row r="368">
          <cell r="A368">
            <v>6.7</v>
          </cell>
          <cell r="B368">
            <v>2110512</v>
          </cell>
          <cell r="C368" t="str">
            <v>GRAPA TERMINAL APERNADA DE AL. ANGULAR No. 6 - 2/0 AWG</v>
          </cell>
          <cell r="D368" t="str">
            <v>c/u</v>
          </cell>
        </row>
        <row r="369">
          <cell r="A369">
            <v>14.9008</v>
          </cell>
          <cell r="B369">
            <v>2112042</v>
          </cell>
          <cell r="C369" t="str">
            <v>GRAPA ALEACION AL, PARA DERIVACION LINEA EN CALIENTE, PRINCIPAL 6 AWG -400 MCM,  DERIVADO 6 - 4/0 AWG</v>
          </cell>
          <cell r="D369" t="str">
            <v>c/u</v>
          </cell>
        </row>
        <row r="370">
          <cell r="A370">
            <v>0.30917600000000006</v>
          </cell>
          <cell r="B370">
            <v>2190108</v>
          </cell>
          <cell r="C370" t="str">
            <v>TERMINAL DE COMPRESION PLANO, CABLE CU 8 AWG</v>
          </cell>
          <cell r="D370" t="str">
            <v>c/u</v>
          </cell>
        </row>
        <row r="371">
          <cell r="A371">
            <v>2.1708000000000003</v>
          </cell>
          <cell r="B371">
            <v>2280141</v>
          </cell>
          <cell r="C371" t="str">
            <v>RETENEDOR TERMINAL PREFORMADO PARA RETENER CABLE ASC Y/O ACSR NO. 1/0 AWG, 7 HILOS</v>
          </cell>
          <cell r="D371" t="str">
            <v>c/u</v>
          </cell>
        </row>
        <row r="372">
          <cell r="A372">
            <v>2.5996000000000001</v>
          </cell>
          <cell r="B372">
            <v>2280142</v>
          </cell>
          <cell r="C372" t="str">
            <v>RETENEDOR TERMINAL PREFORMADO PARA RETENER CABLE ASC Y/O ACSR NO. 2/0 AWG, 7 HILOS</v>
          </cell>
          <cell r="D372" t="str">
            <v>c/u</v>
          </cell>
        </row>
        <row r="373">
          <cell r="A373">
            <v>5.1322000000000001</v>
          </cell>
          <cell r="B373">
            <v>2282003</v>
          </cell>
          <cell r="C373" t="str">
            <v>RETENEDOR TERMINAL PREFORMADO PARA CABLE DE ACERO DE 3/8" DE DIAMETRO</v>
          </cell>
          <cell r="D373" t="str">
            <v>c/u</v>
          </cell>
        </row>
        <row r="374">
          <cell r="A374">
            <v>6.03</v>
          </cell>
          <cell r="B374">
            <v>2341005</v>
          </cell>
          <cell r="C374" t="str">
            <v>PINZA RETENCION AUTO AJUSTABLE PARA NEUTRO PORTANTE NO. 1/0 AWG (50 MM2)</v>
          </cell>
          <cell r="D374" t="str">
            <v>c/u</v>
          </cell>
        </row>
        <row r="375">
          <cell r="A375">
            <v>3.35</v>
          </cell>
          <cell r="B375">
            <v>2341105</v>
          </cell>
          <cell r="C375" t="str">
            <v>PINZA SUSPENSION AUTO AJUSTABLE PARA NEUTRO PORTANTE No. 1/0 AWG (50 MM2)</v>
          </cell>
          <cell r="D375" t="str">
            <v>c/u</v>
          </cell>
        </row>
        <row r="376">
          <cell r="A376">
            <v>4.4057580000000005</v>
          </cell>
          <cell r="B376">
            <v>2342114</v>
          </cell>
          <cell r="C376" t="str">
            <v>MENSULA DE SUSPENSION DE ALEACION DE ALUMINIO, 140 MM, 1000 KGF</v>
          </cell>
          <cell r="D376" t="str">
            <v>c/u</v>
          </cell>
        </row>
        <row r="377">
          <cell r="A377">
            <v>7.37</v>
          </cell>
          <cell r="B377">
            <v>2343005</v>
          </cell>
          <cell r="C377" t="str">
            <v>TERMINAL PREAISLADO PARA NEUTRO DE CABLE PREENSAMBLADO DE 50 MM2</v>
          </cell>
          <cell r="D377" t="str">
            <v>c/u</v>
          </cell>
        </row>
        <row r="378">
          <cell r="A378">
            <v>14.07</v>
          </cell>
          <cell r="B378">
            <v>2348001</v>
          </cell>
          <cell r="C378" t="str">
            <v>TENSOR MECANICO CON PERNO DE OJO, PERNO CON GRILLETE Y TUERCAS DE SEGURIDAD</v>
          </cell>
          <cell r="D378" t="str">
            <v>c/u</v>
          </cell>
        </row>
        <row r="379">
          <cell r="A379">
            <v>9.2311119999999995</v>
          </cell>
          <cell r="B379">
            <v>2351618</v>
          </cell>
          <cell r="C379" t="str">
            <v>VARILLA COPPERWELD PUESTA A TIERRA DE 16 MM DIAM Y 1.80 M LONG</v>
          </cell>
          <cell r="D379" t="str">
            <v>c/u</v>
          </cell>
        </row>
        <row r="380">
          <cell r="A380">
            <v>9.9378000000000011</v>
          </cell>
          <cell r="B380">
            <v>2351655</v>
          </cell>
          <cell r="C380" t="str">
            <v>CONECTOR TIPO GOLPE PARA CABLE 6 AWG A VARILLA 5/8", (HAMMERLOCK)</v>
          </cell>
          <cell r="D380" t="str">
            <v>c/u</v>
          </cell>
        </row>
        <row r="381">
          <cell r="A381">
            <v>2.2084000000000001</v>
          </cell>
          <cell r="B381">
            <v>2361016</v>
          </cell>
          <cell r="C381" t="str">
            <v>PINZA DE ANCLAJE DE PVC PARA ACOMETIDA AEREA BT MULTICONDUCTOR DE 12 A 22 MM DIAM. EXT.</v>
          </cell>
          <cell r="D381" t="str">
            <v>c/u</v>
          </cell>
        </row>
        <row r="382">
          <cell r="A382">
            <v>5.7970500000000005</v>
          </cell>
          <cell r="B382">
            <v>2361017</v>
          </cell>
          <cell r="C382" t="str">
            <v>PINZA DE ANCLAJE PARA ACOMETIDA BT. 16-35 MM. (P-63-A)</v>
          </cell>
          <cell r="D382" t="str">
            <v>c/u</v>
          </cell>
        </row>
        <row r="383">
          <cell r="A383">
            <v>8.9378000000000011</v>
          </cell>
          <cell r="B383">
            <v>2370142</v>
          </cell>
          <cell r="C383" t="str">
            <v>AMORTIGUADOR ESPIRAL VIBRACION PREFORMADO AL, ACSR NO. 2/0 AWG, SIMPLE PESO</v>
          </cell>
          <cell r="D383" t="str">
            <v>c/u</v>
          </cell>
        </row>
        <row r="384">
          <cell r="A384">
            <v>0.87100000000000011</v>
          </cell>
          <cell r="B384">
            <v>2371009</v>
          </cell>
          <cell r="C384" t="str">
            <v>GUARDACABO PARA CABLE TENSOR DE 3/8" (9.5 MM) DIAM</v>
          </cell>
          <cell r="D384" t="str">
            <v>c/u</v>
          </cell>
        </row>
        <row r="385">
          <cell r="A385">
            <v>173.39645314009661</v>
          </cell>
          <cell r="B385">
            <v>2420410</v>
          </cell>
          <cell r="C385" t="str">
            <v>POSTE CIRCULAR DE HORMIGON ARMADO DE 400 KG, LONGITUD 10.0 M, VERDE</v>
          </cell>
          <cell r="D385" t="str">
            <v>c/u</v>
          </cell>
        </row>
        <row r="386">
          <cell r="A386">
            <v>262.21120000000002</v>
          </cell>
          <cell r="B386">
            <v>2420512</v>
          </cell>
          <cell r="C386" t="str">
            <v>POSTE CIRCULAR DE HORMIGON ARMADO DE 500 KG, LONGITUD 12.0 M, AZUL</v>
          </cell>
          <cell r="D386" t="str">
            <v>c/u</v>
          </cell>
        </row>
        <row r="387">
          <cell r="A387">
            <v>337.90789745454549</v>
          </cell>
          <cell r="B387">
            <v>2420514</v>
          </cell>
          <cell r="C387" t="str">
            <v>POSTE CIRCULAR DE HORMIGON ARMADO DE 500 KG, LONGITUD 14.0 M, AZUL CELESTE</v>
          </cell>
          <cell r="D387" t="str">
            <v>c/u</v>
          </cell>
        </row>
        <row r="388">
          <cell r="A388">
            <v>878.80340000000001</v>
          </cell>
          <cell r="B388">
            <v>2422012</v>
          </cell>
          <cell r="C388" t="str">
            <v>POSTE DE HORMIGON ARMADO, CIRCULAR, CRH 2 000 KG, 12 M</v>
          </cell>
          <cell r="D388" t="str">
            <v>c/u</v>
          </cell>
        </row>
        <row r="389">
          <cell r="A389">
            <v>1013.3008000000001</v>
          </cell>
          <cell r="B389">
            <v>2422014</v>
          </cell>
          <cell r="C389" t="str">
            <v>POSTE DE HORMIGON ARMADO, CIRCULAR, CRH 2 000 KG, 14.0 M</v>
          </cell>
          <cell r="D389" t="str">
            <v>c/u</v>
          </cell>
        </row>
        <row r="390">
          <cell r="A390">
            <v>635.15199999999993</v>
          </cell>
          <cell r="B390">
            <v>2460410</v>
          </cell>
          <cell r="C390" t="str">
            <v>POSTE CIRCULAR PLASTICO REFORZADO CON FIBRA DE VIDRIO, 400 KG, LONGITUD 10 M, VERDE</v>
          </cell>
          <cell r="D390" t="str">
            <v>c/u</v>
          </cell>
        </row>
        <row r="391">
          <cell r="A391">
            <v>880.24620000000004</v>
          </cell>
          <cell r="B391">
            <v>2460512</v>
          </cell>
          <cell r="C391" t="str">
            <v>POSTE CIRCULAR PLASTICO REFORZADO CON FIBRA DE VIDRIO, 500 KG, LONGITUD 12 M, AZUL</v>
          </cell>
          <cell r="D391" t="str">
            <v>c/u</v>
          </cell>
        </row>
        <row r="392">
          <cell r="A392">
            <v>929.38060000000007</v>
          </cell>
          <cell r="B392">
            <v>2460514</v>
          </cell>
          <cell r="C392" t="str">
            <v>POSTE CIRCULAR PLASTICO REFORZADO CON FIBRA DE VIDRIO, 500 KG, LONGITUD 14 M</v>
          </cell>
          <cell r="D392">
            <v>0</v>
          </cell>
        </row>
        <row r="393">
          <cell r="A393">
            <v>335</v>
          </cell>
          <cell r="B393">
            <v>2501712</v>
          </cell>
          <cell r="C393" t="str">
            <v>SECCIONADOR BARRA UNIPOLAR CERRADO 7.8 KV, 14 KA, BIL: 75 KV, 200 A</v>
          </cell>
          <cell r="D393" t="str">
            <v>c/u</v>
          </cell>
        </row>
        <row r="394">
          <cell r="A394">
            <v>223.71299999999999</v>
          </cell>
          <cell r="B394">
            <v>2502513</v>
          </cell>
          <cell r="C394" t="str">
            <v>SECCIONADOR BARRA UNIPOLAR ABIERTO 27 KV, 12 KA, BIL: 150 KV, 300 A</v>
          </cell>
          <cell r="D394" t="str">
            <v>c/u</v>
          </cell>
        </row>
        <row r="395">
          <cell r="A395">
            <v>164.37780000000001</v>
          </cell>
          <cell r="B395">
            <v>2515561</v>
          </cell>
          <cell r="C395" t="str">
            <v>SECCIONADOR FUSIBLE UNIPOLAR ABIERTO 27 KV, 12 KA, BIL: 150 KV, 100 A, CAMARA ROMPE ARCOS</v>
          </cell>
          <cell r="D395" t="str">
            <v>c/u</v>
          </cell>
        </row>
        <row r="396">
          <cell r="A396">
            <v>152.06320000000002</v>
          </cell>
          <cell r="B396">
            <v>2516011</v>
          </cell>
          <cell r="C396" t="str">
            <v>SECCIONADOR FUSIBLE UNIPOLAR ABIERTO 15 KV, 8 KA, BIL: 125 KV, 100 A</v>
          </cell>
          <cell r="D396" t="str">
            <v>c/u</v>
          </cell>
        </row>
        <row r="397">
          <cell r="A397">
            <v>101.3442</v>
          </cell>
          <cell r="B397">
            <v>2516122</v>
          </cell>
          <cell r="C397" t="str">
            <v>SECCIONADOR FUSIBLE UNIPOLAR ABIERTO 27 KV, 12 KA, BIL: 150 KV, 100 A</v>
          </cell>
          <cell r="D397" t="str">
            <v>c/u</v>
          </cell>
        </row>
        <row r="398">
          <cell r="A398">
            <v>2.4292400000000005</v>
          </cell>
          <cell r="B398">
            <v>2543140</v>
          </cell>
          <cell r="C398" t="str">
            <v>DISYUNTOR TERMOMAGNETICO UNIPOLAR 40 A, ICC=10 KA (BREAKER) PARA RIEL DIN</v>
          </cell>
          <cell r="D398" t="str">
            <v>c/u</v>
          </cell>
        </row>
        <row r="399">
          <cell r="A399">
            <v>2.7605000000000004</v>
          </cell>
          <cell r="B399">
            <v>2543150</v>
          </cell>
          <cell r="C399" t="str">
            <v>DISYUNTOR TERMOMAGNETICO UNIPOLAR 50 A, ICC=10 KA (BREAKER) PARA RIEL DIN</v>
          </cell>
          <cell r="D399" t="str">
            <v>c/u</v>
          </cell>
        </row>
        <row r="400">
          <cell r="A400">
            <v>46.765999999999998</v>
          </cell>
          <cell r="B400">
            <v>2600606</v>
          </cell>
          <cell r="C400" t="str">
            <v>PARARRAYOS CLASE DISTRIBUCION TIPO POLIMERICO DE OXIDO DE ZN, 6 KV, CON MODULO DE DESCONEXION</v>
          </cell>
          <cell r="D400" t="str">
            <v>c/u</v>
          </cell>
        </row>
        <row r="401">
          <cell r="A401">
            <v>50.384000000000007</v>
          </cell>
          <cell r="B401">
            <v>2601006</v>
          </cell>
          <cell r="C401" t="str">
            <v>PARARRAYOS CLASE DISTRIBUCION TIPO POLIMERICO DE OXIDO DE ZN, 10 KV, CON MODULO DE DESCONEXION</v>
          </cell>
          <cell r="D401" t="str">
            <v>c/u</v>
          </cell>
        </row>
        <row r="402">
          <cell r="A402">
            <v>61.465800000000002</v>
          </cell>
          <cell r="B402">
            <v>2601806</v>
          </cell>
          <cell r="C402" t="str">
            <v>PARARRAYOS CLASE DISTRIBUCION TIPO POLIMERICO DE OXIDO DE ZN, 18 KV, CON MODULO DE DESCONEXION</v>
          </cell>
          <cell r="D402" t="str">
            <v>c/u</v>
          </cell>
        </row>
        <row r="403">
          <cell r="A403">
            <v>54.27</v>
          </cell>
          <cell r="B403">
            <v>2611125</v>
          </cell>
          <cell r="C403" t="str">
            <v>SECCIONADOR FUSIBLE UNIPOLAR CERRADO TIPO NH, TAMANO 1, 500 V - 250 A</v>
          </cell>
          <cell r="D403" t="str">
            <v>c/u</v>
          </cell>
        </row>
        <row r="404">
          <cell r="A404">
            <v>68.406999999999996</v>
          </cell>
          <cell r="B404">
            <v>2611240</v>
          </cell>
          <cell r="C404" t="str">
            <v>SECCIONADOR FUSIBLE UNIPOLAR CERRADO TIPO HN, TAMANO 2, 500 V - 400 A.</v>
          </cell>
          <cell r="D404" t="str">
            <v>c/u</v>
          </cell>
        </row>
        <row r="405">
          <cell r="A405">
            <v>3.0150000000000001</v>
          </cell>
          <cell r="B405">
            <v>2621102</v>
          </cell>
          <cell r="C405" t="str">
            <v>CARTUCHO FUSIBLE PARA BAJO VOLTAJE, TIPO NH TAMANO 1, 35 A</v>
          </cell>
          <cell r="D405" t="str">
            <v>c/u</v>
          </cell>
        </row>
        <row r="406">
          <cell r="A406">
            <v>3.0150000000000001</v>
          </cell>
          <cell r="B406">
            <v>2621105</v>
          </cell>
          <cell r="C406" t="str">
            <v>CARTUCHO FUSIBLE PARA BAJO VOLTAJE, TIPO NH TAMANO 1, 50 A</v>
          </cell>
          <cell r="D406" t="str">
            <v>c/u</v>
          </cell>
        </row>
        <row r="407">
          <cell r="A407">
            <v>3.0150000000000001</v>
          </cell>
          <cell r="B407">
            <v>2621106</v>
          </cell>
          <cell r="C407" t="str">
            <v>CARTUCHO FUSIBLE PARA BAJO VOLTAJE, TIPO NH TAMANO 1, 63 A</v>
          </cell>
          <cell r="D407" t="str">
            <v>c/u</v>
          </cell>
        </row>
        <row r="408">
          <cell r="A408">
            <v>3.0150000000000001</v>
          </cell>
          <cell r="B408">
            <v>2621108</v>
          </cell>
          <cell r="C408" t="str">
            <v>CARTUCHO FUSIBLE PARA BAJO VOLTAJE, TIPO NH TAMANO 1, 80 A</v>
          </cell>
          <cell r="D408" t="str">
            <v>c/u</v>
          </cell>
        </row>
        <row r="409">
          <cell r="A409">
            <v>3.0150000000000001</v>
          </cell>
          <cell r="B409">
            <v>2621110</v>
          </cell>
          <cell r="C409" t="str">
            <v>CARTUCHO FUSIBLE PARA BAJO VOLTAJE, TIPO NH TAMANO 1, 100 A</v>
          </cell>
          <cell r="D409" t="str">
            <v>c/u</v>
          </cell>
        </row>
        <row r="410">
          <cell r="A410">
            <v>3.0150000000000001</v>
          </cell>
          <cell r="B410">
            <v>2621112</v>
          </cell>
          <cell r="C410" t="str">
            <v>CARTUCHO FUSIBLE PARA BAJO VOLTAJE, TIPO NH TAMANO 1, 125 A</v>
          </cell>
          <cell r="D410" t="str">
            <v>c/u</v>
          </cell>
        </row>
        <row r="411">
          <cell r="A411">
            <v>3.0150000000000001</v>
          </cell>
          <cell r="B411">
            <v>2621116</v>
          </cell>
          <cell r="C411" t="str">
            <v>CARTUCHO FUSIBLE PARA BAJO VOLTAJE, TIPO NH TAMANO 1, 160 A</v>
          </cell>
          <cell r="D411" t="str">
            <v>c/u</v>
          </cell>
        </row>
        <row r="412">
          <cell r="A412">
            <v>4.3550000000000004</v>
          </cell>
          <cell r="B412">
            <v>2621120</v>
          </cell>
          <cell r="C412" t="str">
            <v>CARTUCHO FUSIBLE PARA BAJO VOLTAJE, TIPO NH TAMANO 1, 200 A</v>
          </cell>
          <cell r="D412" t="str">
            <v>c/u</v>
          </cell>
        </row>
        <row r="413">
          <cell r="A413">
            <v>4.3550000000000004</v>
          </cell>
          <cell r="B413">
            <v>2621125</v>
          </cell>
          <cell r="C413" t="str">
            <v>CARTUCHO FUSIBLE PARA BAJO VOLTAJE, TIPO NH TAMANO 1, 250 A</v>
          </cell>
          <cell r="D413" t="str">
            <v>c/u</v>
          </cell>
        </row>
        <row r="414">
          <cell r="A414">
            <v>5.7620000000000005</v>
          </cell>
          <cell r="B414">
            <v>2621222</v>
          </cell>
          <cell r="C414" t="str">
            <v>CARTUCHO FUSIBLE PARA BAJO VOLTAJE, TIPO NH TAMANO 2, 224 A</v>
          </cell>
          <cell r="D414" t="str">
            <v>c/u</v>
          </cell>
        </row>
        <row r="415">
          <cell r="A415">
            <v>5.7620000000000005</v>
          </cell>
          <cell r="B415">
            <v>2621225</v>
          </cell>
          <cell r="C415" t="str">
            <v>CARTUCHO FUSIBLE PARA BAJO VOLTAJE, TIPO NH TAMANO 2, 250 A</v>
          </cell>
          <cell r="D415" t="str">
            <v>c/u</v>
          </cell>
        </row>
        <row r="416">
          <cell r="A416">
            <v>5.7620000000000005</v>
          </cell>
          <cell r="B416">
            <v>2621231</v>
          </cell>
          <cell r="C416" t="str">
            <v>CARTUCHO FUSIBLE PARA BAJO VOLTAJE, TIPO NH TAMANO 2, 315 A</v>
          </cell>
          <cell r="D416" t="str">
            <v>c/u</v>
          </cell>
        </row>
        <row r="417">
          <cell r="A417">
            <v>5.7620000000000005</v>
          </cell>
          <cell r="B417">
            <v>2621235</v>
          </cell>
          <cell r="C417" t="str">
            <v>CARTUCHO FUSIBLE PARA BAJO VOLTAJE, TIPO NH TAMANO 2, 355 A</v>
          </cell>
          <cell r="D417" t="str">
            <v>c/u</v>
          </cell>
        </row>
        <row r="418">
          <cell r="A418">
            <v>5.7620000000000005</v>
          </cell>
          <cell r="B418">
            <v>2621240</v>
          </cell>
          <cell r="C418" t="str">
            <v>CARTUCHO FUSIBLE PARA BAJO VOLTAJE, TIPO NH TAMANO 2, 400 A</v>
          </cell>
          <cell r="D418" t="str">
            <v>c/u</v>
          </cell>
        </row>
        <row r="419">
          <cell r="A419">
            <v>9.4738000000000007</v>
          </cell>
          <cell r="B419">
            <v>2621331</v>
          </cell>
          <cell r="C419" t="str">
            <v>CARTUCHO FUSIBLE PARA BAJA TENSION, TIPO NH TAMANO 3, 315 A</v>
          </cell>
          <cell r="D419" t="str">
            <v>c/u</v>
          </cell>
        </row>
        <row r="420">
          <cell r="A420">
            <v>9.4738000000000007</v>
          </cell>
          <cell r="B420">
            <v>2621340</v>
          </cell>
          <cell r="C420" t="str">
            <v>CARTUCHO FUSIBLE PARA BAJA TENSION, TIPO NH TAMANO 3, 400 A</v>
          </cell>
          <cell r="D420" t="str">
            <v>c/u</v>
          </cell>
        </row>
        <row r="421">
          <cell r="A421">
            <v>9.4738000000000007</v>
          </cell>
          <cell r="B421">
            <v>2621350</v>
          </cell>
          <cell r="C421" t="str">
            <v>CARTUCHO FUSIBLE PARA BAJA TENSION, TIPO NH TAMANO 3, 500 A</v>
          </cell>
          <cell r="D421" t="str">
            <v>c/u</v>
          </cell>
        </row>
        <row r="422">
          <cell r="A422">
            <v>9.4738000000000007</v>
          </cell>
          <cell r="B422">
            <v>2621363</v>
          </cell>
          <cell r="C422" t="str">
            <v>CARTUCHO FUSIBLE PARA BAJA TENSION, TIPO NH TAMANO 3, 630 A</v>
          </cell>
          <cell r="D422" t="str">
            <v>c/u</v>
          </cell>
        </row>
        <row r="423">
          <cell r="A423">
            <v>0.93799999999999994</v>
          </cell>
          <cell r="B423">
            <v>2622208</v>
          </cell>
          <cell r="C423" t="str">
            <v>TIRAFUSIBLE DE MEDIA TENSION CABEZA FIJA 8 A, TIPO K</v>
          </cell>
          <cell r="D423" t="str">
            <v>c/u</v>
          </cell>
        </row>
        <row r="424">
          <cell r="A424">
            <v>1.5678000000000001</v>
          </cell>
          <cell r="B424">
            <v>2624101</v>
          </cell>
          <cell r="C424" t="str">
            <v>TIRAFUSIBLE DE MEDIO VOLTAJE CABEZA REMOVIBLE 1 A, TIPO H</v>
          </cell>
          <cell r="D424" t="str">
            <v>c/u</v>
          </cell>
        </row>
        <row r="425">
          <cell r="A425">
            <v>1.5678000000000001</v>
          </cell>
          <cell r="B425">
            <v>2624102</v>
          </cell>
          <cell r="C425" t="str">
            <v>TIRAFUSIBLE DE MEDIO VOLTAJE CABEZA REMOVIBLE 2 A, TIPO H</v>
          </cell>
          <cell r="D425" t="str">
            <v>c/u</v>
          </cell>
        </row>
        <row r="426">
          <cell r="A426">
            <v>2.8810000000000002</v>
          </cell>
          <cell r="B426">
            <v>2624103</v>
          </cell>
          <cell r="C426" t="str">
            <v>TIRAFUSIBLE DE MEDIO VOLTAJE CABEZA REMOVIBLE 3 A, TIPO H</v>
          </cell>
          <cell r="D426" t="str">
            <v>c/u</v>
          </cell>
        </row>
        <row r="427">
          <cell r="A427">
            <v>2.8810000000000002</v>
          </cell>
          <cell r="B427">
            <v>2624105</v>
          </cell>
          <cell r="C427" t="str">
            <v>TIRAFUSIBLE DE MEDIO VOLTAJE CABEZA REMOVIBLE 5 A, TIPO H</v>
          </cell>
          <cell r="D427" t="str">
            <v>c/u</v>
          </cell>
        </row>
        <row r="428">
          <cell r="A428">
            <v>2.8810000000000002</v>
          </cell>
          <cell r="B428">
            <v>2624206</v>
          </cell>
          <cell r="C428" t="str">
            <v>TIRAFUSIBLE DE MEDIO VOLTAJE CABEZA REMOVIBLE 6 A, TIPO K</v>
          </cell>
          <cell r="D428" t="str">
            <v>c/u</v>
          </cell>
        </row>
        <row r="429">
          <cell r="A429">
            <v>2.8810000000000002</v>
          </cell>
          <cell r="B429">
            <v>2624208</v>
          </cell>
          <cell r="C429" t="str">
            <v>TIRAFUSIBLE DE MEDIO VOLTAJE CABEZA REMOVIBLE 8 A, TIPO K</v>
          </cell>
          <cell r="D429" t="str">
            <v>c/u</v>
          </cell>
        </row>
        <row r="430">
          <cell r="A430">
            <v>2.8810000000000002</v>
          </cell>
          <cell r="B430">
            <v>2624210</v>
          </cell>
          <cell r="C430" t="str">
            <v>TIRAFUSIBLE DE MEDIO VOLTAJE CABEZA REMOVIBLE 10 A, TIPO K</v>
          </cell>
          <cell r="D430" t="str">
            <v>c/u</v>
          </cell>
        </row>
        <row r="431">
          <cell r="A431">
            <v>2.8810000000000002</v>
          </cell>
          <cell r="B431">
            <v>2624212</v>
          </cell>
          <cell r="C431" t="str">
            <v>TIRAFUSIBLE DE MEDIO VOLTAJE CABEZA REMOVIBLE 12 A, TIPO K</v>
          </cell>
          <cell r="D431" t="str">
            <v>c/u</v>
          </cell>
        </row>
        <row r="432">
          <cell r="A432">
            <v>2.8810000000000002</v>
          </cell>
          <cell r="B432">
            <v>2624215</v>
          </cell>
          <cell r="C432" t="str">
            <v>TIRAFUSIBLE DE MEDIO VOLTAJE CABEZA REMOVIBLE 15 A, TIPO K</v>
          </cell>
          <cell r="D432" t="str">
            <v>c/u</v>
          </cell>
        </row>
        <row r="433">
          <cell r="A433">
            <v>2.8810000000000002</v>
          </cell>
          <cell r="B433">
            <v>2624220</v>
          </cell>
          <cell r="C433" t="str">
            <v>TIRAFUSIBLE DE MEDIO VOLTAJE CABEZA REMOVIBLE 20 A, TIPO K</v>
          </cell>
          <cell r="D433" t="str">
            <v>c/u</v>
          </cell>
        </row>
        <row r="434">
          <cell r="A434">
            <v>8.6430000000000007</v>
          </cell>
          <cell r="B434">
            <v>2635125</v>
          </cell>
          <cell r="C434" t="str">
            <v>BASE PORTAFUSIBLE UNIPOLAR, TIPO NH TAMANO 1, 250 A, 500 V, TIPO AJUSTE: PERNO PASANTE.</v>
          </cell>
          <cell r="D434" t="str">
            <v>c/u</v>
          </cell>
        </row>
        <row r="435">
          <cell r="A435">
            <v>9.4424057142857141</v>
          </cell>
          <cell r="B435">
            <v>2635240</v>
          </cell>
          <cell r="C435" t="str">
            <v>BASE PORTAFUSIBLE UNIPOLAR, TIPO NH TAMANO 2, 400 A, 500 V, TIPO AJUSTE: PERNO PASANTE.</v>
          </cell>
          <cell r="D435" t="str">
            <v>c/u</v>
          </cell>
        </row>
        <row r="436">
          <cell r="A436">
            <v>197.95000000000002</v>
          </cell>
          <cell r="B436">
            <v>2785667</v>
          </cell>
          <cell r="C436" t="str">
            <v>LUMINARIA VAPOR SODIO ALTA PRESION CERRADA 100 W, COMPLETA, CARCASA ALUMINIO, SIN FOTOCONTROL</v>
          </cell>
          <cell r="D436" t="str">
            <v>c/u</v>
          </cell>
        </row>
        <row r="437">
          <cell r="A437">
            <v>283.55</v>
          </cell>
          <cell r="B437">
            <v>2785673</v>
          </cell>
          <cell r="C437" t="str">
            <v>LUMINARIA VAPOR SODIO ALTA PRESION CERRADA 150 W, COMPLETA, CARCAZA ALUMINIO, SIN FOTOCONTROL</v>
          </cell>
          <cell r="D437" t="str">
            <v>c/u</v>
          </cell>
        </row>
        <row r="438">
          <cell r="A438">
            <v>208.65</v>
          </cell>
          <cell r="B438">
            <v>2785867</v>
          </cell>
          <cell r="C438" t="str">
            <v>LUMINARIA VAPOR SODIO ALTA PRESION CERRADA 100 W, COMPLETA, CARCAZA ALUMINIO, CON FOTOCONTROL</v>
          </cell>
          <cell r="D438" t="str">
            <v>c/u</v>
          </cell>
        </row>
        <row r="439">
          <cell r="A439">
            <v>294.25</v>
          </cell>
          <cell r="B439">
            <v>2785873</v>
          </cell>
          <cell r="C439" t="str">
            <v>LUMINARIA VAPOR SODIO ALTA PRESION CERRADA 150 W, COMPLETA. CARCAZA ALUMINIO, CON FOTOCONTROL</v>
          </cell>
          <cell r="D439" t="str">
            <v>c/u</v>
          </cell>
        </row>
        <row r="440">
          <cell r="A440">
            <v>355.24</v>
          </cell>
          <cell r="B440">
            <v>2785878</v>
          </cell>
          <cell r="C440" t="str">
            <v>LUMINARIA VAPOR SODIO ALTA PRESION CERRADA 250 W, COMPLETA, CARCAZA ALUMINIO, DOBLE POTENCIA, CON FOTOCONTROL</v>
          </cell>
          <cell r="D440" t="str">
            <v>c/u</v>
          </cell>
        </row>
        <row r="441">
          <cell r="A441">
            <v>337.05</v>
          </cell>
          <cell r="B441">
            <v>2785879</v>
          </cell>
          <cell r="C441" t="str">
            <v>LUMINARIA VAPOR SODIO ALTA PRESION CERRADA 250 W, COMPLETA. CARCAZA ALUMINIO, DOBLE POTENCIA, SIN FOTOCONTROL</v>
          </cell>
          <cell r="D441" t="str">
            <v>c/u</v>
          </cell>
        </row>
        <row r="442">
          <cell r="A442">
            <v>444.05</v>
          </cell>
          <cell r="B442">
            <v>2785882</v>
          </cell>
          <cell r="C442" t="str">
            <v>LUMINARIA VAPOR SODIO ALTA PRESION CERRADA 400 W, COMPLETA, CARCAZA ALUMINIO, DOBLE POTENCIA, CON FOTOCONTROL</v>
          </cell>
          <cell r="D442" t="str">
            <v>c/u</v>
          </cell>
        </row>
        <row r="443">
          <cell r="A443">
            <v>433.35</v>
          </cell>
          <cell r="B443">
            <v>2785883</v>
          </cell>
          <cell r="C443" t="str">
            <v>LUMINARIA VAPOR SODIO ALTA PRESION CERRADA 400 W, COMPLETA, CARCAZA ALUMINIO, DOBLE POTENCIA, SIN FOTOCONTROL</v>
          </cell>
          <cell r="D443" t="str">
            <v>c/u</v>
          </cell>
        </row>
        <row r="444">
          <cell r="A444">
            <v>95.957400000000007</v>
          </cell>
          <cell r="B444">
            <v>2795203</v>
          </cell>
          <cell r="C444" t="str">
            <v>EQUIPO DE CONTROL AUTOMATICO DE ALUMBRADO PUBLICO DE 30 A</v>
          </cell>
          <cell r="D444" t="str">
            <v>c/u</v>
          </cell>
        </row>
        <row r="445">
          <cell r="A445">
            <v>6.4292640000000008</v>
          </cell>
          <cell r="B445">
            <v>2795352</v>
          </cell>
          <cell r="C445" t="str">
            <v>FOTOCONTROL DE 210 V, 1000 W O 1800 VA, SIN BASE</v>
          </cell>
          <cell r="D445" t="str">
            <v>c/u</v>
          </cell>
        </row>
        <row r="446">
          <cell r="A446">
            <v>28.475000000000001</v>
          </cell>
          <cell r="B446">
            <v>2801201</v>
          </cell>
          <cell r="C446" t="str">
            <v>CRUCETA CENTRADA PERFIL "L" DE 70 X 70 X 6 MM Y 1.20 M LONG, SIN APOYO</v>
          </cell>
          <cell r="D446" t="str">
            <v>c/u</v>
          </cell>
        </row>
        <row r="447">
          <cell r="A447">
            <v>36.18</v>
          </cell>
          <cell r="B447">
            <v>2801502</v>
          </cell>
          <cell r="C447" t="str">
            <v>CRUCETA ACERO GALV. PERFIL "L" DE 70 X 70 X 6 MM Y 1.50 M LONG, UNIVERSAL</v>
          </cell>
          <cell r="D447" t="str">
            <v>c/u</v>
          </cell>
        </row>
        <row r="448">
          <cell r="A448">
            <v>46.900000000000006</v>
          </cell>
          <cell r="B448">
            <v>2802001</v>
          </cell>
          <cell r="C448" t="str">
            <v>CRUCETA ACERO GALV. PERFIL "L" DE 70 X 70 X 6 MM Y 2.00 M LONG, UNIVERSAL (CENTRADA Y VOLADO)</v>
          </cell>
          <cell r="D448" t="str">
            <v>c/u</v>
          </cell>
        </row>
        <row r="449">
          <cell r="A449">
            <v>56.95</v>
          </cell>
          <cell r="B449">
            <v>2802401</v>
          </cell>
          <cell r="C449" t="str">
            <v>CRUCETA ACERO GALV. PERFIL "L" DE 70 X 70 X 6 MM Y 2.40 M LONG, UNIVERSAL</v>
          </cell>
          <cell r="D449" t="str">
            <v>c/u</v>
          </cell>
        </row>
        <row r="450">
          <cell r="A450">
            <v>56.95</v>
          </cell>
          <cell r="B450">
            <v>2802402</v>
          </cell>
          <cell r="C450" t="str">
            <v>CRUCETA CENTRADA Y VOLADO PERFIL "L" DE 70 X 70 X 6 MM Y 2.40 M LONG</v>
          </cell>
          <cell r="D450" t="str">
            <v>c/u</v>
          </cell>
        </row>
        <row r="451">
          <cell r="A451">
            <v>113.1764</v>
          </cell>
          <cell r="B451">
            <v>2804002</v>
          </cell>
          <cell r="C451" t="str">
            <v>CRUCETA FE. GALV. ANGULO "L" DE 70 X 70 X 6 MM Y 4.00 M. LONG.</v>
          </cell>
          <cell r="D451" t="str">
            <v>c/u</v>
          </cell>
        </row>
        <row r="452">
          <cell r="A452">
            <v>3.35</v>
          </cell>
          <cell r="B452">
            <v>2810102</v>
          </cell>
          <cell r="C452" t="str">
            <v>HORQUILLA ANCLAJE ACERO GALV. 16 MM DIAM, 75 MM LONG. 7.000 KG, CON PASADOR</v>
          </cell>
          <cell r="D452" t="str">
            <v>c/u</v>
          </cell>
        </row>
        <row r="453">
          <cell r="A453">
            <v>5.7598011125158024</v>
          </cell>
          <cell r="B453">
            <v>2814160</v>
          </cell>
          <cell r="C453" t="str">
            <v>PERNO ESPIGA (PIN) CORTO ACERO GALV. DE 19 X 35 X 300 MM, 15 KV</v>
          </cell>
          <cell r="D453" t="str">
            <v>c/u</v>
          </cell>
        </row>
        <row r="454">
          <cell r="A454">
            <v>16.818704</v>
          </cell>
          <cell r="B454">
            <v>2815104</v>
          </cell>
          <cell r="C454" t="str">
            <v>PERNO ESPIGA (PIN) TOPE POSTE SIMPLE, ACERO GALV. 19 MM DIAM, 450 MM LONG. ACCESORIOS DE SUJECCION</v>
          </cell>
          <cell r="D454" t="str">
            <v>c/u</v>
          </cell>
        </row>
        <row r="455">
          <cell r="A455">
            <v>26.364102000000003</v>
          </cell>
          <cell r="B455">
            <v>2815204</v>
          </cell>
          <cell r="C455" t="str">
            <v>PERNO ESPIGA (PIN) TOPE POSTE DOBLE DE ACERO GALV. 19 MM DIAM, 450 MM LONG, ACCESORIOS DE SUJECCION</v>
          </cell>
          <cell r="D455" t="str">
            <v>c/u</v>
          </cell>
        </row>
        <row r="456">
          <cell r="A456">
            <v>3.0819999999999999</v>
          </cell>
          <cell r="B456">
            <v>2817101</v>
          </cell>
          <cell r="C456" t="str">
            <v>BASTIDOR (RACK) PARA SECUNDARIO DE ACERO GALV. 1 VIA. 38 X 4 MM</v>
          </cell>
          <cell r="D456" t="str">
            <v>c/u</v>
          </cell>
        </row>
        <row r="457">
          <cell r="A457">
            <v>10.452</v>
          </cell>
          <cell r="B457">
            <v>2817102</v>
          </cell>
          <cell r="C457" t="str">
            <v>BASTIDOR (RACK) PARA SECUNDARIO DE ACERO GALV. 2 VIAS 38 X 4 MM</v>
          </cell>
          <cell r="D457" t="str">
            <v>c/u</v>
          </cell>
        </row>
        <row r="458">
          <cell r="A458">
            <v>14.4184</v>
          </cell>
          <cell r="B458">
            <v>2817103</v>
          </cell>
          <cell r="C458" t="str">
            <v>BASTIDOR (RACK) PARA SECUNDARIO DE ACERO GALV. 3 VIAS 38 X 4 MM</v>
          </cell>
          <cell r="D458" t="str">
            <v>c/u</v>
          </cell>
        </row>
        <row r="459">
          <cell r="A459">
            <v>17.4602</v>
          </cell>
          <cell r="B459">
            <v>2817104</v>
          </cell>
          <cell r="C459" t="str">
            <v>BASTIDOR (RACK) PARA SECUNDARIO DE ACERO GALV. 4 VIAS 38 X 4 MM</v>
          </cell>
          <cell r="D459" t="str">
            <v>c/u</v>
          </cell>
        </row>
        <row r="460">
          <cell r="A460">
            <v>21.828600000000002</v>
          </cell>
          <cell r="B460">
            <v>2817105</v>
          </cell>
          <cell r="C460" t="str">
            <v>BASTIDOR (RACK) PARA SECUNDARIO DE ACERO GALV. 5 VIAS 38 X 4 MM</v>
          </cell>
          <cell r="D460" t="str">
            <v>c/u</v>
          </cell>
        </row>
        <row r="461">
          <cell r="A461">
            <v>6.42</v>
          </cell>
          <cell r="B461">
            <v>2820101</v>
          </cell>
          <cell r="C461" t="str">
            <v>ABRAZADERA DE PLETINA ACERO GALV. 2 PERNOS, 38 X 4 MM, 160-190 MM, SUJECCION BASTIDOR SIMPLE</v>
          </cell>
          <cell r="D461" t="str">
            <v>c/u</v>
          </cell>
        </row>
        <row r="462">
          <cell r="A462">
            <v>6.954600000000001</v>
          </cell>
          <cell r="B462">
            <v>2820102</v>
          </cell>
          <cell r="C462" t="str">
            <v>ABRAZADERA DE PLETINA ACERO GALV. 2 PERNOS, 38 X 4 MM, 160-190 MM, SUJECCION BASTIDOR DOBLE</v>
          </cell>
          <cell r="D462" t="str">
            <v>c/u</v>
          </cell>
        </row>
        <row r="463">
          <cell r="A463">
            <v>6.03</v>
          </cell>
          <cell r="B463">
            <v>2820111</v>
          </cell>
          <cell r="C463" t="str">
            <v>ABRAZADERA DE PLETINA ACERO GALV. 3 PERNOS, 38 X 6 MM, 160-190 MM, FIJACION PIE AMIGO SIMPLE</v>
          </cell>
          <cell r="D463" t="str">
            <v>c/u</v>
          </cell>
        </row>
        <row r="464">
          <cell r="A464">
            <v>6.7</v>
          </cell>
          <cell r="B464">
            <v>2820112</v>
          </cell>
          <cell r="C464" t="str">
            <v>ABRAZADERA DE PLETINA ACERO GALV. 4 PERNOS, 38 X 6 MM, 160-190 MM, FIJACI╙N PIE AMIGO DOBLE</v>
          </cell>
          <cell r="D464" t="str">
            <v>c/u</v>
          </cell>
        </row>
        <row r="465">
          <cell r="A465">
            <v>7.289600000000001</v>
          </cell>
          <cell r="B465">
            <v>2820151</v>
          </cell>
          <cell r="C465" t="str">
            <v>ABRAZADERA DE PLETINA ACERO GALV. 2 PERNOS, 50 X 6 MM, 160 MM, EXTENSION SIMPLE, COLLARIN RECTO SIMPLE</v>
          </cell>
          <cell r="D465" t="str">
            <v>c/u</v>
          </cell>
        </row>
        <row r="466">
          <cell r="A466">
            <v>14.472000000000001</v>
          </cell>
          <cell r="B466">
            <v>2820152</v>
          </cell>
          <cell r="C466" t="str">
            <v>ABRAZADERA DE PLETINA ACERO GALV. 2 PERNOS, 50 X 6 MM, 160 MM, EXTENSION DOBLE, COLLARIN RECTO DOBLE</v>
          </cell>
          <cell r="D466" t="str">
            <v>c/u</v>
          </cell>
        </row>
        <row r="467">
          <cell r="A467">
            <v>11.6312</v>
          </cell>
          <cell r="B467">
            <v>2820161</v>
          </cell>
          <cell r="C467" t="str">
            <v>ABRAZADERA DE PLETINA ACERO GALV. 3 PERNOS 50 X 6 MM, MONTAJE TRANSF. MONOFASICO</v>
          </cell>
          <cell r="D467" t="str">
            <v>c/u</v>
          </cell>
        </row>
        <row r="468">
          <cell r="A468">
            <v>85.210600000000014</v>
          </cell>
          <cell r="B468">
            <v>2820108</v>
          </cell>
          <cell r="C468" t="str">
            <v>ABRAZADERA DE PLETINA ACERO GALV. 30 X 6 MM ESCALONES REVISION (8 UNIDADES)</v>
          </cell>
          <cell r="D468" t="str">
            <v>jgo</v>
          </cell>
        </row>
        <row r="469">
          <cell r="A469">
            <v>3.9395000000000002</v>
          </cell>
          <cell r="B469">
            <v>2820640</v>
          </cell>
          <cell r="C469" t="str">
            <v>PLETINA DE UNION GALVANIZADA DE 75 X 6 MM Y 400 MM LONG</v>
          </cell>
          <cell r="D469" t="str">
            <v>c/u</v>
          </cell>
        </row>
        <row r="470">
          <cell r="A470">
            <v>7.0617999999999999</v>
          </cell>
          <cell r="B470">
            <v>2820642</v>
          </cell>
          <cell r="C470" t="str">
            <v>PLETINA DE UNION Y SOPORTE DE ACERO GALV. 75 X 6 MM Y 420 MM LONG.</v>
          </cell>
          <cell r="D470" t="str">
            <v>c/u</v>
          </cell>
        </row>
        <row r="471">
          <cell r="A471">
            <v>4.3818000000000001</v>
          </cell>
          <cell r="B471">
            <v>2831607</v>
          </cell>
          <cell r="C471" t="str">
            <v>PIE AMIGO DE PERFIL "L" ACERO GALV. 38 X 38 X 6 MM Y 700 MM. LONG</v>
          </cell>
          <cell r="D471" t="str">
            <v>c/u</v>
          </cell>
        </row>
        <row r="472">
          <cell r="A472">
            <v>19.001200000000001</v>
          </cell>
          <cell r="B472">
            <v>2831618</v>
          </cell>
          <cell r="C472" t="str">
            <v>PIE AMIGO ACERO GALV. PERFIL "L" 38 X 38 X 6 MM Y 1800 MM LONG</v>
          </cell>
          <cell r="D472" t="str">
            <v>c/u</v>
          </cell>
        </row>
        <row r="473">
          <cell r="A473">
            <v>52.528000000000006</v>
          </cell>
          <cell r="B473">
            <v>2840301</v>
          </cell>
          <cell r="C473" t="str">
            <v>SOPORTE DE ACERO GALVANIZADO, TIPO REPISA PARA MONTAJE DE TRANSFORMADOR TRIFASICO</v>
          </cell>
          <cell r="D473" t="str">
            <v>c/u</v>
          </cell>
        </row>
        <row r="474">
          <cell r="A474">
            <v>4.2477999999999998</v>
          </cell>
          <cell r="B474">
            <v>2851630</v>
          </cell>
          <cell r="C474" t="str">
            <v>PERNO "U" ACERO GALV. 16 MM DIAM. 150 MM ANCHO DENTRO DE LA U, 2 TUERCAS Y 4 ARANDELAS PLANAS Y PRESION</v>
          </cell>
          <cell r="D474" t="str">
            <v>c/u</v>
          </cell>
        </row>
        <row r="475">
          <cell r="A475">
            <v>10.023200000000001</v>
          </cell>
          <cell r="B475">
            <v>2852618</v>
          </cell>
          <cell r="C475" t="str">
            <v>VARILLA DE ANCLAJE ACERO 5/8" (16 MM) DIAM. Y 1,80 M. LONG, COMPLETA.</v>
          </cell>
          <cell r="D475" t="str">
            <v>c/u</v>
          </cell>
        </row>
        <row r="476">
          <cell r="A476">
            <v>6.6252000000000005E-2</v>
          </cell>
          <cell r="B476">
            <v>2860104</v>
          </cell>
          <cell r="C476" t="str">
            <v>ABRAZADERA METALICA GALVANIZADA TIPO GANCHO DE 13 MM  (1/2") DIAM.  DE 1.2 MM ESPESOR.</v>
          </cell>
          <cell r="D476" t="str">
            <v>c/u</v>
          </cell>
        </row>
        <row r="477">
          <cell r="A477">
            <v>0.16563</v>
          </cell>
          <cell r="B477">
            <v>2860106</v>
          </cell>
          <cell r="C477" t="str">
            <v>ABRAZADERA METALICA GALVANIZADA TIPO GANCHO DE 16 MM  (5/8") DIAM</v>
          </cell>
          <cell r="D477" t="str">
            <v>c/u</v>
          </cell>
        </row>
        <row r="478">
          <cell r="A478">
            <v>7.7294000000000015E-2</v>
          </cell>
          <cell r="B478">
            <v>2860108</v>
          </cell>
          <cell r="C478" t="str">
            <v>ABRAZADERA METALICA GALVANIZADA TIPO GANCHO DE 19 MM  (3/4") DIAM</v>
          </cell>
          <cell r="D478" t="str">
            <v>c/u</v>
          </cell>
        </row>
        <row r="479">
          <cell r="A479">
            <v>0.13250400000000001</v>
          </cell>
          <cell r="B479">
            <v>2860110</v>
          </cell>
          <cell r="C479" t="str">
            <v>ABRAZADERA METALICA GALVANIZADA TIPO GANCHO DE 25 MM  (1") DIAM. DE 1.5 MM ESPESOR.</v>
          </cell>
          <cell r="D479" t="str">
            <v>c/u</v>
          </cell>
        </row>
        <row r="480">
          <cell r="A480">
            <v>45.902999999999999</v>
          </cell>
          <cell r="B480">
            <v>2862110</v>
          </cell>
          <cell r="C480" t="str">
            <v>CAJA DE DISTRIBUCION BIFASICA, 2 FASES Y 1 NEUTRO, CON TAPA DE SEGURIDAD</v>
          </cell>
          <cell r="D480" t="str">
            <v>c/u</v>
          </cell>
        </row>
        <row r="481">
          <cell r="A481">
            <v>50.290000000000006</v>
          </cell>
          <cell r="B481">
            <v>2862111</v>
          </cell>
          <cell r="C481" t="str">
            <v>CAJA DE DISTRIBUCION TRIFASICA, 3 FASES Y 1 NEUTRO, CON TAPA DE SEGURIDAD</v>
          </cell>
          <cell r="D481" t="str">
            <v>c/u</v>
          </cell>
        </row>
        <row r="482">
          <cell r="A482">
            <v>73.736594019933605</v>
          </cell>
          <cell r="B482">
            <v>2862220</v>
          </cell>
          <cell r="C482" t="str">
            <v>CAJA DE DISTRIBUCION DE ACOMETIDAS AEREAS BIFASICAS 240/120 V, 3 HILOS, 320 X 240 X 140 MM</v>
          </cell>
          <cell r="D482" t="str">
            <v>c/u</v>
          </cell>
        </row>
        <row r="483">
          <cell r="A483">
            <v>74.661115000000009</v>
          </cell>
          <cell r="B483">
            <v>2862236</v>
          </cell>
          <cell r="C483" t="str">
            <v>CAJA DE DISTRIBUCION DE ACOMETIDAS AEREAS TRIFASICAS 210/121 V, 4 HILOS, 320 X 240 X 140 MM</v>
          </cell>
          <cell r="D483" t="str">
            <v>c/u</v>
          </cell>
        </row>
        <row r="484">
          <cell r="A484">
            <v>69.036800000000014</v>
          </cell>
          <cell r="B484">
            <v>2862301</v>
          </cell>
          <cell r="C484" t="str">
            <v>CAJA LAMINA ACERO GALV. 1/20", SOPORTE Y PROTECCION 2-3 BASES PORTAFUSIBLES, INSTALACION POSTE</v>
          </cell>
          <cell r="D484" t="str">
            <v>c/u</v>
          </cell>
        </row>
        <row r="485">
          <cell r="A485">
            <v>25.68</v>
          </cell>
          <cell r="B485">
            <v>2865003</v>
          </cell>
          <cell r="C485" t="str">
            <v>CAJA DE SEGURIDAD METALICA (ANTIHURTO) CON TAPA,  MEDIDOR POLIF┴SICO ELECTROMEC┴NICO</v>
          </cell>
          <cell r="D485" t="str">
            <v>c/u</v>
          </cell>
        </row>
        <row r="486">
          <cell r="A486">
            <v>1.5276000000000001</v>
          </cell>
          <cell r="B486">
            <v>2871001</v>
          </cell>
          <cell r="C486" t="str">
            <v>FLEJE DE ACERO 0.76 MM ESPESOR X 19 MM ANCHO, SUJECION TUBO A POSTE</v>
          </cell>
          <cell r="D486" t="str">
            <v>c/u</v>
          </cell>
        </row>
        <row r="487">
          <cell r="A487">
            <v>37.680800000000005</v>
          </cell>
          <cell r="B487">
            <v>2885915</v>
          </cell>
          <cell r="C487" t="str">
            <v>BRAZO TUBULAR PARA TENSOR FAROL 60 MM DIAM. 1.50 M, LONG, 2 MM ESP.</v>
          </cell>
          <cell r="D487" t="str">
            <v>c/u</v>
          </cell>
        </row>
        <row r="488">
          <cell r="A488">
            <v>4.7922279999999997</v>
          </cell>
          <cell r="B488">
            <v>2890201</v>
          </cell>
          <cell r="C488" t="str">
            <v>TABLERO PARA MEDIDOR TIPO TB-1.</v>
          </cell>
          <cell r="D488" t="str">
            <v>c/u</v>
          </cell>
        </row>
        <row r="489">
          <cell r="A489">
            <v>6.1503940000000004</v>
          </cell>
          <cell r="B489">
            <v>2890203</v>
          </cell>
          <cell r="C489" t="str">
            <v>TABLERO PARA MEDIDORES TIPO TB-3</v>
          </cell>
          <cell r="D489" t="str">
            <v>c/u</v>
          </cell>
        </row>
        <row r="490">
          <cell r="A490">
            <v>0.12146200000000001</v>
          </cell>
          <cell r="B490">
            <v>2900511</v>
          </cell>
          <cell r="C490" t="str">
            <v>PERNO MAQUINA GALV/CADMIADO 5 X 32 MM (3/16" X 1 1/4"), TUERCA, ARANDELA PLANA</v>
          </cell>
          <cell r="D490" t="str">
            <v>c/u</v>
          </cell>
        </row>
        <row r="491">
          <cell r="A491">
            <v>1.9162000000000001</v>
          </cell>
          <cell r="B491">
            <v>2901620</v>
          </cell>
          <cell r="C491" t="str">
            <v>PERNO MAQUINA ACERO GALV. 16 MM DIAM,  51 MM LONG. CON TUERCA, ARAND. PLANA Y PRESION</v>
          </cell>
          <cell r="D491" t="str">
            <v>c/u</v>
          </cell>
        </row>
        <row r="492">
          <cell r="A492">
            <v>1.1122000000000001</v>
          </cell>
          <cell r="B492">
            <v>2980680</v>
          </cell>
          <cell r="C492" t="str">
            <v>PERNO ESPARRAGO ACERO GALV. 16 X 306 MM ( 5/8" X 12" )</v>
          </cell>
          <cell r="D492" t="str">
            <v>c/u</v>
          </cell>
        </row>
        <row r="493">
          <cell r="A493">
            <v>3.2160000000000002</v>
          </cell>
          <cell r="B493">
            <v>2980692</v>
          </cell>
          <cell r="C493" t="str">
            <v>PERNO ESPARRAGO ACERO GALV. 4 TUERCAS Y 4 ARAND. PLANAS Y PRESION, 16 X 406 MM (5/8" X 16")</v>
          </cell>
          <cell r="D493" t="str">
            <v>c/u</v>
          </cell>
        </row>
        <row r="494">
          <cell r="A494">
            <v>1.2328000000000001</v>
          </cell>
          <cell r="B494">
            <v>2984676</v>
          </cell>
          <cell r="C494" t="str">
            <v>PERNO OJO DE ACERO GALV. 5/8" X 10", 4 TUERCAS Y 4 ARANDELAS PLANA Y PRESION</v>
          </cell>
          <cell r="D494" t="str">
            <v>c/u</v>
          </cell>
        </row>
        <row r="495">
          <cell r="A495">
            <v>2.2378</v>
          </cell>
          <cell r="B495">
            <v>2988216</v>
          </cell>
          <cell r="C495" t="str">
            <v>TUERCA OJO OVALADO DE ACERO GALV. PARA PERNO DE 16 MM DIAM.</v>
          </cell>
          <cell r="D495" t="str">
            <v>c/u</v>
          </cell>
        </row>
        <row r="496">
          <cell r="A496">
            <v>2.2084000000000003E-2</v>
          </cell>
          <cell r="B496">
            <v>2990811</v>
          </cell>
          <cell r="C496" t="str">
            <v>TORNILLO DE ACERO PARA MADERA DIAM. 8 MM X LONG. 32 MM (1 1/4")</v>
          </cell>
          <cell r="D496" t="str">
            <v>c/u</v>
          </cell>
        </row>
        <row r="497">
          <cell r="A497">
            <v>0.13250400000000001</v>
          </cell>
          <cell r="B497">
            <v>2991430</v>
          </cell>
          <cell r="C497" t="str">
            <v>TORNILLO DE ACERO PARA MADERA DIAM. 14 MM X LONG. 76 MM (3")</v>
          </cell>
          <cell r="D497" t="str">
            <v>c/u</v>
          </cell>
        </row>
        <row r="498">
          <cell r="A498">
            <v>1048.5999999999999</v>
          </cell>
          <cell r="B498">
            <v>3010504</v>
          </cell>
          <cell r="C498" t="str">
            <v>TRANSF. MONOF. CONVENC. 10 KVA, 6000 - 120/240 V, 2B (MV), 3B (BV), +1/-3X2.5%</v>
          </cell>
          <cell r="D498" t="str">
            <v>c/u</v>
          </cell>
        </row>
        <row r="499">
          <cell r="A499">
            <v>1498</v>
          </cell>
          <cell r="B499">
            <v>3010505</v>
          </cell>
          <cell r="C499" t="str">
            <v>TRANSF. MONOF. CONVENC. 15 KVA, 6000 - 120/240 V, 2B (MV), 3B (BV), +1/-3X2.5%</v>
          </cell>
          <cell r="D499" t="str">
            <v>c/u</v>
          </cell>
        </row>
        <row r="500">
          <cell r="A500">
            <v>1811.5100000000002</v>
          </cell>
          <cell r="B500">
            <v>3010508</v>
          </cell>
          <cell r="C500" t="str">
            <v>TRANSF. MONOF. CONVENC. 25 KVA, 6000 - 120/240 V, 2B (MV), 3B (BV), +1/-3X2.5%</v>
          </cell>
          <cell r="D500" t="str">
            <v>c/u</v>
          </cell>
        </row>
        <row r="501">
          <cell r="A501">
            <v>2355.0700000000002</v>
          </cell>
          <cell r="B501">
            <v>3010512</v>
          </cell>
          <cell r="C501" t="str">
            <v>TRANSF. MONOF. CONVENC. 37.5 KVA, 6000 - 120/240 V, 2B (MV), 3B (BV), +1/-3X2.5%</v>
          </cell>
          <cell r="D501" t="str">
            <v>c/u</v>
          </cell>
        </row>
        <row r="502">
          <cell r="A502">
            <v>2874.5550000000003</v>
          </cell>
          <cell r="B502">
            <v>3010515</v>
          </cell>
          <cell r="C502" t="str">
            <v>TRANSF. MONOF. CONVENC. 50 KVA, 6000 - 120/240 V, 2B (MV), 3B (BV), +1/-3X2.5%</v>
          </cell>
          <cell r="D502" t="str">
            <v>c/u</v>
          </cell>
        </row>
        <row r="503">
          <cell r="A503">
            <v>1016.5000000000001</v>
          </cell>
          <cell r="B503">
            <v>3014503</v>
          </cell>
          <cell r="C503" t="str">
            <v>TRANSF. MONOF. CONVENC. 5 KVA, 13.200 GRDY/7.620 - 120/240 V, 1B (MT), 3B (BT),+/-2X2.5%</v>
          </cell>
          <cell r="D503" t="str">
            <v>c/u</v>
          </cell>
        </row>
        <row r="504">
          <cell r="A504">
            <v>1206.96</v>
          </cell>
          <cell r="B504">
            <v>3014504</v>
          </cell>
          <cell r="C504" t="str">
            <v>TRANSF. MONOF. CONVENC. 10 kVA, 13.200 GrdY/7.620 - 120/240 V, 1B (MT), 3B (BT),+/-2X2.5%</v>
          </cell>
          <cell r="D504" t="str">
            <v>c/u</v>
          </cell>
        </row>
        <row r="505">
          <cell r="A505">
            <v>1438.0800000000002</v>
          </cell>
          <cell r="B505">
            <v>3014505</v>
          </cell>
          <cell r="C505" t="str">
            <v>TRANSF. MONOF. CONVENC. 15 kVA, 13.200 GrdY/7.620 - 120/240 V, 1B (MT), 3B (BT),+/-2X2.5%</v>
          </cell>
          <cell r="D505" t="str">
            <v>c/u</v>
          </cell>
        </row>
        <row r="506">
          <cell r="A506">
            <v>1790.1100000000001</v>
          </cell>
          <cell r="B506">
            <v>3014508</v>
          </cell>
          <cell r="C506" t="str">
            <v>TRANSF. MONOF. CONVENC. 25 KVA, 13.200 GRDY/7620 - 120/240 V, 1B (MT), 3B (BT), +/-2X2.5%</v>
          </cell>
          <cell r="D506" t="str">
            <v>c/u</v>
          </cell>
        </row>
        <row r="507">
          <cell r="A507">
            <v>2330.46</v>
          </cell>
          <cell r="B507">
            <v>3014512</v>
          </cell>
          <cell r="C507" t="str">
            <v>TRANSF. MONOF. CONVENC. 37.5 KVA, 13.200 GRDY/7620 - 120/240 V, 1B (MT), 3B (BT), +/-2X2.5%</v>
          </cell>
          <cell r="D507" t="str">
            <v>c/u</v>
          </cell>
        </row>
        <row r="508">
          <cell r="A508">
            <v>2789.4900000000002</v>
          </cell>
          <cell r="B508">
            <v>3014515</v>
          </cell>
          <cell r="C508" t="str">
            <v>TRANSF. MONOF. CONVENC. 50 KVA, 13.200 GRDY/7620 - 120/240 V, 1B (MT), 3B (BT), +/-2X2.5%</v>
          </cell>
          <cell r="D508" t="str">
            <v>c/u</v>
          </cell>
        </row>
        <row r="509">
          <cell r="A509">
            <v>1095.68</v>
          </cell>
          <cell r="B509">
            <v>3017003</v>
          </cell>
          <cell r="C509" t="str">
            <v>TRANSF. MONOF. CONVENC. 5 KVA, 22.860 GRDY/13.200 - 120/240 V, 1B (MV) 3B (BV), +1/-3X2.5%</v>
          </cell>
          <cell r="D509" t="str">
            <v>c/u</v>
          </cell>
        </row>
        <row r="510">
          <cell r="A510">
            <v>1259.3900000000001</v>
          </cell>
          <cell r="B510">
            <v>3017004</v>
          </cell>
          <cell r="C510" t="str">
            <v>TRANSF. MONOF. CONVENC. 10 KVA, 22.860 GRDY/13.200 - 120/240 V, 1B (MV) 3B (BV), +1/-3X2.5%</v>
          </cell>
          <cell r="D510" t="str">
            <v>c/u</v>
          </cell>
        </row>
        <row r="511">
          <cell r="A511">
            <v>1547.22</v>
          </cell>
          <cell r="B511">
            <v>3017005</v>
          </cell>
          <cell r="C511" t="str">
            <v>TRANSF. MONOF. CONVENC. 15 KVA, 22.860 GRDY/13.200 - 120/240 V, 1B (MV) 3B (BV), +1/-3X2.5%</v>
          </cell>
          <cell r="D511" t="str">
            <v>c/u</v>
          </cell>
        </row>
        <row r="512">
          <cell r="A512">
            <v>1832.91</v>
          </cell>
          <cell r="B512">
            <v>3017008</v>
          </cell>
          <cell r="C512" t="str">
            <v>TRANSF. MONOF. CONVENC. 25 KVA, 22.860 GRDY/13.200 - 120/240 V, 1B (MV) 3B (BV), +1/-3X2.5%</v>
          </cell>
          <cell r="D512" t="str">
            <v>c/u</v>
          </cell>
        </row>
        <row r="513">
          <cell r="A513">
            <v>2379.6800000000003</v>
          </cell>
          <cell r="B513">
            <v>3017012</v>
          </cell>
          <cell r="C513" t="str">
            <v>TRANSF. MONOF. CONVENC. 37.5 KVA, 22.860 GRDY/13.200 - 120/240 V, 1B (MV) 3B (BV), +1/-3X2.5%</v>
          </cell>
          <cell r="D513" t="str">
            <v>c/u</v>
          </cell>
        </row>
        <row r="514">
          <cell r="A514">
            <v>2959.6200000000003</v>
          </cell>
          <cell r="B514">
            <v>3017015</v>
          </cell>
          <cell r="C514" t="str">
            <v>TRANSF. MONOF. CONVENC. 50 KVA, 22.860 GRDY/13.200 - 120/240 V, 1B (MV) 3B (BV), +1/-3X2.5%</v>
          </cell>
          <cell r="D514" t="str">
            <v>c/u</v>
          </cell>
        </row>
        <row r="515">
          <cell r="A515">
            <v>1448.78</v>
          </cell>
          <cell r="B515">
            <v>3055004</v>
          </cell>
          <cell r="C515" t="str">
            <v>TRANSF. MONOF. AUTOPROT. (CSP) 10 KVA, 13.200 GRDY/7.620 - 120/240 V, 1B (MV), 3B (BV), +1/-3X2.5%</v>
          </cell>
          <cell r="D515" t="str">
            <v>c/u</v>
          </cell>
        </row>
        <row r="516">
          <cell r="A516">
            <v>1611.42</v>
          </cell>
          <cell r="B516">
            <v>3055005</v>
          </cell>
          <cell r="C516" t="str">
            <v>TRANSF. MONOF. AUTOPROT. (CSP) 15 KVA, 13.200 GRDY/7.620 - 120/240 V, 1B (MV), 3B (BV), +1/-3X2.5%</v>
          </cell>
          <cell r="D516" t="str">
            <v>c/u</v>
          </cell>
        </row>
        <row r="517">
          <cell r="A517">
            <v>1384.5800000000002</v>
          </cell>
          <cell r="B517">
            <v>3057003</v>
          </cell>
          <cell r="C517" t="str">
            <v>TRANSF. MONOF. AUTOPROT. (CSP) 5 KVA, 22860 GRDY/13200 - 120/240 V, 1B (MV), 3B (BV), +1/-3 X 2.5%</v>
          </cell>
          <cell r="D517" t="str">
            <v>c/u</v>
          </cell>
        </row>
        <row r="518">
          <cell r="A518">
            <v>1472.3200000000002</v>
          </cell>
          <cell r="B518">
            <v>3057004</v>
          </cell>
          <cell r="C518" t="str">
            <v>TRANSF. MONOF. AUTOPROT. (CSP) 10 KVA, 22860 GRDY/13200 - 120/240 V, 1B (MV), 3B (BV), +1/-3 X 2.5%</v>
          </cell>
          <cell r="D518" t="str">
            <v>c/u</v>
          </cell>
        </row>
        <row r="519">
          <cell r="A519">
            <v>1636.0300000000002</v>
          </cell>
          <cell r="B519">
            <v>3057005</v>
          </cell>
          <cell r="C519" t="str">
            <v>TRANSF. MONOF. AUTOPROT. (CSP) 15 KVA, 22860 GRDY/13200 - 120/240 V, 1B (MV), 3B (BV), +1/-3 X 2.5%</v>
          </cell>
          <cell r="D519" t="str">
            <v>c/u</v>
          </cell>
        </row>
        <row r="520">
          <cell r="A520">
            <v>2076.8700000000003</v>
          </cell>
          <cell r="B520">
            <v>3057008</v>
          </cell>
          <cell r="C520" t="str">
            <v>TRANSF. MONOF. AUTOPROT. (CSP) 25 KVA, 22860 GRDY/13200 - 120/240 V, 1B (MV), 3B (BV), +1/-3 X 2.5%</v>
          </cell>
          <cell r="D520" t="str">
            <v>c/u</v>
          </cell>
        </row>
        <row r="521">
          <cell r="A521">
            <v>2697.4700000000003</v>
          </cell>
          <cell r="B521">
            <v>3057012</v>
          </cell>
          <cell r="C521" t="str">
            <v>TRANSF. MONOF. AUTOPROT. (CSP) 37.5 KVA, 22860 GRDY/13200 - 120/240 V, 1B (MV), 3B (BV), +1/-3 X 2.5%</v>
          </cell>
          <cell r="D521" t="str">
            <v>c/u</v>
          </cell>
        </row>
        <row r="522">
          <cell r="A522">
            <v>3175.76</v>
          </cell>
          <cell r="B522">
            <v>3057015</v>
          </cell>
          <cell r="C522" t="str">
            <v>TRANSF. MONOF. AUTOPROT. (CSP) 50 KVA, 22860 GRDY/13200 - 120/240 V, 1B (MV), 3B (BV), +1/-3 X 2.5%</v>
          </cell>
          <cell r="D522" t="str">
            <v>c/u</v>
          </cell>
        </row>
        <row r="523">
          <cell r="A523">
            <v>2891.1400000000003</v>
          </cell>
          <cell r="B523">
            <v>3100505</v>
          </cell>
          <cell r="C523" t="str">
            <v>TRANSF. TRIFAS. CONVENC. 15 KVA, 6000 - 220/127 V, DYN5, 3B(MV), 4B(BV), +/-2X2.5%</v>
          </cell>
          <cell r="D523" t="str">
            <v>c/u</v>
          </cell>
        </row>
        <row r="524">
          <cell r="A524">
            <v>2891.1400000000003</v>
          </cell>
          <cell r="B524">
            <v>3100509</v>
          </cell>
          <cell r="C524" t="str">
            <v>TRANSF. TRIFAS. CONVENC. 30 KVA, 6000 - 220/127 V, DYN5, 3B (MV), 4B (BV), +1/-3X2.5%</v>
          </cell>
          <cell r="D524" t="str">
            <v>c/u</v>
          </cell>
        </row>
        <row r="525">
          <cell r="A525">
            <v>3374.78</v>
          </cell>
          <cell r="B525">
            <v>3100515</v>
          </cell>
          <cell r="C525" t="str">
            <v>TRANSF. TRIFAS. CONVENC. 50 KVA, 6000 - 220/127 V, DYN5, 3B (MV), 4B (BV), +1/-3X2.5%</v>
          </cell>
          <cell r="D525" t="str">
            <v>c/u</v>
          </cell>
        </row>
        <row r="526">
          <cell r="A526">
            <v>4168.72</v>
          </cell>
          <cell r="B526">
            <v>3100518</v>
          </cell>
          <cell r="C526" t="str">
            <v>TRANSF. TRIFAS. CONVENC. 75 KVA, 6000 - 220/127 V, DYN5, 3B (MV), 4B (BV), +1/-3X2.5%</v>
          </cell>
          <cell r="D526" t="str">
            <v>c/u</v>
          </cell>
        </row>
        <row r="527">
          <cell r="A527">
            <v>4762.5700000000006</v>
          </cell>
          <cell r="B527">
            <v>3100522</v>
          </cell>
          <cell r="C527" t="str">
            <v>TRANSF. TRIFAS. CONVENC. 100 KVA, 6000 - 220/127 V, DYN5, 3B(MV), 4B (BV), +1/-3X2.5%</v>
          </cell>
          <cell r="D527" t="str">
            <v>c/u</v>
          </cell>
        </row>
        <row r="528">
          <cell r="A528">
            <v>5086.7800000000007</v>
          </cell>
          <cell r="B528">
            <v>3100523</v>
          </cell>
          <cell r="C528" t="str">
            <v>TRANSF. TRIFAS. CONVENC. 112.5 KVA, 6000 - 220/127 V, DYN5, 3B(MV), 4B (BV), +1/-3X2.5%</v>
          </cell>
          <cell r="D528" t="str">
            <v>c/u</v>
          </cell>
        </row>
        <row r="529">
          <cell r="A529">
            <v>5420.62</v>
          </cell>
          <cell r="B529">
            <v>3100524</v>
          </cell>
          <cell r="C529" t="str">
            <v>TRANSF. TRIFAS. CONVENC. 125 KVA, 6000 - 220/127 V, DYN5, 3B (MV), 4B (BV), +1/-3X2.5%</v>
          </cell>
          <cell r="D529" t="str">
            <v>c/u</v>
          </cell>
        </row>
        <row r="530">
          <cell r="A530">
            <v>2767.02</v>
          </cell>
          <cell r="B530">
            <v>3102505</v>
          </cell>
          <cell r="C530" t="str">
            <v>TRANSF. TRIFAS. CONVENC. 15 KVA, 13200 - 220/127 V, DYN5, 3B(MV), 4B(BV), +1/-3X2.5%</v>
          </cell>
          <cell r="D530" t="str">
            <v>c/u</v>
          </cell>
        </row>
        <row r="531">
          <cell r="A531">
            <v>2767.02</v>
          </cell>
          <cell r="B531">
            <v>3102509</v>
          </cell>
          <cell r="C531" t="str">
            <v>TRANSF. TRIFAS. CONVENC. 30 KVA, 13200 - 220/127 V, DYN5, 3B (MV), 4B (BV), +1/-3X2.5%</v>
          </cell>
          <cell r="D531" t="str">
            <v>c/u</v>
          </cell>
        </row>
        <row r="532">
          <cell r="A532">
            <v>4684.46</v>
          </cell>
          <cell r="B532">
            <v>3102522</v>
          </cell>
          <cell r="C532" t="str">
            <v>TRANSF. TRIFAS. CONVENC.100 KVA, 13200 - 220/127 V, DYN5, 3B (MV), 4B (BV), +1/-3X2.5%</v>
          </cell>
          <cell r="D532" t="str">
            <v>c/u</v>
          </cell>
        </row>
        <row r="533">
          <cell r="A533">
            <v>3112.7398000000003</v>
          </cell>
          <cell r="B533">
            <v>3106005</v>
          </cell>
          <cell r="C533" t="str">
            <v>TRANSF. TRIFAS. CONVENC. 15 KVA, 22860 - 220/127 V, DYN5, 3B(MV), 4B(VB), +1/-3 X 2.5%</v>
          </cell>
          <cell r="D533" t="str">
            <v>c/u</v>
          </cell>
        </row>
        <row r="534">
          <cell r="A534">
            <v>3016.3300000000004</v>
          </cell>
          <cell r="B534">
            <v>3106009</v>
          </cell>
          <cell r="C534" t="str">
            <v>TRANSF. TRIFAS. CONVENC. 30 KVA, 22860 - 220/127 V, DYN5, 3B (MV), 4B (BV), +1/-3X2.5%</v>
          </cell>
          <cell r="D534" t="str">
            <v>c/u</v>
          </cell>
        </row>
        <row r="535">
          <cell r="A535">
            <v>3421.86</v>
          </cell>
          <cell r="B535">
            <v>3106015</v>
          </cell>
          <cell r="C535" t="str">
            <v>TRANSF. TRIFAS. CONVENC. 50 KVA, 22860 - 220/127 V, DYN5, 3B (MV), 4B (BV), +1/-3X2.5%</v>
          </cell>
          <cell r="D535" t="str">
            <v>c/u</v>
          </cell>
        </row>
        <row r="536">
          <cell r="A536">
            <v>4268.2300000000005</v>
          </cell>
          <cell r="B536">
            <v>3106018</v>
          </cell>
          <cell r="C536" t="str">
            <v>TRANSF. TRIFAS. CONVENC. 75 KVA, 22860 - 220/127 V, DYN5, 3B (MV), 4B (BV), +1/-3X2.5%</v>
          </cell>
          <cell r="D536" t="str">
            <v>c/u</v>
          </cell>
        </row>
        <row r="537">
          <cell r="A537">
            <v>4841.75</v>
          </cell>
          <cell r="B537">
            <v>3106022</v>
          </cell>
          <cell r="C537" t="str">
            <v>TRANSF. TRIFAS. CONVENC. 100 KVA, 22860 - 220/127 V, DYN5, 3B (MV), 4B (BV), +1/-3X2.5%</v>
          </cell>
          <cell r="D537" t="str">
            <v>c/u</v>
          </cell>
        </row>
        <row r="538">
          <cell r="A538">
            <v>5163.8200000000006</v>
          </cell>
          <cell r="B538">
            <v>3106023</v>
          </cell>
          <cell r="C538" t="str">
            <v>TRANSF. TRIFAS. CONVENC. 112.5 KVA, 22860 - 220/127 V, DYN5, 3B (MV), 4B (BV), +1/-3X2.5%</v>
          </cell>
          <cell r="D538" t="str">
            <v>c/u</v>
          </cell>
        </row>
        <row r="539">
          <cell r="A539">
            <v>5520.13</v>
          </cell>
          <cell r="B539">
            <v>3106024</v>
          </cell>
          <cell r="C539" t="str">
            <v>TRANSF. TRIFAS. CONVENC. 125 KVA, 22860  - 220/127 V, DYN5, 3B (MV), 4B (BV), +1/-3X2.5%</v>
          </cell>
          <cell r="D539" t="str">
            <v>c/u</v>
          </cell>
        </row>
        <row r="540">
          <cell r="A540">
            <v>20.327820000000003</v>
          </cell>
          <cell r="B540">
            <v>4012623</v>
          </cell>
          <cell r="C540" t="str">
            <v>CONT. ENERGIA ACT. MONOF. DIREC. 2H, 120 V, 15/60 (20) A, CL 2, SIMPLE TARIFA.</v>
          </cell>
          <cell r="D540" t="str">
            <v>c/u</v>
          </cell>
        </row>
        <row r="541">
          <cell r="A541">
            <v>0.1072</v>
          </cell>
          <cell r="B541">
            <v>4353913</v>
          </cell>
          <cell r="C541" t="str">
            <v>SELLO DE SEGURIDAD DE POLICARBONATO COLOR GRIS</v>
          </cell>
          <cell r="D541" t="str">
            <v>c/u</v>
          </cell>
        </row>
        <row r="542">
          <cell r="A542">
            <v>30.232996</v>
          </cell>
          <cell r="B542">
            <v>4380215</v>
          </cell>
          <cell r="C542" t="str">
            <v>CONT. ENERGIA ACT, EST. S╙LIDO, BIFASICO. MEDICI╙N DIRECTA. 2 ELEMENTOS, 3H, 127/220 V, 10 (O MENOR) -100 A, CL 1, CON REGISTRADOR CICLOM╔TRICO</v>
          </cell>
          <cell r="D542" t="str">
            <v>c/u</v>
          </cell>
        </row>
        <row r="543">
          <cell r="A543">
            <v>36.162550000000003</v>
          </cell>
          <cell r="B543">
            <v>4380315</v>
          </cell>
          <cell r="C543" t="str">
            <v>CONT. ENERGIA ACT, EST. SOLIDO, TRIFAS. DIRECTA. 3 ELEMENTOS, 4H, 127/220 V, 10 (O MENOR) - 100 A, CL 1, CON REGISTRADOR CICLOMETRICO</v>
          </cell>
          <cell r="D543" t="str">
            <v>c/u</v>
          </cell>
        </row>
        <row r="544">
          <cell r="A544">
            <v>342.30200000000002</v>
          </cell>
          <cell r="B544">
            <v>4383211</v>
          </cell>
          <cell r="C544" t="str">
            <v>CONT. ENERG. EST. SOLIDO MONOF, 3H, 2 X 120/240V-480V, 30/200A, CL 0.5, REA, DEM, BORNERA O SOCKET</v>
          </cell>
          <cell r="D544" t="str">
            <v>c/u</v>
          </cell>
        </row>
        <row r="545">
          <cell r="A545">
            <v>382.0532</v>
          </cell>
          <cell r="B545">
            <v>4384211</v>
          </cell>
          <cell r="C545" t="str">
            <v>CONT. ENERG. EST. SOLIDO TRIF, 4H, 3 X 121/210V - 480V, 30/200A, CL 0.5, ACT, REA, DEM, BORNERA O SOCKET</v>
          </cell>
          <cell r="D545" t="str">
            <v>c/u</v>
          </cell>
        </row>
        <row r="546">
          <cell r="A546">
            <v>0.13400000000000001</v>
          </cell>
          <cell r="B546">
            <v>4750930</v>
          </cell>
          <cell r="C546" t="str">
            <v>AMARRA PLASTICA PROTECCION UV, 8 MM X 30 CM LONGITUD (PRECINTO)</v>
          </cell>
          <cell r="D546" t="str">
            <v>m</v>
          </cell>
        </row>
        <row r="547">
          <cell r="A547">
            <v>0.11042000000000002</v>
          </cell>
          <cell r="B547">
            <v>4751003</v>
          </cell>
          <cell r="C547" t="str">
            <v>AMARRA PLASTICA DE 35 CM (14") DE LARGO</v>
          </cell>
          <cell r="D547" t="str">
            <v>m</v>
          </cell>
        </row>
        <row r="548">
          <cell r="A548">
            <v>15.052253636363634</v>
          </cell>
          <cell r="B548">
            <v>6604044</v>
          </cell>
          <cell r="C548" t="str">
            <v>ESTANO - PLOMO PARA SOLDAR (BARRA) 35/65</v>
          </cell>
          <cell r="D548" t="str">
            <v>c/u</v>
          </cell>
        </row>
        <row r="549">
          <cell r="A549">
            <v>1.93235</v>
          </cell>
          <cell r="B549">
            <v>6604080</v>
          </cell>
          <cell r="C549" t="str">
            <v>PASTA PARA SOLDAR CON ESTANO, (CAJA 2 ONZ). 50 GR</v>
          </cell>
          <cell r="D549" t="str">
            <v>c/u</v>
          </cell>
        </row>
        <row r="550">
          <cell r="A550">
            <v>9.6513569937369521</v>
          </cell>
          <cell r="B550">
            <v>7070430</v>
          </cell>
          <cell r="C550" t="str">
            <v>BLOQUE DE HORMIGON PARA ANCLAJE, FORMA TRONCO CONICO DE 40 X 15 X 20 CM</v>
          </cell>
          <cell r="D550" t="str">
            <v>c/u</v>
          </cell>
        </row>
        <row r="551">
          <cell r="A551">
            <v>11.042000000000002</v>
          </cell>
          <cell r="B551">
            <v>7151405</v>
          </cell>
          <cell r="C551" t="str">
            <v>CANDADO MATRIZADO DE 50 MM TIPO "A"</v>
          </cell>
          <cell r="D551" t="str">
            <v>c/u</v>
          </cell>
        </row>
        <row r="552">
          <cell r="A552">
            <v>10.4899</v>
          </cell>
          <cell r="B552">
            <v>7151455</v>
          </cell>
          <cell r="C552" t="str">
            <v>CANDADO MATRIZADO DE 50 MM TIPO "B"</v>
          </cell>
          <cell r="D552" t="str">
            <v>c/u</v>
          </cell>
        </row>
        <row r="553">
          <cell r="A553">
            <v>2.5727860000000002</v>
          </cell>
          <cell r="B553">
            <v>7360116</v>
          </cell>
          <cell r="C553" t="str">
            <v>ALAMBRE GALVANIZADO No. 16 BWG</v>
          </cell>
          <cell r="D553" t="str">
            <v>m</v>
          </cell>
        </row>
        <row r="554">
          <cell r="A554">
            <v>1.866098</v>
          </cell>
          <cell r="B554">
            <v>7361507</v>
          </cell>
          <cell r="C554" t="str">
            <v>CLAVOS DE ACERO PARA MADERA  2 1/2"</v>
          </cell>
          <cell r="D554" t="str">
            <v>c/u</v>
          </cell>
        </row>
        <row r="555">
          <cell r="A555">
            <v>0.22084000000000004</v>
          </cell>
          <cell r="B555">
            <v>7361755</v>
          </cell>
          <cell r="C555" t="str">
            <v>CLAVO DE ACERO DE 1 1/2" ( 38 MM ) CON ARANDELA, TIPO HILTI</v>
          </cell>
          <cell r="D555" t="str">
            <v>c/u</v>
          </cell>
        </row>
        <row r="556">
          <cell r="A556">
            <v>47.480600000000003</v>
          </cell>
          <cell r="B556">
            <v>7537710</v>
          </cell>
          <cell r="C556" t="str">
            <v>TUBO DE ACERO GALVANIZADO  DE 2 1/2" (63 MM) DIAM, 2 MM ESPESOR, 6 m</v>
          </cell>
          <cell r="D556" t="str">
            <v>c/u</v>
          </cell>
        </row>
        <row r="557">
          <cell r="A557">
            <v>6.3712340000000003</v>
          </cell>
          <cell r="B557">
            <v>7561640</v>
          </cell>
          <cell r="C557" t="str">
            <v>CANALETA PLASTICA LISA DE 40 X 25 MM, LONG. 2 M, COLOR MARFIL</v>
          </cell>
          <cell r="D557" t="str">
            <v>c/u</v>
          </cell>
        </row>
        <row r="558">
          <cell r="A558">
            <v>9.893632000000002</v>
          </cell>
          <cell r="B558">
            <v>7561660</v>
          </cell>
          <cell r="C558" t="str">
            <v>CANALETA PLASTICA LISA DE 60 X 40 MM, LONG. 2 M, COLOR MARFIL</v>
          </cell>
          <cell r="D558" t="str">
            <v>c/u</v>
          </cell>
        </row>
        <row r="559">
          <cell r="A559">
            <v>1.247746</v>
          </cell>
          <cell r="B559">
            <v>7561840</v>
          </cell>
          <cell r="C559" t="str">
            <v>ANGULO EXTERNO PARA CANALETA PLASTICA LISA 40 X 25 MM</v>
          </cell>
          <cell r="D559" t="str">
            <v>c/u</v>
          </cell>
        </row>
        <row r="560">
          <cell r="A560">
            <v>1.247746</v>
          </cell>
          <cell r="B560">
            <v>7561841</v>
          </cell>
          <cell r="C560" t="str">
            <v>ANGULO PLANO PARA CANALETA PLASTICA LISA 40 X 25 MM</v>
          </cell>
          <cell r="D560" t="str">
            <v>c/u</v>
          </cell>
        </row>
        <row r="561">
          <cell r="A561">
            <v>2.6611220000000002</v>
          </cell>
          <cell r="B561">
            <v>7561860</v>
          </cell>
          <cell r="C561" t="str">
            <v>ANGULO EXTERNO PARA CANALETA PLASTICA LISA 60 X 40 MM</v>
          </cell>
          <cell r="D561" t="str">
            <v>c/u</v>
          </cell>
        </row>
        <row r="562">
          <cell r="A562">
            <v>2.6611220000000002</v>
          </cell>
          <cell r="B562">
            <v>7561861</v>
          </cell>
          <cell r="C562" t="str">
            <v>ANGULO PLANO PARA CANALETA PLASTICA LISA 60 X 40 MM</v>
          </cell>
          <cell r="D562" t="str">
            <v>c/u</v>
          </cell>
        </row>
        <row r="563">
          <cell r="A563">
            <v>0.96065400000000001</v>
          </cell>
          <cell r="B563">
            <v>7565220</v>
          </cell>
          <cell r="C563" t="str">
            <v>MANGUERA ANILLADA DE PVC DE 1" DE DIAMETRO</v>
          </cell>
          <cell r="D563" t="str">
            <v>m</v>
          </cell>
        </row>
        <row r="564">
          <cell r="A564">
            <v>0.26800000000000002</v>
          </cell>
          <cell r="B564">
            <v>11010140</v>
          </cell>
          <cell r="C564" t="str">
            <v>EMPALME RECTO. MOLDE / RESINA B.T. 2 AWG (82-A1)</v>
          </cell>
          <cell r="D564" t="str">
            <v>c/u</v>
          </cell>
        </row>
        <row r="565">
          <cell r="A565">
            <v>31.646372000000003</v>
          </cell>
          <cell r="B565">
            <v>11010341</v>
          </cell>
          <cell r="C565" t="str">
            <v>EMPALME DERIVACION MOLDE / RESINA BV. CABLE 1/0-2/0 AWG.</v>
          </cell>
          <cell r="D565" t="str">
            <v>c/u</v>
          </cell>
        </row>
        <row r="566">
          <cell r="A566">
            <v>49.689</v>
          </cell>
          <cell r="B566">
            <v>11013144</v>
          </cell>
          <cell r="C566" t="str">
            <v>EMPALME DE DERIVACION UNIPOLAR PARA BT, RANGOS 6 - 4/0 AWG Y 14 - 2/0 AWG, AISLAM 1 KV</v>
          </cell>
          <cell r="D566" t="str">
            <v>c/u</v>
          </cell>
        </row>
        <row r="567">
          <cell r="A567">
            <v>0.86127600000000004</v>
          </cell>
          <cell r="B567">
            <v>11751219</v>
          </cell>
          <cell r="C567" t="str">
            <v>CINTA ELECTRICA, TYPE DE VINILO PVC 19 MM ANCHO, 18 M. LONG</v>
          </cell>
          <cell r="D567" t="str">
            <v>c/u</v>
          </cell>
        </row>
        <row r="568">
          <cell r="A568">
            <v>11.594100000000001</v>
          </cell>
          <cell r="B568">
            <v>11752319</v>
          </cell>
          <cell r="C568" t="str">
            <v>CINTA ELECTRICA AUTOFUNDENTE DE 19 MM X 9 M, NO. 23 DE 3M</v>
          </cell>
          <cell r="D568" t="str">
            <v>c/u</v>
          </cell>
        </row>
        <row r="569">
          <cell r="A569">
            <v>4.4220000000000006</v>
          </cell>
          <cell r="B569">
            <v>11890109</v>
          </cell>
          <cell r="C569" t="str">
            <v>SUELDA EXOTERMICA, CARGA 90 GRAMOS</v>
          </cell>
          <cell r="D569" t="str">
            <v>c/u</v>
          </cell>
        </row>
        <row r="570">
          <cell r="A570">
            <v>1438.0800000000002</v>
          </cell>
          <cell r="B570">
            <v>3015005</v>
          </cell>
          <cell r="C570" t="str">
            <v>TRANSF. MONOF. CONVENC. 15 KVA, 13.200 GRDY/7620 - 120/240 V, 1B (MV), 3B (BV), +1/-3X2.5%</v>
          </cell>
          <cell r="D570" t="str">
            <v>c/u</v>
          </cell>
        </row>
        <row r="571">
          <cell r="A571">
            <v>1790.1100000000001</v>
          </cell>
          <cell r="B571">
            <v>3015008</v>
          </cell>
          <cell r="C571" t="str">
            <v>TRANSF. MONOF. CONVENC. 25 KVA, 13.200 GRDY/7620 - 120/240 V, 1B (MV), 3B (BV), +1/-3X2.5%</v>
          </cell>
          <cell r="D571" t="str">
            <v>c/u</v>
          </cell>
        </row>
        <row r="572">
          <cell r="A572">
            <v>1220.8700000000001</v>
          </cell>
          <cell r="B572">
            <v>3055003</v>
          </cell>
          <cell r="C572" t="str">
            <v>TRANSF. MONOF. AUTOPROT. (CSP) 5 KVA, 13.200 GRDY/7.620 - 120/240 V, 1B (MT), 3B (BT), +1/-3X2.5%</v>
          </cell>
          <cell r="D572" t="str">
            <v>c/u</v>
          </cell>
        </row>
        <row r="573">
          <cell r="A573">
            <v>294.25</v>
          </cell>
          <cell r="B573">
            <v>2785872</v>
          </cell>
          <cell r="C573" t="str">
            <v>Luminaria con lampara de Na de 150 W, autocontrolada, doble nivel de potencia, con brazo para montaje en poste</v>
          </cell>
          <cell r="D573" t="str">
            <v>c/u</v>
          </cell>
        </row>
        <row r="574">
          <cell r="A574">
            <v>2025.5100000000002</v>
          </cell>
          <cell r="B574">
            <v>3055008</v>
          </cell>
          <cell r="C574" t="str">
            <v xml:space="preserve">Transformador monofásico autoprotegido,25 kVA, 13200 GRDY/7620 V - 120/240 V,Ii6, +1 a -3 x 2.5%  </v>
          </cell>
          <cell r="D574" t="str">
            <v>c/u</v>
          </cell>
        </row>
        <row r="575">
          <cell r="A575">
            <v>2631.13</v>
          </cell>
          <cell r="B575">
            <v>3055012</v>
          </cell>
          <cell r="C575" t="str">
            <v xml:space="preserve">Transformador monofásico autoprotegido,37.5 kVA, 13200 GRDY/7620 V - 120/240 V,Ii6, +1 a -3 x 2.5%  </v>
          </cell>
          <cell r="D575" t="str">
            <v>c/u</v>
          </cell>
        </row>
        <row r="576">
          <cell r="A576">
            <v>3080.53</v>
          </cell>
          <cell r="B576">
            <v>3055015</v>
          </cell>
          <cell r="C576" t="str">
            <v xml:space="preserve">Transformador monofásico autoprotegido, 50 kVA, 13200 GRDY/7620 V - 120/240 V,Ii6, +1 a -3 x 2.5%  </v>
          </cell>
          <cell r="D576" t="str">
            <v>c/u</v>
          </cell>
        </row>
        <row r="577">
          <cell r="A577">
            <v>1.7688000000000001</v>
          </cell>
          <cell r="B577">
            <v>99999999</v>
          </cell>
          <cell r="C577" t="str">
            <v>Conector de aleación de Al, de compresión tipo "C", principal 2 - 3/0 AWG, derivado 14 - 8 AWG</v>
          </cell>
          <cell r="D577" t="str">
            <v>c/u</v>
          </cell>
        </row>
        <row r="578">
          <cell r="A578">
            <v>8.0400000000000009</v>
          </cell>
          <cell r="B578">
            <v>2830557</v>
          </cell>
          <cell r="C578" t="str">
            <v>Soporte de acero galvanizado en "L", pletina, 30 mm ancho x 8 mm de esp. x 217 mm de long. mayor x 80 mm de long.menor</v>
          </cell>
          <cell r="D578" t="str">
            <v>c/u</v>
          </cell>
        </row>
        <row r="579">
          <cell r="A579">
            <v>221.10000000000002</v>
          </cell>
          <cell r="B579">
            <v>2502523</v>
          </cell>
          <cell r="C579" t="str">
            <v>SECCIONADOR BARRA UNIPOLAR ABIERTO 20/34.5 KV, 12 KA, BIL: 150 KV, 300 A, CAMARA ROMPE ARCO</v>
          </cell>
          <cell r="D579" t="str">
            <v>c/u</v>
          </cell>
        </row>
        <row r="580">
          <cell r="A580">
            <v>4203.4460000000008</v>
          </cell>
          <cell r="B580">
            <v>3102523</v>
          </cell>
          <cell r="C580" t="str">
            <v xml:space="preserve">Transformador trifásico convencional, 112.5 kVA, 13200 - 220/127 V, Dyn5, +1 a -3 x 2.5%  </v>
          </cell>
          <cell r="D580" t="str">
            <v>c/u</v>
          </cell>
        </row>
        <row r="581">
          <cell r="A581">
            <v>4493.4890000000005</v>
          </cell>
          <cell r="B581">
            <v>3102524</v>
          </cell>
          <cell r="C581" t="str">
            <v xml:space="preserve">Transformador trifásico convencional, 125 kVA, 13200 - 220/127 V, Dyn5, +1 a -3 x 2.5%  </v>
          </cell>
          <cell r="D581" t="str">
            <v>c/u</v>
          </cell>
        </row>
        <row r="582">
          <cell r="A582">
            <v>969.20600000000002</v>
          </cell>
          <cell r="B582">
            <v>3050503</v>
          </cell>
          <cell r="C582" t="str">
            <v xml:space="preserve">Transformador monofásico autoprotegido, 5 kVA, 6000 - 120/240 V, Ii6, +1 a -3 x 2.5%  </v>
          </cell>
          <cell r="D582" t="str">
            <v>c/u</v>
          </cell>
        </row>
        <row r="583">
          <cell r="A583">
            <v>1030.624</v>
          </cell>
          <cell r="B583">
            <v>3050504</v>
          </cell>
          <cell r="C583" t="str">
            <v xml:space="preserve">Transformador monofásico autoprotegido, 10 kVA, 6000 - 120/240 V, Ii6, +1 a -3 x 2.5%  </v>
          </cell>
          <cell r="D583" t="str">
            <v>c/u</v>
          </cell>
        </row>
        <row r="584">
          <cell r="A584">
            <v>1145.221</v>
          </cell>
          <cell r="B584">
            <v>3050505</v>
          </cell>
          <cell r="C584" t="str">
            <v xml:space="preserve">Transformador monofásico autoprotegido, 15 kVA, 6000 - 120/240 V, Ii6, +1 a -3 x 2.5%  </v>
          </cell>
          <cell r="D584" t="str">
            <v>c/u</v>
          </cell>
        </row>
        <row r="585">
          <cell r="A585">
            <v>1453.809</v>
          </cell>
          <cell r="B585">
            <v>3050508</v>
          </cell>
          <cell r="C585" t="str">
            <v xml:space="preserve">Transformador monofásico autoprotegido, 25 kVA, 6000 - 120/240 V, Ii6, +1 a -3 x 2.5%  </v>
          </cell>
          <cell r="D585" t="str">
            <v>c/u</v>
          </cell>
        </row>
        <row r="586">
          <cell r="A586">
            <v>1888.2289999999998</v>
          </cell>
          <cell r="B586">
            <v>3050512</v>
          </cell>
          <cell r="C586" t="str">
            <v xml:space="preserve">Transformador monofásico autoprotegido, 37,5 kVA, 6000 - 120/240 V, Ii6, +1 a -3 x 2.5%  </v>
          </cell>
          <cell r="D586" t="str">
            <v>c/u</v>
          </cell>
        </row>
        <row r="587">
          <cell r="A587">
            <v>2223.0320000000002</v>
          </cell>
          <cell r="B587">
            <v>3050515</v>
          </cell>
          <cell r="C587" t="str">
            <v xml:space="preserve">Transformador monofásico autoprotegido, 50 kVA, 6000 - 120/240 V, Ii6, +1 a -3 x 2.5%  </v>
          </cell>
          <cell r="D587" t="str">
            <v>c/u</v>
          </cell>
        </row>
        <row r="588">
          <cell r="A588">
            <v>2785.4580000000005</v>
          </cell>
          <cell r="B588">
            <v>3102515</v>
          </cell>
          <cell r="C588" t="str">
            <v xml:space="preserve">Transformador trifásico convencional, 50 kVA, 13200 - 220/127 V, Dyn5, +1 a -3 x 2.5%  </v>
          </cell>
          <cell r="D588" t="str">
            <v>c/u</v>
          </cell>
        </row>
        <row r="589">
          <cell r="A589">
            <v>3474.4189999999999</v>
          </cell>
          <cell r="B589">
            <v>3102518</v>
          </cell>
          <cell r="C589" t="str">
            <v xml:space="preserve">Transformador trifásico convencional, 75 kVA, 13200 - 220/127 V, Dyn5, +1 a -3 x 2.5%  </v>
          </cell>
          <cell r="D589" t="str">
            <v>c/u</v>
          </cell>
        </row>
        <row r="590">
          <cell r="A590">
            <v>919.2399999999999</v>
          </cell>
          <cell r="B590">
            <v>3010503</v>
          </cell>
          <cell r="C590" t="str">
            <v>TRANSF. MONOF. CONVENC. 5 KVA, 6000 - 120/240 V, 2B (MV), 3B (BV), +1/-3X2.5%</v>
          </cell>
          <cell r="D590" t="str">
            <v>c/u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  <sheetName val="proyeccion (2)"/>
      <sheetName val="proyeccion (3)"/>
      <sheetName val="proyeccion (4)"/>
    </sheetNames>
    <sheetDataSet>
      <sheetData sheetId="0"/>
      <sheetData sheetId="1"/>
      <sheetData sheetId="2" refreshError="1">
        <row r="2">
          <cell r="G2" t="str">
            <v>DICIEMBRE/98</v>
          </cell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</sheetNames>
    <sheetDataSet>
      <sheetData sheetId="0"/>
      <sheetData sheetId="1"/>
      <sheetData sheetId="2" refreshError="1">
        <row r="2"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MEDIO VOLTAJE"/>
      <sheetName val="TRANSFORMADORES Y EQUIPOS"/>
      <sheetName val="BAJO VOLTAJE"/>
      <sheetName val="ALUMBRADO"/>
      <sheetName val="TIERRA"/>
      <sheetName val="TENSOR "/>
      <sheetName val="POSTES"/>
    </sheetNames>
    <sheetDataSet>
      <sheetData sheetId="0">
        <row r="4">
          <cell r="B4" t="str">
            <v>REFORZAMIENTO DE REDES DE MEDIO Y BAJO VOLTAJE CON REPOTENCIACIÓN DE TRANSFORMADORES, ACOMETIDAS Y MEDIDORES DEL BARRIO SAN FRANCISCO   III</v>
          </cell>
        </row>
        <row r="8">
          <cell r="G8">
            <v>42622</v>
          </cell>
        </row>
        <row r="28">
          <cell r="E28">
            <v>0.14000000000000001</v>
          </cell>
        </row>
        <row r="75">
          <cell r="A75" t="str">
            <v>REALIZÓ: DAA</v>
          </cell>
          <cell r="C75" t="str">
            <v>REVISÓ: JBB</v>
          </cell>
        </row>
      </sheetData>
      <sheetData sheetId="1"/>
      <sheetData sheetId="2"/>
      <sheetData sheetId="3"/>
      <sheetData sheetId="4">
        <row r="308">
          <cell r="C308">
            <v>1.2</v>
          </cell>
        </row>
      </sheetData>
      <sheetData sheetId="5"/>
      <sheetData sheetId="6"/>
      <sheetData sheetId="7"/>
      <sheetData sheetId="8">
        <row r="2">
          <cell r="E2" t="str">
            <v>ESV-3CP2.40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USUARIO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TRANSFORMADORES Y EQUIPOS"/>
      <sheetName val="MEDIO VOLTAJE"/>
      <sheetName val="BAJO VOLTAJE"/>
      <sheetName val="ALUMBRADO"/>
      <sheetName val="TIERRA"/>
      <sheetName val="TENSOR "/>
      <sheetName val="POSTES"/>
      <sheetName val="DATOS GENERALES MIRAVALLE OC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PRECIOS"/>
      <sheetName val="MEDIO VOLTAJE"/>
      <sheetName val="TRANSFORMADORES Y EQUIPOS"/>
      <sheetName val="BAJO VOLTAJE"/>
      <sheetName val="ALUMBRADO"/>
      <sheetName val="TIERRA"/>
      <sheetName val="TENSOR "/>
      <sheetName val="POSTES"/>
      <sheetName val="473_30660_DATOS_GENERALES"/>
    </sheetNames>
    <sheetDataSet>
      <sheetData sheetId="0">
        <row r="4">
          <cell r="B4" t="str">
            <v>REFORZAMIENTO REDES MEDIO VOLTAJE VARIANTE PRIMARIO 29D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5">
        <row r="2">
          <cell r="E2" t="str">
            <v>ESV-3CP2.40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O 70(100)_70_70"/>
      <sheetName val="DEPOSITO 70(100)_80_80"/>
      <sheetName val="DEPOSITOS 100_100_30"/>
      <sheetName val="ANALISIS VARIACION MATRICULAS"/>
      <sheetName val="Hoja1"/>
      <sheetName val="RESUMEN VARIACION MATRICULAS"/>
      <sheetName val="DEPOSITO 20_40_40"/>
      <sheetName val="MATERIAL_COSTOS"/>
      <sheetName val="DEPOSITO VIGENTE"/>
      <sheetName val="DEPOSITO ANTERIOR"/>
      <sheetName val="DEPOSITO ANTERIOR I SEM 1996"/>
      <sheetName val="MANO DE OBRA VIGENTE"/>
      <sheetName val="MANO DE OBRA ANTERIOR"/>
      <sheetName val="ACO 2_3_4"/>
      <sheetName val="ACO 5_6_7"/>
      <sheetName val="ACO 8_9_10"/>
      <sheetName val="ACO 11_12_13"/>
      <sheetName val="ACO 14_15_16"/>
      <sheetName val="ACO 17_18_19"/>
      <sheetName val="ACO 20_21"/>
      <sheetName val="ACO 22_23_24"/>
      <sheetName val="ACO 25_26_27"/>
      <sheetName val="ACO 28_29_30"/>
      <sheetName val="ACO 31_32_33"/>
      <sheetName val="ACO 34_35_36"/>
      <sheetName val="ACO 37_38_39"/>
      <sheetName val="ACO 40_41_42"/>
      <sheetName val="ACO 43_44_45"/>
      <sheetName val="ACO 46_47_48"/>
      <sheetName val="ACO 49_50_51"/>
      <sheetName val="ACO 52_53_54"/>
      <sheetName val="ACO 55_56"/>
      <sheetName val="CDISTRIB"/>
      <sheetName val="MED 1_2_3"/>
      <sheetName val="MED 4_5_6"/>
      <sheetName val="MED 7_8_9"/>
      <sheetName val="med 10_11"/>
      <sheetName val="PRO 1_2_3"/>
      <sheetName val="PRO 4_5_6"/>
      <sheetName val="PRO 7_8_9"/>
      <sheetName val="PRO 10_11_12"/>
      <sheetName val="PRO 13_14_15"/>
      <sheetName val="PRO 16_17"/>
      <sheetName val="DEPOSITO VIGENTE A JULIO 1996"/>
      <sheetName val="DEPOSITO VIGENTE A JULIO_96"/>
      <sheetName val="DEPOSITO 1994"/>
      <sheetName val="SALVOCONDUCTOS 19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Resumen"/>
      <sheetName val="PR-T-F"/>
      <sheetName val="DESPACHOS"/>
    </sheetNames>
    <sheetDataSet>
      <sheetData sheetId="0" refreshError="1"/>
      <sheetData sheetId="1" refreshError="1"/>
      <sheetData sheetId="2" refreshError="1">
        <row r="5">
          <cell r="C5" t="str">
            <v xml:space="preserve">H-PAUTE </v>
          </cell>
          <cell r="D5" t="str">
            <v>H-PUCARA</v>
          </cell>
          <cell r="E5" t="str">
            <v>H-NACION</v>
          </cell>
          <cell r="F5" t="str">
            <v>E-TRINIT</v>
          </cell>
          <cell r="G5" t="str">
            <v>IN-COLOM</v>
          </cell>
          <cell r="H5" t="str">
            <v xml:space="preserve">T-ESMER </v>
          </cell>
          <cell r="I5" t="str">
            <v>E.GZ.TV3</v>
          </cell>
          <cell r="J5" t="str">
            <v>E.GZ.TV2</v>
          </cell>
          <cell r="K5" t="str">
            <v>CSURDES1</v>
          </cell>
          <cell r="L5" t="str">
            <v>CSURDES2</v>
          </cell>
          <cell r="M5" t="str">
            <v>CSURDES3</v>
          </cell>
          <cell r="N5" t="str">
            <v>CSURDES4</v>
          </cell>
          <cell r="O5" t="str">
            <v xml:space="preserve">EQL3-U3 </v>
          </cell>
          <cell r="P5" t="str">
            <v>ELEC-AT1</v>
          </cell>
          <cell r="Q5" t="str">
            <v xml:space="preserve">EQL3-U4 </v>
          </cell>
          <cell r="R5" t="str">
            <v>E.VASANT</v>
          </cell>
          <cell r="S5" t="str">
            <v xml:space="preserve">EQL2-U2 </v>
          </cell>
          <cell r="T5" t="str">
            <v xml:space="preserve">SUR-CA6 </v>
          </cell>
          <cell r="U5" t="str">
            <v xml:space="preserve">EQL2-U1 </v>
          </cell>
          <cell r="V5" t="str">
            <v>TPGUANG1</v>
          </cell>
          <cell r="W5" t="str">
            <v>TPGUANG2</v>
          </cell>
          <cell r="X5" t="str">
            <v>TPGUANG3</v>
          </cell>
          <cell r="Y5" t="str">
            <v>TPGUANG4</v>
          </cell>
          <cell r="Z5" t="str">
            <v>TPGUANG5</v>
          </cell>
          <cell r="AA5" t="str">
            <v>TPGUANG6</v>
          </cell>
          <cell r="AB5" t="str">
            <v>G.HERNA1</v>
          </cell>
          <cell r="AC5" t="str">
            <v>G.HERNA2</v>
          </cell>
          <cell r="AD5" t="str">
            <v>G.HERNA3</v>
          </cell>
          <cell r="AE5" t="str">
            <v>G.HERNA4</v>
          </cell>
          <cell r="AF5" t="str">
            <v>G.HERNA5</v>
          </cell>
          <cell r="AG5" t="str">
            <v>G.HERNA6</v>
          </cell>
          <cell r="AH5" t="str">
            <v>VGQL1-U1</v>
          </cell>
          <cell r="AI5" t="str">
            <v xml:space="preserve">ECORP   </v>
          </cell>
          <cell r="AJ5" t="str">
            <v>VGQL1-U2</v>
          </cell>
          <cell r="AK5" t="str">
            <v>VGQL2-U3</v>
          </cell>
          <cell r="AL5" t="str">
            <v>VGQL2-U4</v>
          </cell>
          <cell r="AM5" t="str">
            <v>AGOYAN_H</v>
          </cell>
          <cell r="AN5" t="str">
            <v>EEQ_HIDR</v>
          </cell>
          <cell r="AO5" t="str">
            <v xml:space="preserve">C-SUR_H </v>
          </cell>
          <cell r="AP5" t="str">
            <v>RIOBAM_H</v>
          </cell>
          <cell r="AQ5" t="str">
            <v>COTOPX_H</v>
          </cell>
          <cell r="AR5" t="str">
            <v>RNORTE_H</v>
          </cell>
          <cell r="AS5" t="str">
            <v>AMBATO_H</v>
          </cell>
          <cell r="AT5" t="str">
            <v>BOLIVR_H</v>
          </cell>
          <cell r="AU5" t="str">
            <v xml:space="preserve">R-SUR_H </v>
          </cell>
        </row>
        <row r="7">
          <cell r="C7">
            <v>267.99</v>
          </cell>
          <cell r="D7">
            <v>0</v>
          </cell>
          <cell r="E7">
            <v>0</v>
          </cell>
          <cell r="F7">
            <v>90.98</v>
          </cell>
          <cell r="G7">
            <v>0</v>
          </cell>
          <cell r="H7">
            <v>119.92</v>
          </cell>
          <cell r="I7">
            <v>69.08</v>
          </cell>
          <cell r="J7">
            <v>69.08</v>
          </cell>
          <cell r="K7">
            <v>3.6</v>
          </cell>
          <cell r="L7">
            <v>3.6</v>
          </cell>
          <cell r="M7">
            <v>3.6</v>
          </cell>
          <cell r="N7">
            <v>3.6</v>
          </cell>
          <cell r="O7">
            <v>41.45</v>
          </cell>
          <cell r="P7">
            <v>33.700000000000003</v>
          </cell>
          <cell r="Q7">
            <v>41.45</v>
          </cell>
          <cell r="R7">
            <v>32.68</v>
          </cell>
          <cell r="S7">
            <v>23.81</v>
          </cell>
          <cell r="T7">
            <v>0</v>
          </cell>
          <cell r="U7">
            <v>0</v>
          </cell>
          <cell r="V7">
            <v>4.68</v>
          </cell>
          <cell r="W7">
            <v>4.1500000000000004</v>
          </cell>
          <cell r="X7">
            <v>4.68</v>
          </cell>
          <cell r="Y7">
            <v>4.68</v>
          </cell>
          <cell r="Z7">
            <v>4.68</v>
          </cell>
          <cell r="AA7">
            <v>4.68</v>
          </cell>
          <cell r="AB7">
            <v>5.04</v>
          </cell>
          <cell r="AC7">
            <v>5.04</v>
          </cell>
          <cell r="AD7">
            <v>5.04</v>
          </cell>
          <cell r="AE7">
            <v>5.04</v>
          </cell>
          <cell r="AF7">
            <v>5.04</v>
          </cell>
          <cell r="AG7">
            <v>5.04</v>
          </cell>
          <cell r="AH7">
            <v>4.7300000000000004</v>
          </cell>
          <cell r="AI7">
            <v>0</v>
          </cell>
          <cell r="AJ7">
            <v>4.7300000000000004</v>
          </cell>
          <cell r="AK7">
            <v>9.18</v>
          </cell>
          <cell r="AL7">
            <v>9.18</v>
          </cell>
          <cell r="AM7">
            <v>60</v>
          </cell>
          <cell r="AN7">
            <v>27.8</v>
          </cell>
          <cell r="AO7">
            <v>12</v>
          </cell>
          <cell r="AP7">
            <v>10.16</v>
          </cell>
          <cell r="AQ7">
            <v>2.5</v>
          </cell>
          <cell r="AR7">
            <v>3</v>
          </cell>
          <cell r="AS7">
            <v>1.07</v>
          </cell>
          <cell r="AT7">
            <v>0.3</v>
          </cell>
          <cell r="AU7">
            <v>0.9</v>
          </cell>
        </row>
        <row r="8">
          <cell r="C8">
            <v>239.97</v>
          </cell>
          <cell r="D8">
            <v>0</v>
          </cell>
          <cell r="E8">
            <v>0</v>
          </cell>
          <cell r="F8">
            <v>90.98</v>
          </cell>
          <cell r="G8">
            <v>0</v>
          </cell>
          <cell r="H8">
            <v>119.92</v>
          </cell>
          <cell r="I8">
            <v>69.08</v>
          </cell>
          <cell r="J8">
            <v>69.08</v>
          </cell>
          <cell r="K8">
            <v>3.6</v>
          </cell>
          <cell r="L8">
            <v>3.6</v>
          </cell>
          <cell r="M8">
            <v>3.6</v>
          </cell>
          <cell r="N8">
            <v>3.6</v>
          </cell>
          <cell r="O8">
            <v>41.45</v>
          </cell>
          <cell r="P8">
            <v>33.700000000000003</v>
          </cell>
          <cell r="Q8">
            <v>41.45</v>
          </cell>
          <cell r="R8">
            <v>32.68</v>
          </cell>
          <cell r="S8">
            <v>19.41</v>
          </cell>
          <cell r="T8">
            <v>0</v>
          </cell>
          <cell r="U8">
            <v>0</v>
          </cell>
          <cell r="V8">
            <v>4.68</v>
          </cell>
          <cell r="W8">
            <v>4.1500000000000004</v>
          </cell>
          <cell r="X8">
            <v>4.68</v>
          </cell>
          <cell r="Y8">
            <v>4.68</v>
          </cell>
          <cell r="Z8">
            <v>4.68</v>
          </cell>
          <cell r="AA8">
            <v>4.68</v>
          </cell>
          <cell r="AB8">
            <v>5.04</v>
          </cell>
          <cell r="AC8">
            <v>5.04</v>
          </cell>
          <cell r="AD8">
            <v>5.04</v>
          </cell>
          <cell r="AE8">
            <v>5.04</v>
          </cell>
          <cell r="AF8">
            <v>5.04</v>
          </cell>
          <cell r="AG8">
            <v>5.04</v>
          </cell>
          <cell r="AH8">
            <v>4.7300000000000004</v>
          </cell>
          <cell r="AI8">
            <v>0</v>
          </cell>
          <cell r="AJ8">
            <v>4.7300000000000004</v>
          </cell>
          <cell r="AK8">
            <v>9.18</v>
          </cell>
          <cell r="AL8">
            <v>9.18</v>
          </cell>
          <cell r="AM8">
            <v>60</v>
          </cell>
          <cell r="AN8">
            <v>27.8</v>
          </cell>
          <cell r="AO8">
            <v>12</v>
          </cell>
          <cell r="AP8">
            <v>10.16</v>
          </cell>
          <cell r="AQ8">
            <v>2.5</v>
          </cell>
          <cell r="AR8">
            <v>3</v>
          </cell>
          <cell r="AS8">
            <v>1.07</v>
          </cell>
          <cell r="AT8">
            <v>0.3</v>
          </cell>
          <cell r="AU8">
            <v>0.9</v>
          </cell>
        </row>
        <row r="9">
          <cell r="C9">
            <v>211.93</v>
          </cell>
          <cell r="D9">
            <v>0</v>
          </cell>
          <cell r="E9">
            <v>0</v>
          </cell>
          <cell r="F9">
            <v>90.98</v>
          </cell>
          <cell r="G9">
            <v>0</v>
          </cell>
          <cell r="H9">
            <v>119.92</v>
          </cell>
          <cell r="I9">
            <v>69.08</v>
          </cell>
          <cell r="J9">
            <v>69.08</v>
          </cell>
          <cell r="K9">
            <v>3.6</v>
          </cell>
          <cell r="L9">
            <v>3.6</v>
          </cell>
          <cell r="M9">
            <v>3.6</v>
          </cell>
          <cell r="N9">
            <v>3.6</v>
          </cell>
          <cell r="O9">
            <v>41.45</v>
          </cell>
          <cell r="P9">
            <v>33.700000000000003</v>
          </cell>
          <cell r="Q9">
            <v>41.45</v>
          </cell>
          <cell r="R9">
            <v>32.68</v>
          </cell>
          <cell r="S9">
            <v>15.01</v>
          </cell>
          <cell r="T9">
            <v>0</v>
          </cell>
          <cell r="U9">
            <v>0</v>
          </cell>
          <cell r="V9">
            <v>4.68</v>
          </cell>
          <cell r="W9">
            <v>4.1500000000000004</v>
          </cell>
          <cell r="X9">
            <v>4.68</v>
          </cell>
          <cell r="Y9">
            <v>4.68</v>
          </cell>
          <cell r="Z9">
            <v>4.68</v>
          </cell>
          <cell r="AA9">
            <v>4.68</v>
          </cell>
          <cell r="AB9">
            <v>5.04</v>
          </cell>
          <cell r="AC9">
            <v>5.04</v>
          </cell>
          <cell r="AD9">
            <v>5.04</v>
          </cell>
          <cell r="AE9">
            <v>5.04</v>
          </cell>
          <cell r="AF9">
            <v>5.04</v>
          </cell>
          <cell r="AG9">
            <v>5.04</v>
          </cell>
          <cell r="AH9">
            <v>4.7300000000000004</v>
          </cell>
          <cell r="AI9">
            <v>0</v>
          </cell>
          <cell r="AJ9">
            <v>4.7300000000000004</v>
          </cell>
          <cell r="AK9">
            <v>9.18</v>
          </cell>
          <cell r="AL9">
            <v>9.18</v>
          </cell>
          <cell r="AM9">
            <v>60</v>
          </cell>
          <cell r="AN9">
            <v>27.8</v>
          </cell>
          <cell r="AO9">
            <v>12</v>
          </cell>
          <cell r="AP9">
            <v>10.16</v>
          </cell>
          <cell r="AQ9">
            <v>2.5</v>
          </cell>
          <cell r="AR9">
            <v>3</v>
          </cell>
          <cell r="AS9">
            <v>1.07</v>
          </cell>
          <cell r="AT9">
            <v>0.3</v>
          </cell>
          <cell r="AU9">
            <v>0.9</v>
          </cell>
        </row>
        <row r="10">
          <cell r="C10">
            <v>217.41</v>
          </cell>
          <cell r="D10">
            <v>0</v>
          </cell>
          <cell r="E10">
            <v>0</v>
          </cell>
          <cell r="F10">
            <v>90.98</v>
          </cell>
          <cell r="G10">
            <v>0</v>
          </cell>
          <cell r="H10">
            <v>119.92</v>
          </cell>
          <cell r="I10">
            <v>69.08</v>
          </cell>
          <cell r="J10">
            <v>69.08</v>
          </cell>
          <cell r="K10">
            <v>3.6</v>
          </cell>
          <cell r="L10">
            <v>3.6</v>
          </cell>
          <cell r="M10">
            <v>3.6</v>
          </cell>
          <cell r="N10">
            <v>3.6</v>
          </cell>
          <cell r="O10">
            <v>41.45</v>
          </cell>
          <cell r="P10">
            <v>33.700000000000003</v>
          </cell>
          <cell r="Q10">
            <v>41.45</v>
          </cell>
          <cell r="R10">
            <v>32.68</v>
          </cell>
          <cell r="S10">
            <v>15.87</v>
          </cell>
          <cell r="T10">
            <v>0</v>
          </cell>
          <cell r="U10">
            <v>0</v>
          </cell>
          <cell r="V10">
            <v>4.68</v>
          </cell>
          <cell r="W10">
            <v>4.1500000000000004</v>
          </cell>
          <cell r="X10">
            <v>4.68</v>
          </cell>
          <cell r="Y10">
            <v>4.68</v>
          </cell>
          <cell r="Z10">
            <v>4.68</v>
          </cell>
          <cell r="AA10">
            <v>4.68</v>
          </cell>
          <cell r="AB10">
            <v>5.04</v>
          </cell>
          <cell r="AC10">
            <v>5.04</v>
          </cell>
          <cell r="AD10">
            <v>5.04</v>
          </cell>
          <cell r="AE10">
            <v>5.04</v>
          </cell>
          <cell r="AF10">
            <v>5.04</v>
          </cell>
          <cell r="AG10">
            <v>5.04</v>
          </cell>
          <cell r="AH10">
            <v>4.7300000000000004</v>
          </cell>
          <cell r="AI10">
            <v>0</v>
          </cell>
          <cell r="AJ10">
            <v>4.7300000000000004</v>
          </cell>
          <cell r="AK10">
            <v>9.18</v>
          </cell>
          <cell r="AL10">
            <v>9.18</v>
          </cell>
          <cell r="AM10">
            <v>60</v>
          </cell>
          <cell r="AN10">
            <v>27.8</v>
          </cell>
          <cell r="AO10">
            <v>12</v>
          </cell>
          <cell r="AP10">
            <v>10.16</v>
          </cell>
          <cell r="AQ10">
            <v>2.5</v>
          </cell>
          <cell r="AR10">
            <v>3</v>
          </cell>
          <cell r="AS10">
            <v>1.07</v>
          </cell>
          <cell r="AT10">
            <v>0.3</v>
          </cell>
          <cell r="AU10">
            <v>0.9</v>
          </cell>
        </row>
        <row r="11">
          <cell r="C11">
            <v>222.8</v>
          </cell>
          <cell r="D11">
            <v>0</v>
          </cell>
          <cell r="E11">
            <v>0</v>
          </cell>
          <cell r="F11">
            <v>90.98</v>
          </cell>
          <cell r="G11">
            <v>0</v>
          </cell>
          <cell r="H11">
            <v>119.92</v>
          </cell>
          <cell r="I11">
            <v>69.08</v>
          </cell>
          <cell r="J11">
            <v>69.08</v>
          </cell>
          <cell r="K11">
            <v>3.6</v>
          </cell>
          <cell r="L11">
            <v>3.6</v>
          </cell>
          <cell r="M11">
            <v>3.6</v>
          </cell>
          <cell r="N11">
            <v>3.6</v>
          </cell>
          <cell r="O11">
            <v>41.45</v>
          </cell>
          <cell r="P11">
            <v>33.700000000000003</v>
          </cell>
          <cell r="Q11">
            <v>41.45</v>
          </cell>
          <cell r="R11">
            <v>32.68</v>
          </cell>
          <cell r="S11">
            <v>16.71</v>
          </cell>
          <cell r="T11">
            <v>0</v>
          </cell>
          <cell r="U11">
            <v>0</v>
          </cell>
          <cell r="V11">
            <v>4.68</v>
          </cell>
          <cell r="W11">
            <v>4.1500000000000004</v>
          </cell>
          <cell r="X11">
            <v>4.68</v>
          </cell>
          <cell r="Y11">
            <v>4.68</v>
          </cell>
          <cell r="Z11">
            <v>4.68</v>
          </cell>
          <cell r="AA11">
            <v>4.68</v>
          </cell>
          <cell r="AB11">
            <v>5.04</v>
          </cell>
          <cell r="AC11">
            <v>5.04</v>
          </cell>
          <cell r="AD11">
            <v>5.04</v>
          </cell>
          <cell r="AE11">
            <v>5.04</v>
          </cell>
          <cell r="AF11">
            <v>5.04</v>
          </cell>
          <cell r="AG11">
            <v>5.04</v>
          </cell>
          <cell r="AH11">
            <v>4.7300000000000004</v>
          </cell>
          <cell r="AI11">
            <v>0</v>
          </cell>
          <cell r="AJ11">
            <v>4.7300000000000004</v>
          </cell>
          <cell r="AK11">
            <v>9.18</v>
          </cell>
          <cell r="AL11">
            <v>9.18</v>
          </cell>
          <cell r="AM11">
            <v>60</v>
          </cell>
          <cell r="AN11">
            <v>27.8</v>
          </cell>
          <cell r="AO11">
            <v>12</v>
          </cell>
          <cell r="AP11">
            <v>10.16</v>
          </cell>
          <cell r="AQ11">
            <v>2.5</v>
          </cell>
          <cell r="AR11">
            <v>3</v>
          </cell>
          <cell r="AS11">
            <v>1.07</v>
          </cell>
          <cell r="AT11">
            <v>0.3</v>
          </cell>
          <cell r="AU11">
            <v>0.9</v>
          </cell>
        </row>
        <row r="12">
          <cell r="C12">
            <v>327.60000000000002</v>
          </cell>
          <cell r="D12">
            <v>0</v>
          </cell>
          <cell r="E12">
            <v>0</v>
          </cell>
          <cell r="F12">
            <v>90.98</v>
          </cell>
          <cell r="G12">
            <v>0</v>
          </cell>
          <cell r="H12">
            <v>119.92</v>
          </cell>
          <cell r="I12">
            <v>69.08</v>
          </cell>
          <cell r="J12">
            <v>69.08</v>
          </cell>
          <cell r="K12">
            <v>3.6</v>
          </cell>
          <cell r="L12">
            <v>3.6</v>
          </cell>
          <cell r="M12">
            <v>3.6</v>
          </cell>
          <cell r="N12">
            <v>3.6</v>
          </cell>
          <cell r="O12">
            <v>41.45</v>
          </cell>
          <cell r="P12">
            <v>33.700000000000003</v>
          </cell>
          <cell r="Q12">
            <v>41.45</v>
          </cell>
          <cell r="R12">
            <v>32.68</v>
          </cell>
          <cell r="S12">
            <v>34.42</v>
          </cell>
          <cell r="T12">
            <v>0</v>
          </cell>
          <cell r="U12">
            <v>0</v>
          </cell>
          <cell r="V12">
            <v>4.68</v>
          </cell>
          <cell r="W12">
            <v>4.1500000000000004</v>
          </cell>
          <cell r="X12">
            <v>4.68</v>
          </cell>
          <cell r="Y12">
            <v>4.68</v>
          </cell>
          <cell r="Z12">
            <v>4.68</v>
          </cell>
          <cell r="AA12">
            <v>4.68</v>
          </cell>
          <cell r="AB12">
            <v>5.04</v>
          </cell>
          <cell r="AC12">
            <v>5.04</v>
          </cell>
          <cell r="AD12">
            <v>5.04</v>
          </cell>
          <cell r="AE12">
            <v>5.04</v>
          </cell>
          <cell r="AF12">
            <v>5.04</v>
          </cell>
          <cell r="AG12">
            <v>5.04</v>
          </cell>
          <cell r="AH12">
            <v>4.7300000000000004</v>
          </cell>
          <cell r="AI12">
            <v>0</v>
          </cell>
          <cell r="AJ12">
            <v>4.7300000000000004</v>
          </cell>
          <cell r="AK12">
            <v>9.18</v>
          </cell>
          <cell r="AL12">
            <v>7.88</v>
          </cell>
          <cell r="AM12">
            <v>60</v>
          </cell>
          <cell r="AN12">
            <v>27.8</v>
          </cell>
          <cell r="AO12">
            <v>12</v>
          </cell>
          <cell r="AP12">
            <v>10.16</v>
          </cell>
          <cell r="AQ12">
            <v>2.5</v>
          </cell>
          <cell r="AR12">
            <v>3</v>
          </cell>
          <cell r="AS12">
            <v>1.07</v>
          </cell>
          <cell r="AT12">
            <v>0.3</v>
          </cell>
          <cell r="AU12">
            <v>0.9</v>
          </cell>
        </row>
        <row r="13">
          <cell r="C13">
            <v>341.65</v>
          </cell>
          <cell r="D13">
            <v>0</v>
          </cell>
          <cell r="E13">
            <v>0</v>
          </cell>
          <cell r="F13">
            <v>90.98</v>
          </cell>
          <cell r="G13">
            <v>0</v>
          </cell>
          <cell r="H13">
            <v>119.92</v>
          </cell>
          <cell r="I13">
            <v>69.08</v>
          </cell>
          <cell r="J13">
            <v>69.08</v>
          </cell>
          <cell r="K13">
            <v>3.6</v>
          </cell>
          <cell r="L13">
            <v>3.6</v>
          </cell>
          <cell r="M13">
            <v>3.6</v>
          </cell>
          <cell r="N13">
            <v>3.6</v>
          </cell>
          <cell r="O13">
            <v>41.45</v>
          </cell>
          <cell r="P13">
            <v>33.700000000000003</v>
          </cell>
          <cell r="Q13">
            <v>41.45</v>
          </cell>
          <cell r="R13">
            <v>32.68</v>
          </cell>
          <cell r="S13">
            <v>36.619999999999997</v>
          </cell>
          <cell r="T13">
            <v>0</v>
          </cell>
          <cell r="U13">
            <v>0</v>
          </cell>
          <cell r="V13">
            <v>4.68</v>
          </cell>
          <cell r="W13">
            <v>4.1500000000000004</v>
          </cell>
          <cell r="X13">
            <v>4.68</v>
          </cell>
          <cell r="Y13">
            <v>4.68</v>
          </cell>
          <cell r="Z13">
            <v>4.68</v>
          </cell>
          <cell r="AA13">
            <v>4.68</v>
          </cell>
          <cell r="AB13">
            <v>5.04</v>
          </cell>
          <cell r="AC13">
            <v>5.04</v>
          </cell>
          <cell r="AD13">
            <v>5.04</v>
          </cell>
          <cell r="AE13">
            <v>5.04</v>
          </cell>
          <cell r="AF13">
            <v>5.04</v>
          </cell>
          <cell r="AG13">
            <v>5.04</v>
          </cell>
          <cell r="AH13">
            <v>4.7300000000000004</v>
          </cell>
          <cell r="AI13">
            <v>0</v>
          </cell>
          <cell r="AJ13">
            <v>4.7300000000000004</v>
          </cell>
          <cell r="AK13">
            <v>9.18</v>
          </cell>
          <cell r="AL13">
            <v>7.88</v>
          </cell>
          <cell r="AM13">
            <v>60</v>
          </cell>
          <cell r="AN13">
            <v>27.8</v>
          </cell>
          <cell r="AO13">
            <v>12</v>
          </cell>
          <cell r="AP13">
            <v>10.16</v>
          </cell>
          <cell r="AQ13">
            <v>2.5</v>
          </cell>
          <cell r="AR13">
            <v>3</v>
          </cell>
          <cell r="AS13">
            <v>1.07</v>
          </cell>
          <cell r="AT13">
            <v>0.3</v>
          </cell>
          <cell r="AU13">
            <v>0.9</v>
          </cell>
        </row>
        <row r="14">
          <cell r="C14">
            <v>376.32</v>
          </cell>
          <cell r="D14">
            <v>0</v>
          </cell>
          <cell r="E14">
            <v>0</v>
          </cell>
          <cell r="F14">
            <v>90.98</v>
          </cell>
          <cell r="G14">
            <v>0</v>
          </cell>
          <cell r="H14">
            <v>119.92</v>
          </cell>
          <cell r="I14">
            <v>69.08</v>
          </cell>
          <cell r="J14">
            <v>69.08</v>
          </cell>
          <cell r="K14">
            <v>3.6</v>
          </cell>
          <cell r="L14">
            <v>3.6</v>
          </cell>
          <cell r="M14">
            <v>3.6</v>
          </cell>
          <cell r="N14">
            <v>3.6</v>
          </cell>
          <cell r="O14">
            <v>41.45</v>
          </cell>
          <cell r="P14">
            <v>33.700000000000003</v>
          </cell>
          <cell r="Q14">
            <v>41.45</v>
          </cell>
          <cell r="R14">
            <v>32.68</v>
          </cell>
          <cell r="S14">
            <v>36.840000000000003</v>
          </cell>
          <cell r="T14">
            <v>0</v>
          </cell>
          <cell r="U14">
            <v>0</v>
          </cell>
          <cell r="V14">
            <v>4.68</v>
          </cell>
          <cell r="W14">
            <v>4.1500000000000004</v>
          </cell>
          <cell r="X14">
            <v>4.68</v>
          </cell>
          <cell r="Y14">
            <v>4.68</v>
          </cell>
          <cell r="Z14">
            <v>4.68</v>
          </cell>
          <cell r="AA14">
            <v>4.68</v>
          </cell>
          <cell r="AB14">
            <v>5.04</v>
          </cell>
          <cell r="AC14">
            <v>5.04</v>
          </cell>
          <cell r="AD14">
            <v>5.04</v>
          </cell>
          <cell r="AE14">
            <v>5.04</v>
          </cell>
          <cell r="AF14">
            <v>5.04</v>
          </cell>
          <cell r="AG14">
            <v>5.04</v>
          </cell>
          <cell r="AH14">
            <v>4.7300000000000004</v>
          </cell>
          <cell r="AI14">
            <v>0</v>
          </cell>
          <cell r="AJ14">
            <v>4.7300000000000004</v>
          </cell>
          <cell r="AK14">
            <v>9.18</v>
          </cell>
          <cell r="AL14">
            <v>9.18</v>
          </cell>
          <cell r="AM14">
            <v>60</v>
          </cell>
          <cell r="AN14">
            <v>27.8</v>
          </cell>
          <cell r="AO14">
            <v>12</v>
          </cell>
          <cell r="AP14">
            <v>10.16</v>
          </cell>
          <cell r="AQ14">
            <v>2.5</v>
          </cell>
          <cell r="AR14">
            <v>3</v>
          </cell>
          <cell r="AS14">
            <v>1.07</v>
          </cell>
          <cell r="AT14">
            <v>0.3</v>
          </cell>
          <cell r="AU14">
            <v>0.9</v>
          </cell>
        </row>
        <row r="15">
          <cell r="C15">
            <v>298.5</v>
          </cell>
          <cell r="D15">
            <v>0</v>
          </cell>
          <cell r="E15">
            <v>187.9</v>
          </cell>
          <cell r="F15">
            <v>90.98</v>
          </cell>
          <cell r="G15">
            <v>0</v>
          </cell>
          <cell r="H15">
            <v>119.92</v>
          </cell>
          <cell r="I15">
            <v>69.08</v>
          </cell>
          <cell r="J15">
            <v>69.08</v>
          </cell>
          <cell r="K15">
            <v>3.6</v>
          </cell>
          <cell r="L15">
            <v>3.6</v>
          </cell>
          <cell r="M15">
            <v>3.6</v>
          </cell>
          <cell r="N15">
            <v>3.6</v>
          </cell>
          <cell r="O15">
            <v>41.45</v>
          </cell>
          <cell r="P15">
            <v>33.700000000000003</v>
          </cell>
          <cell r="Q15">
            <v>41.45</v>
          </cell>
          <cell r="R15">
            <v>32.68</v>
          </cell>
          <cell r="S15">
            <v>36.840000000000003</v>
          </cell>
          <cell r="T15">
            <v>0</v>
          </cell>
          <cell r="U15">
            <v>21.25</v>
          </cell>
          <cell r="V15">
            <v>4.68</v>
          </cell>
          <cell r="W15">
            <v>4.1500000000000004</v>
          </cell>
          <cell r="X15">
            <v>4.68</v>
          </cell>
          <cell r="Y15">
            <v>4.68</v>
          </cell>
          <cell r="Z15">
            <v>4.68</v>
          </cell>
          <cell r="AA15">
            <v>4.68</v>
          </cell>
          <cell r="AB15">
            <v>5.04</v>
          </cell>
          <cell r="AC15">
            <v>5.04</v>
          </cell>
          <cell r="AD15">
            <v>5.04</v>
          </cell>
          <cell r="AE15">
            <v>5.04</v>
          </cell>
          <cell r="AF15">
            <v>5.04</v>
          </cell>
          <cell r="AG15">
            <v>5.04</v>
          </cell>
          <cell r="AH15">
            <v>4.7300000000000004</v>
          </cell>
          <cell r="AI15">
            <v>0</v>
          </cell>
          <cell r="AJ15">
            <v>4.7300000000000004</v>
          </cell>
          <cell r="AK15">
            <v>9.18</v>
          </cell>
          <cell r="AL15">
            <v>9.18</v>
          </cell>
          <cell r="AM15">
            <v>60</v>
          </cell>
          <cell r="AN15">
            <v>27.8</v>
          </cell>
          <cell r="AO15">
            <v>12</v>
          </cell>
          <cell r="AP15">
            <v>10.16</v>
          </cell>
          <cell r="AQ15">
            <v>2.5</v>
          </cell>
          <cell r="AR15">
            <v>3</v>
          </cell>
          <cell r="AS15">
            <v>1.07</v>
          </cell>
          <cell r="AT15">
            <v>0.3</v>
          </cell>
          <cell r="AU15">
            <v>0.93</v>
          </cell>
        </row>
        <row r="16">
          <cell r="C16">
            <v>336.68</v>
          </cell>
          <cell r="D16">
            <v>0</v>
          </cell>
          <cell r="E16">
            <v>205.58</v>
          </cell>
          <cell r="F16">
            <v>90.98</v>
          </cell>
          <cell r="G16">
            <v>0</v>
          </cell>
          <cell r="H16">
            <v>119.92</v>
          </cell>
          <cell r="I16">
            <v>69.08</v>
          </cell>
          <cell r="J16">
            <v>69.08</v>
          </cell>
          <cell r="K16">
            <v>3.6</v>
          </cell>
          <cell r="L16">
            <v>3.6</v>
          </cell>
          <cell r="M16">
            <v>3.6</v>
          </cell>
          <cell r="N16">
            <v>3.6</v>
          </cell>
          <cell r="O16">
            <v>41.45</v>
          </cell>
          <cell r="P16">
            <v>33.700000000000003</v>
          </cell>
          <cell r="Q16">
            <v>41.45</v>
          </cell>
          <cell r="R16">
            <v>32.68</v>
          </cell>
          <cell r="S16">
            <v>36.840000000000003</v>
          </cell>
          <cell r="T16">
            <v>0</v>
          </cell>
          <cell r="U16">
            <v>30.02</v>
          </cell>
          <cell r="V16">
            <v>4.68</v>
          </cell>
          <cell r="W16">
            <v>4.1500000000000004</v>
          </cell>
          <cell r="X16">
            <v>4.68</v>
          </cell>
          <cell r="Y16">
            <v>4.68</v>
          </cell>
          <cell r="Z16">
            <v>4.68</v>
          </cell>
          <cell r="AA16">
            <v>4.68</v>
          </cell>
          <cell r="AB16">
            <v>5.04</v>
          </cell>
          <cell r="AC16">
            <v>5.04</v>
          </cell>
          <cell r="AD16">
            <v>5.04</v>
          </cell>
          <cell r="AE16">
            <v>5.04</v>
          </cell>
          <cell r="AF16">
            <v>5.04</v>
          </cell>
          <cell r="AG16">
            <v>5.04</v>
          </cell>
          <cell r="AH16">
            <v>4.7300000000000004</v>
          </cell>
          <cell r="AI16">
            <v>0</v>
          </cell>
          <cell r="AJ16">
            <v>4.7300000000000004</v>
          </cell>
          <cell r="AK16">
            <v>9.18</v>
          </cell>
          <cell r="AL16">
            <v>9.18</v>
          </cell>
          <cell r="AM16">
            <v>60</v>
          </cell>
          <cell r="AN16">
            <v>27.8</v>
          </cell>
          <cell r="AO16">
            <v>12</v>
          </cell>
          <cell r="AP16">
            <v>10.16</v>
          </cell>
          <cell r="AQ16">
            <v>2.5</v>
          </cell>
          <cell r="AR16">
            <v>3</v>
          </cell>
          <cell r="AS16">
            <v>1.07</v>
          </cell>
          <cell r="AT16">
            <v>0.3</v>
          </cell>
          <cell r="AU16">
            <v>1.74</v>
          </cell>
        </row>
        <row r="17">
          <cell r="C17">
            <v>346.23</v>
          </cell>
          <cell r="D17">
            <v>0</v>
          </cell>
          <cell r="E17">
            <v>205.58</v>
          </cell>
          <cell r="F17">
            <v>90.98</v>
          </cell>
          <cell r="G17">
            <v>24.01</v>
          </cell>
          <cell r="H17">
            <v>119.92</v>
          </cell>
          <cell r="I17">
            <v>69.08</v>
          </cell>
          <cell r="J17">
            <v>69.08</v>
          </cell>
          <cell r="K17">
            <v>3.6</v>
          </cell>
          <cell r="L17">
            <v>3.6</v>
          </cell>
          <cell r="M17">
            <v>3.6</v>
          </cell>
          <cell r="N17">
            <v>3.6</v>
          </cell>
          <cell r="O17">
            <v>41.45</v>
          </cell>
          <cell r="P17">
            <v>33.700000000000003</v>
          </cell>
          <cell r="Q17">
            <v>41.45</v>
          </cell>
          <cell r="R17">
            <v>32.68</v>
          </cell>
          <cell r="S17">
            <v>36.840000000000003</v>
          </cell>
          <cell r="T17">
            <v>0</v>
          </cell>
          <cell r="U17">
            <v>35.29</v>
          </cell>
          <cell r="V17">
            <v>4.68</v>
          </cell>
          <cell r="W17">
            <v>4.1500000000000004</v>
          </cell>
          <cell r="X17">
            <v>4.68</v>
          </cell>
          <cell r="Y17">
            <v>4.68</v>
          </cell>
          <cell r="Z17">
            <v>4.68</v>
          </cell>
          <cell r="AA17">
            <v>4.68</v>
          </cell>
          <cell r="AB17">
            <v>5.04</v>
          </cell>
          <cell r="AC17">
            <v>5.04</v>
          </cell>
          <cell r="AD17">
            <v>5.04</v>
          </cell>
          <cell r="AE17">
            <v>5.04</v>
          </cell>
          <cell r="AF17">
            <v>5.04</v>
          </cell>
          <cell r="AG17">
            <v>5.04</v>
          </cell>
          <cell r="AH17">
            <v>4.7300000000000004</v>
          </cell>
          <cell r="AI17">
            <v>0</v>
          </cell>
          <cell r="AJ17">
            <v>4.7300000000000004</v>
          </cell>
          <cell r="AK17">
            <v>9.18</v>
          </cell>
          <cell r="AL17">
            <v>9.18</v>
          </cell>
          <cell r="AM17">
            <v>60</v>
          </cell>
          <cell r="AN17">
            <v>27.8</v>
          </cell>
          <cell r="AO17">
            <v>12</v>
          </cell>
          <cell r="AP17">
            <v>10.16</v>
          </cell>
          <cell r="AQ17">
            <v>2.5</v>
          </cell>
          <cell r="AR17">
            <v>3</v>
          </cell>
          <cell r="AS17">
            <v>1.07</v>
          </cell>
          <cell r="AT17">
            <v>0.3</v>
          </cell>
          <cell r="AU17">
            <v>1.74</v>
          </cell>
        </row>
        <row r="18">
          <cell r="C18">
            <v>265.02999999999997</v>
          </cell>
          <cell r="D18">
            <v>70.31</v>
          </cell>
          <cell r="E18">
            <v>205.58</v>
          </cell>
          <cell r="F18">
            <v>90.98</v>
          </cell>
          <cell r="G18">
            <v>24.01</v>
          </cell>
          <cell r="H18">
            <v>119.92</v>
          </cell>
          <cell r="I18">
            <v>69.08</v>
          </cell>
          <cell r="J18">
            <v>69.08</v>
          </cell>
          <cell r="K18">
            <v>3.6</v>
          </cell>
          <cell r="L18">
            <v>3.6</v>
          </cell>
          <cell r="M18">
            <v>3.6</v>
          </cell>
          <cell r="N18">
            <v>3.6</v>
          </cell>
          <cell r="O18">
            <v>41.45</v>
          </cell>
          <cell r="P18">
            <v>33.700000000000003</v>
          </cell>
          <cell r="Q18">
            <v>41.45</v>
          </cell>
          <cell r="R18">
            <v>32.68</v>
          </cell>
          <cell r="S18">
            <v>33.86</v>
          </cell>
          <cell r="T18">
            <v>1.8</v>
          </cell>
          <cell r="U18">
            <v>36.840000000000003</v>
          </cell>
          <cell r="V18">
            <v>4.68</v>
          </cell>
          <cell r="W18">
            <v>4.1500000000000004</v>
          </cell>
          <cell r="X18">
            <v>4.68</v>
          </cell>
          <cell r="Y18">
            <v>4.68</v>
          </cell>
          <cell r="Z18">
            <v>4.68</v>
          </cell>
          <cell r="AA18">
            <v>4.68</v>
          </cell>
          <cell r="AB18">
            <v>5.04</v>
          </cell>
          <cell r="AC18">
            <v>5.04</v>
          </cell>
          <cell r="AD18">
            <v>5.04</v>
          </cell>
          <cell r="AE18">
            <v>5.04</v>
          </cell>
          <cell r="AF18">
            <v>5.04</v>
          </cell>
          <cell r="AG18">
            <v>5.04</v>
          </cell>
          <cell r="AH18">
            <v>4.7300000000000004</v>
          </cell>
          <cell r="AI18">
            <v>0</v>
          </cell>
          <cell r="AJ18">
            <v>4.7300000000000004</v>
          </cell>
          <cell r="AK18">
            <v>9.18</v>
          </cell>
          <cell r="AL18">
            <v>9.18</v>
          </cell>
          <cell r="AM18">
            <v>60</v>
          </cell>
          <cell r="AN18">
            <v>27.8</v>
          </cell>
          <cell r="AO18">
            <v>12</v>
          </cell>
          <cell r="AP18">
            <v>10.16</v>
          </cell>
          <cell r="AQ18">
            <v>2.5</v>
          </cell>
          <cell r="AR18">
            <v>3</v>
          </cell>
          <cell r="AS18">
            <v>1.07</v>
          </cell>
          <cell r="AT18">
            <v>0.3</v>
          </cell>
          <cell r="AU18">
            <v>1.74</v>
          </cell>
        </row>
        <row r="19">
          <cell r="C19">
            <v>249.61</v>
          </cell>
          <cell r="D19">
            <v>70.31</v>
          </cell>
          <cell r="E19">
            <v>205.58</v>
          </cell>
          <cell r="F19">
            <v>90.98</v>
          </cell>
          <cell r="G19">
            <v>24.01</v>
          </cell>
          <cell r="H19">
            <v>119.92</v>
          </cell>
          <cell r="I19">
            <v>69.08</v>
          </cell>
          <cell r="J19">
            <v>69.08</v>
          </cell>
          <cell r="K19">
            <v>3.6</v>
          </cell>
          <cell r="L19">
            <v>3.6</v>
          </cell>
          <cell r="M19">
            <v>3.6</v>
          </cell>
          <cell r="N19">
            <v>3.6</v>
          </cell>
          <cell r="O19">
            <v>41.45</v>
          </cell>
          <cell r="P19">
            <v>33.700000000000003</v>
          </cell>
          <cell r="Q19">
            <v>41.45</v>
          </cell>
          <cell r="R19">
            <v>32.68</v>
          </cell>
          <cell r="S19">
            <v>36.840000000000003</v>
          </cell>
          <cell r="T19">
            <v>1.8</v>
          </cell>
          <cell r="U19">
            <v>31.44</v>
          </cell>
          <cell r="V19">
            <v>4.68</v>
          </cell>
          <cell r="W19">
            <v>4.1500000000000004</v>
          </cell>
          <cell r="X19">
            <v>4.68</v>
          </cell>
          <cell r="Y19">
            <v>4.68</v>
          </cell>
          <cell r="Z19">
            <v>4.68</v>
          </cell>
          <cell r="AA19">
            <v>4.68</v>
          </cell>
          <cell r="AB19">
            <v>5.04</v>
          </cell>
          <cell r="AC19">
            <v>5.04</v>
          </cell>
          <cell r="AD19">
            <v>5.04</v>
          </cell>
          <cell r="AE19">
            <v>5.04</v>
          </cell>
          <cell r="AF19">
            <v>5.04</v>
          </cell>
          <cell r="AG19">
            <v>5.04</v>
          </cell>
          <cell r="AH19">
            <v>4.7300000000000004</v>
          </cell>
          <cell r="AI19">
            <v>0</v>
          </cell>
          <cell r="AJ19">
            <v>4.7300000000000004</v>
          </cell>
          <cell r="AK19">
            <v>9.18</v>
          </cell>
          <cell r="AL19">
            <v>9.18</v>
          </cell>
          <cell r="AM19">
            <v>60</v>
          </cell>
          <cell r="AN19">
            <v>27.8</v>
          </cell>
          <cell r="AO19">
            <v>12</v>
          </cell>
          <cell r="AP19">
            <v>10.16</v>
          </cell>
          <cell r="AQ19">
            <v>2.5</v>
          </cell>
          <cell r="AR19">
            <v>3</v>
          </cell>
          <cell r="AS19">
            <v>1.07</v>
          </cell>
          <cell r="AT19">
            <v>0.3</v>
          </cell>
          <cell r="AU19">
            <v>1.74</v>
          </cell>
        </row>
        <row r="20">
          <cell r="C20">
            <v>259.06</v>
          </cell>
          <cell r="D20">
            <v>70.31</v>
          </cell>
          <cell r="E20">
            <v>205.58</v>
          </cell>
          <cell r="F20">
            <v>90.98</v>
          </cell>
          <cell r="G20">
            <v>24.01</v>
          </cell>
          <cell r="H20">
            <v>119.92</v>
          </cell>
          <cell r="I20">
            <v>69.08</v>
          </cell>
          <cell r="J20">
            <v>69.08</v>
          </cell>
          <cell r="K20">
            <v>3.6</v>
          </cell>
          <cell r="L20">
            <v>3.6</v>
          </cell>
          <cell r="M20">
            <v>3.6</v>
          </cell>
          <cell r="N20">
            <v>3.6</v>
          </cell>
          <cell r="O20">
            <v>41.45</v>
          </cell>
          <cell r="P20">
            <v>33.700000000000003</v>
          </cell>
          <cell r="Q20">
            <v>41.45</v>
          </cell>
          <cell r="R20">
            <v>32.68</v>
          </cell>
          <cell r="S20">
            <v>36.840000000000003</v>
          </cell>
          <cell r="T20">
            <v>1.8</v>
          </cell>
          <cell r="U20">
            <v>32.92</v>
          </cell>
          <cell r="V20">
            <v>4.68</v>
          </cell>
          <cell r="W20">
            <v>4.1500000000000004</v>
          </cell>
          <cell r="X20">
            <v>4.68</v>
          </cell>
          <cell r="Y20">
            <v>4.68</v>
          </cell>
          <cell r="Z20">
            <v>4.68</v>
          </cell>
          <cell r="AA20">
            <v>4.68</v>
          </cell>
          <cell r="AB20">
            <v>5.04</v>
          </cell>
          <cell r="AC20">
            <v>5.04</v>
          </cell>
          <cell r="AD20">
            <v>5.04</v>
          </cell>
          <cell r="AE20">
            <v>5.04</v>
          </cell>
          <cell r="AF20">
            <v>5.04</v>
          </cell>
          <cell r="AG20">
            <v>5.04</v>
          </cell>
          <cell r="AH20">
            <v>4.7300000000000004</v>
          </cell>
          <cell r="AI20">
            <v>0</v>
          </cell>
          <cell r="AJ20">
            <v>4.7300000000000004</v>
          </cell>
          <cell r="AK20">
            <v>9.18</v>
          </cell>
          <cell r="AL20">
            <v>9.18</v>
          </cell>
          <cell r="AM20">
            <v>60</v>
          </cell>
          <cell r="AN20">
            <v>27.8</v>
          </cell>
          <cell r="AO20">
            <v>12</v>
          </cell>
          <cell r="AP20">
            <v>10.16</v>
          </cell>
          <cell r="AQ20">
            <v>2.5</v>
          </cell>
          <cell r="AR20">
            <v>3</v>
          </cell>
          <cell r="AS20">
            <v>1.07</v>
          </cell>
          <cell r="AT20">
            <v>0.3</v>
          </cell>
          <cell r="AU20">
            <v>1.74</v>
          </cell>
        </row>
        <row r="21">
          <cell r="C21">
            <v>294.89999999999998</v>
          </cell>
          <cell r="D21">
            <v>70.31</v>
          </cell>
          <cell r="E21">
            <v>205.58</v>
          </cell>
          <cell r="F21">
            <v>90.98</v>
          </cell>
          <cell r="G21">
            <v>24.01</v>
          </cell>
          <cell r="H21">
            <v>119.92</v>
          </cell>
          <cell r="I21">
            <v>69.08</v>
          </cell>
          <cell r="J21">
            <v>69.08</v>
          </cell>
          <cell r="K21">
            <v>3.6</v>
          </cell>
          <cell r="L21">
            <v>3.6</v>
          </cell>
          <cell r="M21">
            <v>3.6</v>
          </cell>
          <cell r="N21">
            <v>3.6</v>
          </cell>
          <cell r="O21">
            <v>41.45</v>
          </cell>
          <cell r="P21">
            <v>33.700000000000003</v>
          </cell>
          <cell r="Q21">
            <v>41.45</v>
          </cell>
          <cell r="R21">
            <v>32.68</v>
          </cell>
          <cell r="S21">
            <v>36.840000000000003</v>
          </cell>
          <cell r="T21">
            <v>1.8</v>
          </cell>
          <cell r="U21">
            <v>36.840000000000003</v>
          </cell>
          <cell r="V21">
            <v>4.68</v>
          </cell>
          <cell r="W21">
            <v>4.1500000000000004</v>
          </cell>
          <cell r="X21">
            <v>4.68</v>
          </cell>
          <cell r="Y21">
            <v>4.68</v>
          </cell>
          <cell r="Z21">
            <v>4.68</v>
          </cell>
          <cell r="AA21">
            <v>4.68</v>
          </cell>
          <cell r="AB21">
            <v>5.04</v>
          </cell>
          <cell r="AC21">
            <v>5.04</v>
          </cell>
          <cell r="AD21">
            <v>5.04</v>
          </cell>
          <cell r="AE21">
            <v>5.04</v>
          </cell>
          <cell r="AF21">
            <v>5.04</v>
          </cell>
          <cell r="AG21">
            <v>5.04</v>
          </cell>
          <cell r="AH21">
            <v>4.7300000000000004</v>
          </cell>
          <cell r="AI21">
            <v>0</v>
          </cell>
          <cell r="AJ21">
            <v>4.7300000000000004</v>
          </cell>
          <cell r="AK21">
            <v>9.18</v>
          </cell>
          <cell r="AL21">
            <v>9.18</v>
          </cell>
          <cell r="AM21">
            <v>60</v>
          </cell>
          <cell r="AN21">
            <v>27.8</v>
          </cell>
          <cell r="AO21">
            <v>12</v>
          </cell>
          <cell r="AP21">
            <v>10.16</v>
          </cell>
          <cell r="AQ21">
            <v>2.5</v>
          </cell>
          <cell r="AR21">
            <v>3</v>
          </cell>
          <cell r="AS21">
            <v>1.07</v>
          </cell>
          <cell r="AT21">
            <v>0.49</v>
          </cell>
          <cell r="AU21">
            <v>1.74</v>
          </cell>
        </row>
        <row r="22">
          <cell r="C22">
            <v>261.27999999999997</v>
          </cell>
          <cell r="D22">
            <v>70.31</v>
          </cell>
          <cell r="E22">
            <v>205.58</v>
          </cell>
          <cell r="F22">
            <v>90.98</v>
          </cell>
          <cell r="G22">
            <v>24.01</v>
          </cell>
          <cell r="H22">
            <v>119.92</v>
          </cell>
          <cell r="I22">
            <v>69.08</v>
          </cell>
          <cell r="J22">
            <v>69.08</v>
          </cell>
          <cell r="K22">
            <v>3.6</v>
          </cell>
          <cell r="L22">
            <v>3.6</v>
          </cell>
          <cell r="M22">
            <v>3.6</v>
          </cell>
          <cell r="N22">
            <v>3.6</v>
          </cell>
          <cell r="O22">
            <v>41.45</v>
          </cell>
          <cell r="P22">
            <v>33.700000000000003</v>
          </cell>
          <cell r="Q22">
            <v>41.45</v>
          </cell>
          <cell r="R22">
            <v>32.68</v>
          </cell>
          <cell r="S22">
            <v>36.840000000000003</v>
          </cell>
          <cell r="T22">
            <v>1.8</v>
          </cell>
          <cell r="U22">
            <v>33.270000000000003</v>
          </cell>
          <cell r="V22">
            <v>4.68</v>
          </cell>
          <cell r="W22">
            <v>4.1500000000000004</v>
          </cell>
          <cell r="X22">
            <v>4.68</v>
          </cell>
          <cell r="Y22">
            <v>4.68</v>
          </cell>
          <cell r="Z22">
            <v>4.68</v>
          </cell>
          <cell r="AA22">
            <v>4.68</v>
          </cell>
          <cell r="AB22">
            <v>5.04</v>
          </cell>
          <cell r="AC22">
            <v>5.04</v>
          </cell>
          <cell r="AD22">
            <v>5.04</v>
          </cell>
          <cell r="AE22">
            <v>5.04</v>
          </cell>
          <cell r="AF22">
            <v>5.04</v>
          </cell>
          <cell r="AG22">
            <v>5.04</v>
          </cell>
          <cell r="AH22">
            <v>4.7300000000000004</v>
          </cell>
          <cell r="AI22">
            <v>0</v>
          </cell>
          <cell r="AJ22">
            <v>4.7300000000000004</v>
          </cell>
          <cell r="AK22">
            <v>9.18</v>
          </cell>
          <cell r="AL22">
            <v>9.18</v>
          </cell>
          <cell r="AM22">
            <v>60</v>
          </cell>
          <cell r="AN22">
            <v>37.369999999999997</v>
          </cell>
          <cell r="AO22">
            <v>13.73</v>
          </cell>
          <cell r="AP22">
            <v>10.16</v>
          </cell>
          <cell r="AQ22">
            <v>2.5</v>
          </cell>
          <cell r="AR22">
            <v>3</v>
          </cell>
          <cell r="AS22">
            <v>1.07</v>
          </cell>
          <cell r="AT22">
            <v>0.67</v>
          </cell>
          <cell r="AU22">
            <v>1.74</v>
          </cell>
        </row>
        <row r="23">
          <cell r="C23">
            <v>207.85</v>
          </cell>
          <cell r="D23">
            <v>70.31</v>
          </cell>
          <cell r="E23">
            <v>205.58</v>
          </cell>
          <cell r="F23">
            <v>90.98</v>
          </cell>
          <cell r="G23">
            <v>24.01</v>
          </cell>
          <cell r="H23">
            <v>119.92</v>
          </cell>
          <cell r="I23">
            <v>69.08</v>
          </cell>
          <cell r="J23">
            <v>69.08</v>
          </cell>
          <cell r="K23">
            <v>3.6</v>
          </cell>
          <cell r="L23">
            <v>3.6</v>
          </cell>
          <cell r="M23">
            <v>3.6</v>
          </cell>
          <cell r="N23">
            <v>3.6</v>
          </cell>
          <cell r="O23">
            <v>41.45</v>
          </cell>
          <cell r="P23">
            <v>33.700000000000003</v>
          </cell>
          <cell r="Q23">
            <v>41.45</v>
          </cell>
          <cell r="R23">
            <v>32.68</v>
          </cell>
          <cell r="S23">
            <v>24.88</v>
          </cell>
          <cell r="T23">
            <v>1.8</v>
          </cell>
          <cell r="U23">
            <v>36.840000000000003</v>
          </cell>
          <cell r="V23">
            <v>4.68</v>
          </cell>
          <cell r="W23">
            <v>4.1500000000000004</v>
          </cell>
          <cell r="X23">
            <v>4.68</v>
          </cell>
          <cell r="Y23">
            <v>4.68</v>
          </cell>
          <cell r="Z23">
            <v>4.68</v>
          </cell>
          <cell r="AA23">
            <v>4.68</v>
          </cell>
          <cell r="AB23">
            <v>5.04</v>
          </cell>
          <cell r="AC23">
            <v>5.04</v>
          </cell>
          <cell r="AD23">
            <v>5.04</v>
          </cell>
          <cell r="AE23">
            <v>5.04</v>
          </cell>
          <cell r="AF23">
            <v>5.04</v>
          </cell>
          <cell r="AG23">
            <v>5.04</v>
          </cell>
          <cell r="AH23">
            <v>4.7300000000000004</v>
          </cell>
          <cell r="AI23">
            <v>0</v>
          </cell>
          <cell r="AJ23">
            <v>4.7300000000000004</v>
          </cell>
          <cell r="AK23">
            <v>9.18</v>
          </cell>
          <cell r="AL23">
            <v>9.18</v>
          </cell>
          <cell r="AM23">
            <v>60</v>
          </cell>
          <cell r="AN23">
            <v>74.45</v>
          </cell>
          <cell r="AO23">
            <v>37.049999999999997</v>
          </cell>
          <cell r="AP23">
            <v>10.16</v>
          </cell>
          <cell r="AQ23">
            <v>2.5</v>
          </cell>
          <cell r="AR23">
            <v>3</v>
          </cell>
          <cell r="AS23">
            <v>1.07</v>
          </cell>
          <cell r="AT23">
            <v>0.67</v>
          </cell>
          <cell r="AU23">
            <v>1.74</v>
          </cell>
        </row>
        <row r="24">
          <cell r="C24">
            <v>326.38</v>
          </cell>
          <cell r="D24">
            <v>70.31</v>
          </cell>
          <cell r="E24">
            <v>205.58</v>
          </cell>
          <cell r="F24">
            <v>90.98</v>
          </cell>
          <cell r="G24">
            <v>24.01</v>
          </cell>
          <cell r="H24">
            <v>119.92</v>
          </cell>
          <cell r="I24">
            <v>69.08</v>
          </cell>
          <cell r="J24">
            <v>69.08</v>
          </cell>
          <cell r="K24">
            <v>3.6</v>
          </cell>
          <cell r="L24">
            <v>3.6</v>
          </cell>
          <cell r="M24">
            <v>3.6</v>
          </cell>
          <cell r="N24">
            <v>3.6</v>
          </cell>
          <cell r="O24">
            <v>41.45</v>
          </cell>
          <cell r="P24">
            <v>33.700000000000003</v>
          </cell>
          <cell r="Q24">
            <v>41.45</v>
          </cell>
          <cell r="R24">
            <v>32.68</v>
          </cell>
          <cell r="S24">
            <v>36.840000000000003</v>
          </cell>
          <cell r="T24">
            <v>1.8</v>
          </cell>
          <cell r="U24">
            <v>36.840000000000003</v>
          </cell>
          <cell r="V24">
            <v>4.68</v>
          </cell>
          <cell r="W24">
            <v>4.1500000000000004</v>
          </cell>
          <cell r="X24">
            <v>4.68</v>
          </cell>
          <cell r="Y24">
            <v>4.68</v>
          </cell>
          <cell r="Z24">
            <v>4.68</v>
          </cell>
          <cell r="AA24">
            <v>4.68</v>
          </cell>
          <cell r="AB24">
            <v>5.04</v>
          </cell>
          <cell r="AC24">
            <v>5.04</v>
          </cell>
          <cell r="AD24">
            <v>5.04</v>
          </cell>
          <cell r="AE24">
            <v>5.04</v>
          </cell>
          <cell r="AF24">
            <v>5.04</v>
          </cell>
          <cell r="AG24">
            <v>5.04</v>
          </cell>
          <cell r="AH24">
            <v>4.7300000000000004</v>
          </cell>
          <cell r="AI24">
            <v>0</v>
          </cell>
          <cell r="AJ24">
            <v>4.7300000000000004</v>
          </cell>
          <cell r="AK24">
            <v>9.18</v>
          </cell>
          <cell r="AL24">
            <v>9.18</v>
          </cell>
          <cell r="AM24">
            <v>60</v>
          </cell>
          <cell r="AN24">
            <v>74.45</v>
          </cell>
          <cell r="AO24">
            <v>37.049999999999997</v>
          </cell>
          <cell r="AP24">
            <v>10.16</v>
          </cell>
          <cell r="AQ24">
            <v>2.5</v>
          </cell>
          <cell r="AR24">
            <v>3</v>
          </cell>
          <cell r="AS24">
            <v>1.07</v>
          </cell>
          <cell r="AT24">
            <v>0.67</v>
          </cell>
          <cell r="AU24">
            <v>1.74</v>
          </cell>
        </row>
        <row r="25">
          <cell r="C25">
            <v>582.55999999999995</v>
          </cell>
          <cell r="D25">
            <v>34.21</v>
          </cell>
          <cell r="E25">
            <v>205.58</v>
          </cell>
          <cell r="F25">
            <v>90.98</v>
          </cell>
          <cell r="G25">
            <v>24.01</v>
          </cell>
          <cell r="H25">
            <v>119.92</v>
          </cell>
          <cell r="I25">
            <v>69.08</v>
          </cell>
          <cell r="J25">
            <v>69.08</v>
          </cell>
          <cell r="K25">
            <v>3.6</v>
          </cell>
          <cell r="L25">
            <v>3.6</v>
          </cell>
          <cell r="M25">
            <v>3.6</v>
          </cell>
          <cell r="N25">
            <v>3.6</v>
          </cell>
          <cell r="O25">
            <v>41.45</v>
          </cell>
          <cell r="P25">
            <v>33.700000000000003</v>
          </cell>
          <cell r="Q25">
            <v>41.45</v>
          </cell>
          <cell r="R25">
            <v>32.68</v>
          </cell>
          <cell r="S25">
            <v>36.840000000000003</v>
          </cell>
          <cell r="T25">
            <v>1.8</v>
          </cell>
          <cell r="U25">
            <v>36.840000000000003</v>
          </cell>
          <cell r="V25">
            <v>4.68</v>
          </cell>
          <cell r="W25">
            <v>4.1500000000000004</v>
          </cell>
          <cell r="X25">
            <v>4.68</v>
          </cell>
          <cell r="Y25">
            <v>4.68</v>
          </cell>
          <cell r="Z25">
            <v>4.68</v>
          </cell>
          <cell r="AA25">
            <v>4.68</v>
          </cell>
          <cell r="AB25">
            <v>5.04</v>
          </cell>
          <cell r="AC25">
            <v>5.04</v>
          </cell>
          <cell r="AD25">
            <v>5.04</v>
          </cell>
          <cell r="AE25">
            <v>5.04</v>
          </cell>
          <cell r="AF25">
            <v>5.04</v>
          </cell>
          <cell r="AG25">
            <v>5.04</v>
          </cell>
          <cell r="AH25">
            <v>4.7300000000000004</v>
          </cell>
          <cell r="AI25">
            <v>99.73</v>
          </cell>
          <cell r="AJ25">
            <v>4.7300000000000004</v>
          </cell>
          <cell r="AK25">
            <v>9.18</v>
          </cell>
          <cell r="AL25">
            <v>9.18</v>
          </cell>
          <cell r="AM25">
            <v>154.4</v>
          </cell>
          <cell r="AN25">
            <v>74.45</v>
          </cell>
          <cell r="AO25">
            <v>37.049999999999997</v>
          </cell>
          <cell r="AP25">
            <v>10.16</v>
          </cell>
          <cell r="AQ25">
            <v>4.82</v>
          </cell>
          <cell r="AR25">
            <v>10.029999999999999</v>
          </cell>
          <cell r="AS25">
            <v>1.44</v>
          </cell>
          <cell r="AT25">
            <v>0.67</v>
          </cell>
          <cell r="AU25">
            <v>1.74</v>
          </cell>
        </row>
        <row r="26">
          <cell r="C26">
            <v>555.75</v>
          </cell>
          <cell r="D26">
            <v>70.31</v>
          </cell>
          <cell r="E26">
            <v>205.58</v>
          </cell>
          <cell r="F26">
            <v>90.98</v>
          </cell>
          <cell r="G26">
            <v>24.01</v>
          </cell>
          <cell r="H26">
            <v>119.92</v>
          </cell>
          <cell r="I26">
            <v>69.08</v>
          </cell>
          <cell r="J26">
            <v>69.08</v>
          </cell>
          <cell r="K26">
            <v>3.6</v>
          </cell>
          <cell r="L26">
            <v>3.6</v>
          </cell>
          <cell r="M26">
            <v>3.6</v>
          </cell>
          <cell r="N26">
            <v>3.6</v>
          </cell>
          <cell r="O26">
            <v>41.45</v>
          </cell>
          <cell r="P26">
            <v>33.700000000000003</v>
          </cell>
          <cell r="Q26">
            <v>41.45</v>
          </cell>
          <cell r="R26">
            <v>32.68</v>
          </cell>
          <cell r="S26">
            <v>36.840000000000003</v>
          </cell>
          <cell r="T26">
            <v>1.8</v>
          </cell>
          <cell r="U26">
            <v>36.840000000000003</v>
          </cell>
          <cell r="V26">
            <v>4.68</v>
          </cell>
          <cell r="W26">
            <v>4.1500000000000004</v>
          </cell>
          <cell r="X26">
            <v>4.68</v>
          </cell>
          <cell r="Y26">
            <v>4.68</v>
          </cell>
          <cell r="Z26">
            <v>4.68</v>
          </cell>
          <cell r="AA26">
            <v>4.68</v>
          </cell>
          <cell r="AB26">
            <v>5.04</v>
          </cell>
          <cell r="AC26">
            <v>5.04</v>
          </cell>
          <cell r="AD26">
            <v>5.04</v>
          </cell>
          <cell r="AE26">
            <v>5.04</v>
          </cell>
          <cell r="AF26">
            <v>5.04</v>
          </cell>
          <cell r="AG26">
            <v>5.04</v>
          </cell>
          <cell r="AH26">
            <v>4.7300000000000004</v>
          </cell>
          <cell r="AI26">
            <v>49.17</v>
          </cell>
          <cell r="AJ26">
            <v>4.7300000000000004</v>
          </cell>
          <cell r="AK26">
            <v>9.18</v>
          </cell>
          <cell r="AL26">
            <v>9.18</v>
          </cell>
          <cell r="AM26">
            <v>154.4</v>
          </cell>
          <cell r="AN26">
            <v>74.45</v>
          </cell>
          <cell r="AO26">
            <v>37.049999999999997</v>
          </cell>
          <cell r="AP26">
            <v>10.16</v>
          </cell>
          <cell r="AQ26">
            <v>4.82</v>
          </cell>
          <cell r="AR26">
            <v>10.029999999999999</v>
          </cell>
          <cell r="AS26">
            <v>1.44</v>
          </cell>
          <cell r="AT26">
            <v>0.67</v>
          </cell>
          <cell r="AU26">
            <v>1.74</v>
          </cell>
        </row>
        <row r="27">
          <cell r="C27">
            <v>383.51</v>
          </cell>
          <cell r="D27">
            <v>70.31</v>
          </cell>
          <cell r="E27">
            <v>205.58</v>
          </cell>
          <cell r="F27">
            <v>90.98</v>
          </cell>
          <cell r="G27">
            <v>24.01</v>
          </cell>
          <cell r="H27">
            <v>119.92</v>
          </cell>
          <cell r="I27">
            <v>69.08</v>
          </cell>
          <cell r="J27">
            <v>69.08</v>
          </cell>
          <cell r="K27">
            <v>3.6</v>
          </cell>
          <cell r="L27">
            <v>3.6</v>
          </cell>
          <cell r="M27">
            <v>3.6</v>
          </cell>
          <cell r="N27">
            <v>3.6</v>
          </cell>
          <cell r="O27">
            <v>41.45</v>
          </cell>
          <cell r="P27">
            <v>33.700000000000003</v>
          </cell>
          <cell r="Q27">
            <v>41.45</v>
          </cell>
          <cell r="R27">
            <v>32.68</v>
          </cell>
          <cell r="S27">
            <v>36.840000000000003</v>
          </cell>
          <cell r="T27">
            <v>1.8</v>
          </cell>
          <cell r="U27">
            <v>36.840000000000003</v>
          </cell>
          <cell r="V27">
            <v>4.68</v>
          </cell>
          <cell r="W27">
            <v>4.1500000000000004</v>
          </cell>
          <cell r="X27">
            <v>4.68</v>
          </cell>
          <cell r="Y27">
            <v>4.68</v>
          </cell>
          <cell r="Z27">
            <v>4.68</v>
          </cell>
          <cell r="AA27">
            <v>4.68</v>
          </cell>
          <cell r="AB27">
            <v>5.04</v>
          </cell>
          <cell r="AC27">
            <v>5.04</v>
          </cell>
          <cell r="AD27">
            <v>5.04</v>
          </cell>
          <cell r="AE27">
            <v>5.04</v>
          </cell>
          <cell r="AF27">
            <v>5.04</v>
          </cell>
          <cell r="AG27">
            <v>5.04</v>
          </cell>
          <cell r="AH27">
            <v>4.7300000000000004</v>
          </cell>
          <cell r="AI27">
            <v>72.260000000000005</v>
          </cell>
          <cell r="AJ27">
            <v>4.7300000000000004</v>
          </cell>
          <cell r="AK27">
            <v>9.18</v>
          </cell>
          <cell r="AL27">
            <v>9.18</v>
          </cell>
          <cell r="AM27">
            <v>154.4</v>
          </cell>
          <cell r="AN27">
            <v>74.45</v>
          </cell>
          <cell r="AO27">
            <v>37.049999999999997</v>
          </cell>
          <cell r="AP27">
            <v>10.16</v>
          </cell>
          <cell r="AQ27">
            <v>4.5199999999999996</v>
          </cell>
          <cell r="AR27">
            <v>10.029999999999999</v>
          </cell>
          <cell r="AS27">
            <v>1.32</v>
          </cell>
          <cell r="AT27">
            <v>0.67</v>
          </cell>
          <cell r="AU27">
            <v>1.74</v>
          </cell>
        </row>
        <row r="28">
          <cell r="C28">
            <v>260.60000000000002</v>
          </cell>
          <cell r="D28">
            <v>70.31</v>
          </cell>
          <cell r="E28">
            <v>205.58</v>
          </cell>
          <cell r="F28">
            <v>90.98</v>
          </cell>
          <cell r="G28">
            <v>24.01</v>
          </cell>
          <cell r="H28">
            <v>119.92</v>
          </cell>
          <cell r="I28">
            <v>69.08</v>
          </cell>
          <cell r="J28">
            <v>69.08</v>
          </cell>
          <cell r="K28">
            <v>3.6</v>
          </cell>
          <cell r="L28">
            <v>3.6</v>
          </cell>
          <cell r="M28">
            <v>3.6</v>
          </cell>
          <cell r="N28">
            <v>3.6</v>
          </cell>
          <cell r="O28">
            <v>41.45</v>
          </cell>
          <cell r="P28">
            <v>33.700000000000003</v>
          </cell>
          <cell r="Q28">
            <v>41.45</v>
          </cell>
          <cell r="R28">
            <v>32.68</v>
          </cell>
          <cell r="S28">
            <v>33.159999999999997</v>
          </cell>
          <cell r="T28">
            <v>1.8</v>
          </cell>
          <cell r="U28">
            <v>36.840000000000003</v>
          </cell>
          <cell r="V28">
            <v>4.68</v>
          </cell>
          <cell r="W28">
            <v>4.1500000000000004</v>
          </cell>
          <cell r="X28">
            <v>4.68</v>
          </cell>
          <cell r="Y28">
            <v>4.68</v>
          </cell>
          <cell r="Z28">
            <v>4.68</v>
          </cell>
          <cell r="AA28">
            <v>4.68</v>
          </cell>
          <cell r="AB28">
            <v>5.04</v>
          </cell>
          <cell r="AC28">
            <v>5.04</v>
          </cell>
          <cell r="AD28">
            <v>5.04</v>
          </cell>
          <cell r="AE28">
            <v>5.04</v>
          </cell>
          <cell r="AF28">
            <v>5.04</v>
          </cell>
          <cell r="AG28">
            <v>5.04</v>
          </cell>
          <cell r="AH28">
            <v>4.7300000000000004</v>
          </cell>
          <cell r="AI28">
            <v>0</v>
          </cell>
          <cell r="AJ28">
            <v>4.7300000000000004</v>
          </cell>
          <cell r="AK28">
            <v>9.18</v>
          </cell>
          <cell r="AL28">
            <v>9.18</v>
          </cell>
          <cell r="AM28">
            <v>123.48</v>
          </cell>
          <cell r="AN28">
            <v>74.45</v>
          </cell>
          <cell r="AO28">
            <v>37.049999999999997</v>
          </cell>
          <cell r="AP28">
            <v>10.16</v>
          </cell>
          <cell r="AQ28">
            <v>2.5</v>
          </cell>
          <cell r="AR28">
            <v>9.9</v>
          </cell>
          <cell r="AS28">
            <v>1.07</v>
          </cell>
          <cell r="AT28">
            <v>0.67</v>
          </cell>
          <cell r="AU28">
            <v>1.74</v>
          </cell>
        </row>
        <row r="29">
          <cell r="C29">
            <v>258.91000000000003</v>
          </cell>
          <cell r="D29">
            <v>70.31</v>
          </cell>
          <cell r="E29">
            <v>205.58</v>
          </cell>
          <cell r="F29">
            <v>90.98</v>
          </cell>
          <cell r="G29">
            <v>24.01</v>
          </cell>
          <cell r="H29">
            <v>119.92</v>
          </cell>
          <cell r="I29">
            <v>69.08</v>
          </cell>
          <cell r="J29">
            <v>69.08</v>
          </cell>
          <cell r="K29">
            <v>3.6</v>
          </cell>
          <cell r="L29">
            <v>3.6</v>
          </cell>
          <cell r="M29">
            <v>3.6</v>
          </cell>
          <cell r="N29">
            <v>3.6</v>
          </cell>
          <cell r="O29">
            <v>41.45</v>
          </cell>
          <cell r="P29">
            <v>33.700000000000003</v>
          </cell>
          <cell r="Q29">
            <v>41.45</v>
          </cell>
          <cell r="R29">
            <v>32.68</v>
          </cell>
          <cell r="S29">
            <v>36.840000000000003</v>
          </cell>
          <cell r="T29">
            <v>1.8</v>
          </cell>
          <cell r="U29">
            <v>32.9</v>
          </cell>
          <cell r="V29">
            <v>4.68</v>
          </cell>
          <cell r="W29">
            <v>4.1500000000000004</v>
          </cell>
          <cell r="X29">
            <v>4.68</v>
          </cell>
          <cell r="Y29">
            <v>4.68</v>
          </cell>
          <cell r="Z29">
            <v>4.68</v>
          </cell>
          <cell r="AA29">
            <v>4.68</v>
          </cell>
          <cell r="AB29">
            <v>5.04</v>
          </cell>
          <cell r="AC29">
            <v>5.04</v>
          </cell>
          <cell r="AD29">
            <v>5.04</v>
          </cell>
          <cell r="AE29">
            <v>5.04</v>
          </cell>
          <cell r="AF29">
            <v>5.04</v>
          </cell>
          <cell r="AG29">
            <v>5.04</v>
          </cell>
          <cell r="AH29">
            <v>4.7300000000000004</v>
          </cell>
          <cell r="AI29">
            <v>0</v>
          </cell>
          <cell r="AJ29">
            <v>4.7300000000000004</v>
          </cell>
          <cell r="AK29">
            <v>9.18</v>
          </cell>
          <cell r="AL29">
            <v>9.18</v>
          </cell>
          <cell r="AM29">
            <v>60</v>
          </cell>
          <cell r="AN29">
            <v>27.8</v>
          </cell>
          <cell r="AO29">
            <v>12</v>
          </cell>
          <cell r="AP29">
            <v>10.16</v>
          </cell>
          <cell r="AQ29">
            <v>2.5</v>
          </cell>
          <cell r="AR29">
            <v>3</v>
          </cell>
          <cell r="AS29">
            <v>1.07</v>
          </cell>
          <cell r="AT29">
            <v>0.3</v>
          </cell>
          <cell r="AU29">
            <v>1.74</v>
          </cell>
        </row>
        <row r="30">
          <cell r="C30">
            <v>355.8</v>
          </cell>
          <cell r="D30">
            <v>0</v>
          </cell>
          <cell r="E30">
            <v>0</v>
          </cell>
          <cell r="F30">
            <v>90.98</v>
          </cell>
          <cell r="G30">
            <v>0</v>
          </cell>
          <cell r="H30">
            <v>119.92</v>
          </cell>
          <cell r="I30">
            <v>69.08</v>
          </cell>
          <cell r="J30">
            <v>69.08</v>
          </cell>
          <cell r="K30">
            <v>3.6</v>
          </cell>
          <cell r="L30">
            <v>3.6</v>
          </cell>
          <cell r="M30">
            <v>3.6</v>
          </cell>
          <cell r="N30">
            <v>3.6</v>
          </cell>
          <cell r="O30">
            <v>41.45</v>
          </cell>
          <cell r="P30">
            <v>33.700000000000003</v>
          </cell>
          <cell r="Q30">
            <v>41.45</v>
          </cell>
          <cell r="R30">
            <v>32.68</v>
          </cell>
          <cell r="S30">
            <v>36.840000000000003</v>
          </cell>
          <cell r="T30">
            <v>0</v>
          </cell>
          <cell r="U30">
            <v>0</v>
          </cell>
          <cell r="V30">
            <v>4.68</v>
          </cell>
          <cell r="W30">
            <v>4.1500000000000004</v>
          </cell>
          <cell r="X30">
            <v>4.68</v>
          </cell>
          <cell r="Y30">
            <v>4.68</v>
          </cell>
          <cell r="Z30">
            <v>4.68</v>
          </cell>
          <cell r="AA30">
            <v>4.68</v>
          </cell>
          <cell r="AB30">
            <v>5.04</v>
          </cell>
          <cell r="AC30">
            <v>5.04</v>
          </cell>
          <cell r="AD30">
            <v>5.04</v>
          </cell>
          <cell r="AE30">
            <v>5.04</v>
          </cell>
          <cell r="AF30">
            <v>5.04</v>
          </cell>
          <cell r="AG30">
            <v>5.04</v>
          </cell>
          <cell r="AH30">
            <v>4.7300000000000004</v>
          </cell>
          <cell r="AI30">
            <v>0</v>
          </cell>
          <cell r="AJ30">
            <v>4.7300000000000004</v>
          </cell>
          <cell r="AK30">
            <v>9.18</v>
          </cell>
          <cell r="AL30">
            <v>9.18</v>
          </cell>
          <cell r="AM30">
            <v>60</v>
          </cell>
          <cell r="AN30">
            <v>27.8</v>
          </cell>
          <cell r="AO30">
            <v>12</v>
          </cell>
          <cell r="AP30">
            <v>10.16</v>
          </cell>
          <cell r="AQ30">
            <v>2.5</v>
          </cell>
          <cell r="AR30">
            <v>3</v>
          </cell>
          <cell r="AS30">
            <v>1.07</v>
          </cell>
          <cell r="AT30">
            <v>0.3</v>
          </cell>
          <cell r="AU30">
            <v>0.9</v>
          </cell>
        </row>
        <row r="32">
          <cell r="C32">
            <v>7448.32</v>
          </cell>
          <cell r="D32">
            <v>807.66</v>
          </cell>
          <cell r="E32">
            <v>3065.97</v>
          </cell>
          <cell r="F32">
            <v>2183.41</v>
          </cell>
          <cell r="G32">
            <v>312.10000000000002</v>
          </cell>
          <cell r="H32">
            <v>2878.19</v>
          </cell>
          <cell r="I32">
            <v>1657.88</v>
          </cell>
          <cell r="J32">
            <v>1657.88</v>
          </cell>
          <cell r="K32">
            <v>86.39</v>
          </cell>
          <cell r="L32">
            <v>86.39</v>
          </cell>
          <cell r="M32">
            <v>86.39</v>
          </cell>
          <cell r="N32">
            <v>86.39</v>
          </cell>
          <cell r="O32">
            <v>994.75</v>
          </cell>
          <cell r="P32">
            <v>808.82</v>
          </cell>
          <cell r="Q32">
            <v>994.75</v>
          </cell>
          <cell r="R32">
            <v>784.37</v>
          </cell>
          <cell r="S32">
            <v>769.5</v>
          </cell>
          <cell r="T32">
            <v>21.62</v>
          </cell>
          <cell r="U32">
            <v>511.81</v>
          </cell>
          <cell r="V32">
            <v>112.37</v>
          </cell>
          <cell r="W32">
            <v>99.52</v>
          </cell>
          <cell r="X32">
            <v>112.37</v>
          </cell>
          <cell r="Y32">
            <v>112.37</v>
          </cell>
          <cell r="Z32">
            <v>112.37</v>
          </cell>
          <cell r="AA32">
            <v>112.37</v>
          </cell>
          <cell r="AB32">
            <v>120.88</v>
          </cell>
          <cell r="AC32">
            <v>120.88</v>
          </cell>
          <cell r="AD32">
            <v>120.88</v>
          </cell>
          <cell r="AE32">
            <v>120.88</v>
          </cell>
          <cell r="AF32">
            <v>120.88</v>
          </cell>
          <cell r="AG32">
            <v>120.88</v>
          </cell>
          <cell r="AH32">
            <v>113.6</v>
          </cell>
          <cell r="AI32">
            <v>221.16</v>
          </cell>
          <cell r="AJ32">
            <v>113.6</v>
          </cell>
          <cell r="AK32">
            <v>220.25</v>
          </cell>
          <cell r="AL32">
            <v>217.64</v>
          </cell>
          <cell r="AM32">
            <v>1786.67</v>
          </cell>
          <cell r="AN32">
            <v>956.67</v>
          </cell>
          <cell r="AO32">
            <v>440</v>
          </cell>
          <cell r="AP32">
            <v>243.89</v>
          </cell>
          <cell r="AQ32">
            <v>66.67</v>
          </cell>
          <cell r="AR32">
            <v>100</v>
          </cell>
          <cell r="AS32">
            <v>26.67</v>
          </cell>
          <cell r="AT32">
            <v>10</v>
          </cell>
          <cell r="AU32">
            <v>33.33</v>
          </cell>
        </row>
        <row r="34">
          <cell r="C34">
            <v>2E-3</v>
          </cell>
          <cell r="D34">
            <v>2E-3</v>
          </cell>
          <cell r="E34">
            <v>2E-3</v>
          </cell>
          <cell r="F34">
            <v>2.5700000000000001E-2</v>
          </cell>
          <cell r="G34">
            <v>3.32E-2</v>
          </cell>
          <cell r="H34">
            <v>2.75E-2</v>
          </cell>
          <cell r="I34">
            <v>2.7799999999999998E-2</v>
          </cell>
          <cell r="J34">
            <v>2.81E-2</v>
          </cell>
          <cell r="K34">
            <v>3.2000000000000001E-2</v>
          </cell>
          <cell r="L34">
            <v>3.2199999999999999E-2</v>
          </cell>
          <cell r="M34">
            <v>3.2199999999999999E-2</v>
          </cell>
          <cell r="N34">
            <v>3.2199999999999999E-2</v>
          </cell>
          <cell r="O34">
            <v>3.9E-2</v>
          </cell>
          <cell r="P34">
            <v>3.95E-2</v>
          </cell>
          <cell r="Q34">
            <v>4.1000000000000002E-2</v>
          </cell>
          <cell r="R34">
            <v>3.4299999999999997E-2</v>
          </cell>
          <cell r="S34">
            <v>4.1799999999999997E-2</v>
          </cell>
          <cell r="T34">
            <v>4.1799999999999997E-2</v>
          </cell>
          <cell r="U34">
            <v>4.2200000000000001E-2</v>
          </cell>
          <cell r="V34">
            <v>3.7100000000000001E-2</v>
          </cell>
          <cell r="W34">
            <v>3.7100000000000001E-2</v>
          </cell>
          <cell r="X34">
            <v>3.7100000000000001E-2</v>
          </cell>
          <cell r="Y34">
            <v>3.7100000000000001E-2</v>
          </cell>
          <cell r="Z34">
            <v>3.7100000000000001E-2</v>
          </cell>
          <cell r="AA34">
            <v>3.7100000000000001E-2</v>
          </cell>
          <cell r="AB34">
            <v>4.0899999999999999E-2</v>
          </cell>
          <cell r="AC34">
            <v>4.0899999999999999E-2</v>
          </cell>
          <cell r="AD34">
            <v>4.0899999999999999E-2</v>
          </cell>
          <cell r="AE34">
            <v>4.0899999999999999E-2</v>
          </cell>
          <cell r="AF34">
            <v>4.0899999999999999E-2</v>
          </cell>
          <cell r="AG34">
            <v>4.0899999999999999E-2</v>
          </cell>
          <cell r="AH34">
            <v>3.9399999999999998E-2</v>
          </cell>
          <cell r="AI34">
            <v>4.5699999999999998E-2</v>
          </cell>
          <cell r="AJ34">
            <v>4.02E-2</v>
          </cell>
          <cell r="AK34">
            <v>4.0599999999999997E-2</v>
          </cell>
          <cell r="AL34">
            <v>4.1500000000000002E-2</v>
          </cell>
          <cell r="AM34">
            <v>2E-3</v>
          </cell>
          <cell r="AN34">
            <v>2E-3</v>
          </cell>
          <cell r="AO34">
            <v>2E-3</v>
          </cell>
          <cell r="AP34">
            <v>2E-3</v>
          </cell>
          <cell r="AQ34">
            <v>2E-3</v>
          </cell>
          <cell r="AR34">
            <v>2E-3</v>
          </cell>
          <cell r="AS34">
            <v>2E-3</v>
          </cell>
          <cell r="AT34">
            <v>2E-3</v>
          </cell>
          <cell r="AU34">
            <v>2E-3</v>
          </cell>
        </row>
        <row r="45">
          <cell r="C45" t="str">
            <v xml:space="preserve">H-PAUTE </v>
          </cell>
          <cell r="D45" t="str">
            <v>H-PUCARA</v>
          </cell>
          <cell r="E45" t="str">
            <v>H-NACION</v>
          </cell>
          <cell r="F45" t="str">
            <v>E-TRINIT</v>
          </cell>
          <cell r="G45" t="str">
            <v>IN-COLOM</v>
          </cell>
          <cell r="H45" t="str">
            <v xml:space="preserve">T-ESMER </v>
          </cell>
          <cell r="I45" t="str">
            <v>E.GZ.TV3</v>
          </cell>
          <cell r="J45" t="str">
            <v>E.GZ.TV2</v>
          </cell>
          <cell r="K45" t="str">
            <v>CSURDES1</v>
          </cell>
          <cell r="L45" t="str">
            <v>CSURDES2</v>
          </cell>
          <cell r="M45" t="str">
            <v>CSURDES3</v>
          </cell>
          <cell r="N45" t="str">
            <v>CSURDES4</v>
          </cell>
          <cell r="O45" t="str">
            <v>E.VASANT</v>
          </cell>
          <cell r="P45" t="str">
            <v>TPGUANG1</v>
          </cell>
          <cell r="Q45" t="str">
            <v>TPGUANG2</v>
          </cell>
          <cell r="R45" t="str">
            <v>TPGUANG3</v>
          </cell>
          <cell r="S45" t="str">
            <v>TPGUANG4</v>
          </cell>
          <cell r="T45" t="str">
            <v>TPGUANG5</v>
          </cell>
          <cell r="U45" t="str">
            <v>VGQL1-U1</v>
          </cell>
          <cell r="V45" t="str">
            <v>VGQL1-U2</v>
          </cell>
          <cell r="W45" t="str">
            <v>VGQL2-U3</v>
          </cell>
          <cell r="X45" t="str">
            <v>VGQL2-U4</v>
          </cell>
          <cell r="Y45" t="str">
            <v>AGOYAN_H</v>
          </cell>
          <cell r="Z45" t="str">
            <v>EEQ_HIDR</v>
          </cell>
          <cell r="AA45" t="str">
            <v xml:space="preserve">C-SUR_H </v>
          </cell>
          <cell r="AB45" t="str">
            <v>RIOBAM_H</v>
          </cell>
          <cell r="AC45" t="str">
            <v>COTOPX_H</v>
          </cell>
          <cell r="AD45" t="str">
            <v>RNORTE_H</v>
          </cell>
          <cell r="AE45" t="str">
            <v>AMBATO_H</v>
          </cell>
          <cell r="AF45" t="str">
            <v>BOLIVR_H</v>
          </cell>
          <cell r="AG45" t="str">
            <v xml:space="preserve">R-SUR_H </v>
          </cell>
        </row>
        <row r="47">
          <cell r="C47">
            <v>349.33</v>
          </cell>
          <cell r="D47">
            <v>0</v>
          </cell>
          <cell r="E47">
            <v>0</v>
          </cell>
          <cell r="F47">
            <v>90.98</v>
          </cell>
          <cell r="G47">
            <v>0</v>
          </cell>
          <cell r="H47">
            <v>119.92</v>
          </cell>
          <cell r="I47">
            <v>69.08</v>
          </cell>
          <cell r="J47">
            <v>69.08</v>
          </cell>
          <cell r="K47">
            <v>3.6</v>
          </cell>
          <cell r="L47">
            <v>3.6</v>
          </cell>
          <cell r="M47">
            <v>3.6</v>
          </cell>
          <cell r="N47">
            <v>3.6</v>
          </cell>
          <cell r="O47">
            <v>32.68</v>
          </cell>
          <cell r="P47">
            <v>4.68</v>
          </cell>
          <cell r="Q47">
            <v>4.1500000000000004</v>
          </cell>
          <cell r="R47">
            <v>4.68</v>
          </cell>
          <cell r="S47">
            <v>4.68</v>
          </cell>
          <cell r="T47">
            <v>0</v>
          </cell>
          <cell r="U47">
            <v>4.7300000000000004</v>
          </cell>
          <cell r="V47">
            <v>4.46</v>
          </cell>
          <cell r="W47">
            <v>7.88</v>
          </cell>
          <cell r="X47">
            <v>7.88</v>
          </cell>
          <cell r="Y47">
            <v>60</v>
          </cell>
          <cell r="Z47">
            <v>27.8</v>
          </cell>
          <cell r="AA47">
            <v>12</v>
          </cell>
          <cell r="AB47">
            <v>10.16</v>
          </cell>
          <cell r="AC47">
            <v>2.5</v>
          </cell>
          <cell r="AD47">
            <v>3</v>
          </cell>
          <cell r="AE47">
            <v>1.07</v>
          </cell>
          <cell r="AF47">
            <v>0.3</v>
          </cell>
          <cell r="AG47">
            <v>0.9</v>
          </cell>
        </row>
        <row r="48">
          <cell r="C48">
            <v>315.58999999999997</v>
          </cell>
          <cell r="D48">
            <v>0</v>
          </cell>
          <cell r="E48">
            <v>0</v>
          </cell>
          <cell r="F48">
            <v>90.98</v>
          </cell>
          <cell r="G48">
            <v>0</v>
          </cell>
          <cell r="H48">
            <v>119.92</v>
          </cell>
          <cell r="I48">
            <v>69.08</v>
          </cell>
          <cell r="J48">
            <v>69.08</v>
          </cell>
          <cell r="K48">
            <v>3.6</v>
          </cell>
          <cell r="L48">
            <v>3.6</v>
          </cell>
          <cell r="M48">
            <v>3.6</v>
          </cell>
          <cell r="N48">
            <v>3.6</v>
          </cell>
          <cell r="O48">
            <v>32.68</v>
          </cell>
          <cell r="P48">
            <v>4.68</v>
          </cell>
          <cell r="Q48">
            <v>4.1500000000000004</v>
          </cell>
          <cell r="R48">
            <v>4.68</v>
          </cell>
          <cell r="S48">
            <v>4.68</v>
          </cell>
          <cell r="T48">
            <v>0</v>
          </cell>
          <cell r="U48">
            <v>4.7300000000000004</v>
          </cell>
          <cell r="V48">
            <v>4.46</v>
          </cell>
          <cell r="W48">
            <v>7.88</v>
          </cell>
          <cell r="X48">
            <v>7.88</v>
          </cell>
          <cell r="Y48">
            <v>60</v>
          </cell>
          <cell r="Z48">
            <v>27.8</v>
          </cell>
          <cell r="AA48">
            <v>12</v>
          </cell>
          <cell r="AB48">
            <v>10.16</v>
          </cell>
          <cell r="AC48">
            <v>2.5</v>
          </cell>
          <cell r="AD48">
            <v>3</v>
          </cell>
          <cell r="AE48">
            <v>1.07</v>
          </cell>
          <cell r="AF48">
            <v>0.3</v>
          </cell>
          <cell r="AG48">
            <v>0.9</v>
          </cell>
        </row>
        <row r="49">
          <cell r="C49">
            <v>281.95999999999998</v>
          </cell>
          <cell r="D49">
            <v>0</v>
          </cell>
          <cell r="E49">
            <v>0</v>
          </cell>
          <cell r="F49">
            <v>90.98</v>
          </cell>
          <cell r="G49">
            <v>0</v>
          </cell>
          <cell r="H49">
            <v>119.92</v>
          </cell>
          <cell r="I49">
            <v>69.08</v>
          </cell>
          <cell r="J49">
            <v>69.08</v>
          </cell>
          <cell r="K49">
            <v>3.6</v>
          </cell>
          <cell r="L49">
            <v>3.6</v>
          </cell>
          <cell r="M49">
            <v>3.6</v>
          </cell>
          <cell r="N49">
            <v>3.6</v>
          </cell>
          <cell r="O49">
            <v>32.68</v>
          </cell>
          <cell r="P49">
            <v>4.68</v>
          </cell>
          <cell r="Q49">
            <v>4.1500000000000004</v>
          </cell>
          <cell r="R49">
            <v>4.68</v>
          </cell>
          <cell r="S49">
            <v>4.68</v>
          </cell>
          <cell r="T49">
            <v>0</v>
          </cell>
          <cell r="U49">
            <v>4.7300000000000004</v>
          </cell>
          <cell r="V49">
            <v>4.46</v>
          </cell>
          <cell r="W49">
            <v>7.88</v>
          </cell>
          <cell r="X49">
            <v>7.88</v>
          </cell>
          <cell r="Y49">
            <v>60</v>
          </cell>
          <cell r="Z49">
            <v>27.8</v>
          </cell>
          <cell r="AA49">
            <v>12</v>
          </cell>
          <cell r="AB49">
            <v>10.16</v>
          </cell>
          <cell r="AC49">
            <v>2.5</v>
          </cell>
          <cell r="AD49">
            <v>3</v>
          </cell>
          <cell r="AE49">
            <v>1.07</v>
          </cell>
          <cell r="AF49">
            <v>0.3</v>
          </cell>
          <cell r="AG49">
            <v>0.9</v>
          </cell>
        </row>
        <row r="50">
          <cell r="C50">
            <v>273.24</v>
          </cell>
          <cell r="D50">
            <v>0</v>
          </cell>
          <cell r="E50">
            <v>0</v>
          </cell>
          <cell r="F50">
            <v>90.98</v>
          </cell>
          <cell r="G50">
            <v>0</v>
          </cell>
          <cell r="H50">
            <v>119.92</v>
          </cell>
          <cell r="I50">
            <v>69.08</v>
          </cell>
          <cell r="J50">
            <v>69.08</v>
          </cell>
          <cell r="K50">
            <v>3.6</v>
          </cell>
          <cell r="L50">
            <v>3.6</v>
          </cell>
          <cell r="M50">
            <v>3.6</v>
          </cell>
          <cell r="N50">
            <v>3.6</v>
          </cell>
          <cell r="O50">
            <v>32.68</v>
          </cell>
          <cell r="P50">
            <v>4.68</v>
          </cell>
          <cell r="Q50">
            <v>4.1500000000000004</v>
          </cell>
          <cell r="R50">
            <v>4.68</v>
          </cell>
          <cell r="S50">
            <v>4.68</v>
          </cell>
          <cell r="T50">
            <v>0</v>
          </cell>
          <cell r="U50">
            <v>4.7300000000000004</v>
          </cell>
          <cell r="V50">
            <v>4.46</v>
          </cell>
          <cell r="W50">
            <v>7.88</v>
          </cell>
          <cell r="X50">
            <v>7.88</v>
          </cell>
          <cell r="Y50">
            <v>60</v>
          </cell>
          <cell r="Z50">
            <v>27.8</v>
          </cell>
          <cell r="AA50">
            <v>12</v>
          </cell>
          <cell r="AB50">
            <v>10.16</v>
          </cell>
          <cell r="AC50">
            <v>2.5</v>
          </cell>
          <cell r="AD50">
            <v>3</v>
          </cell>
          <cell r="AE50">
            <v>1.07</v>
          </cell>
          <cell r="AF50">
            <v>0.3</v>
          </cell>
          <cell r="AG50">
            <v>0.9</v>
          </cell>
        </row>
        <row r="51">
          <cell r="C51">
            <v>264.52</v>
          </cell>
          <cell r="D51">
            <v>0</v>
          </cell>
          <cell r="E51">
            <v>0</v>
          </cell>
          <cell r="F51">
            <v>90.98</v>
          </cell>
          <cell r="G51">
            <v>0</v>
          </cell>
          <cell r="H51">
            <v>119.92</v>
          </cell>
          <cell r="I51">
            <v>69.08</v>
          </cell>
          <cell r="J51">
            <v>69.08</v>
          </cell>
          <cell r="K51">
            <v>3.6</v>
          </cell>
          <cell r="L51">
            <v>3.6</v>
          </cell>
          <cell r="M51">
            <v>3.6</v>
          </cell>
          <cell r="N51">
            <v>3.6</v>
          </cell>
          <cell r="O51">
            <v>32.68</v>
          </cell>
          <cell r="P51">
            <v>4.68</v>
          </cell>
          <cell r="Q51">
            <v>4.1500000000000004</v>
          </cell>
          <cell r="R51">
            <v>4.68</v>
          </cell>
          <cell r="S51">
            <v>4.68</v>
          </cell>
          <cell r="T51">
            <v>0</v>
          </cell>
          <cell r="U51">
            <v>4.7300000000000004</v>
          </cell>
          <cell r="V51">
            <v>4.46</v>
          </cell>
          <cell r="W51">
            <v>7.88</v>
          </cell>
          <cell r="X51">
            <v>7.88</v>
          </cell>
          <cell r="Y51">
            <v>60</v>
          </cell>
          <cell r="Z51">
            <v>27.8</v>
          </cell>
          <cell r="AA51">
            <v>12</v>
          </cell>
          <cell r="AB51">
            <v>10.16</v>
          </cell>
          <cell r="AC51">
            <v>2.5</v>
          </cell>
          <cell r="AD51">
            <v>3</v>
          </cell>
          <cell r="AE51">
            <v>1.07</v>
          </cell>
          <cell r="AF51">
            <v>0.3</v>
          </cell>
          <cell r="AG51">
            <v>0.9</v>
          </cell>
        </row>
        <row r="52">
          <cell r="C52">
            <v>237.95</v>
          </cell>
          <cell r="D52">
            <v>0</v>
          </cell>
          <cell r="E52">
            <v>0</v>
          </cell>
          <cell r="F52">
            <v>90.98</v>
          </cell>
          <cell r="G52">
            <v>0</v>
          </cell>
          <cell r="H52">
            <v>119.92</v>
          </cell>
          <cell r="I52">
            <v>69.08</v>
          </cell>
          <cell r="J52">
            <v>69.08</v>
          </cell>
          <cell r="K52">
            <v>3.6</v>
          </cell>
          <cell r="L52">
            <v>3.6</v>
          </cell>
          <cell r="M52">
            <v>3.6</v>
          </cell>
          <cell r="N52">
            <v>3.6</v>
          </cell>
          <cell r="O52">
            <v>32.68</v>
          </cell>
          <cell r="P52">
            <v>4.68</v>
          </cell>
          <cell r="Q52">
            <v>4.1500000000000004</v>
          </cell>
          <cell r="R52">
            <v>4.68</v>
          </cell>
          <cell r="S52">
            <v>4.68</v>
          </cell>
          <cell r="T52">
            <v>4.68</v>
          </cell>
          <cell r="U52">
            <v>4.7300000000000004</v>
          </cell>
          <cell r="V52">
            <v>4.46</v>
          </cell>
          <cell r="W52">
            <v>7.88</v>
          </cell>
          <cell r="X52">
            <v>7.88</v>
          </cell>
          <cell r="Y52">
            <v>60</v>
          </cell>
          <cell r="Z52">
            <v>27.8</v>
          </cell>
          <cell r="AA52">
            <v>12</v>
          </cell>
          <cell r="AB52">
            <v>10.16</v>
          </cell>
          <cell r="AC52">
            <v>2.5</v>
          </cell>
          <cell r="AD52">
            <v>3</v>
          </cell>
          <cell r="AE52">
            <v>1.07</v>
          </cell>
          <cell r="AF52">
            <v>0.3</v>
          </cell>
          <cell r="AG52">
            <v>0.9</v>
          </cell>
        </row>
        <row r="53">
          <cell r="C53">
            <v>199.64</v>
          </cell>
          <cell r="D53">
            <v>0</v>
          </cell>
          <cell r="E53">
            <v>0</v>
          </cell>
          <cell r="F53">
            <v>90.98</v>
          </cell>
          <cell r="G53">
            <v>0</v>
          </cell>
          <cell r="H53">
            <v>119.92</v>
          </cell>
          <cell r="I53">
            <v>69.08</v>
          </cell>
          <cell r="J53">
            <v>69.08</v>
          </cell>
          <cell r="K53">
            <v>3.6</v>
          </cell>
          <cell r="L53">
            <v>3.6</v>
          </cell>
          <cell r="M53">
            <v>3.6</v>
          </cell>
          <cell r="N53">
            <v>3.6</v>
          </cell>
          <cell r="O53">
            <v>32.68</v>
          </cell>
          <cell r="P53">
            <v>4.68</v>
          </cell>
          <cell r="Q53">
            <v>4.1500000000000004</v>
          </cell>
          <cell r="R53">
            <v>4.68</v>
          </cell>
          <cell r="S53">
            <v>4.68</v>
          </cell>
          <cell r="T53">
            <v>4.68</v>
          </cell>
          <cell r="U53">
            <v>4.7300000000000004</v>
          </cell>
          <cell r="V53">
            <v>4.46</v>
          </cell>
          <cell r="W53">
            <v>7.88</v>
          </cell>
          <cell r="X53">
            <v>7.88</v>
          </cell>
          <cell r="Y53">
            <v>60</v>
          </cell>
          <cell r="Z53">
            <v>27.8</v>
          </cell>
          <cell r="AA53">
            <v>12</v>
          </cell>
          <cell r="AB53">
            <v>10.16</v>
          </cell>
          <cell r="AC53">
            <v>2.5</v>
          </cell>
          <cell r="AD53">
            <v>3</v>
          </cell>
          <cell r="AE53">
            <v>1.07</v>
          </cell>
          <cell r="AF53">
            <v>0.3</v>
          </cell>
          <cell r="AG53">
            <v>0.9</v>
          </cell>
        </row>
        <row r="54">
          <cell r="C54">
            <v>247.41</v>
          </cell>
          <cell r="D54">
            <v>0</v>
          </cell>
          <cell r="E54">
            <v>0</v>
          </cell>
          <cell r="F54">
            <v>90.98</v>
          </cell>
          <cell r="G54">
            <v>0</v>
          </cell>
          <cell r="H54">
            <v>119.92</v>
          </cell>
          <cell r="I54">
            <v>69.08</v>
          </cell>
          <cell r="J54">
            <v>69.08</v>
          </cell>
          <cell r="K54">
            <v>3.6</v>
          </cell>
          <cell r="L54">
            <v>3.6</v>
          </cell>
          <cell r="M54">
            <v>3.6</v>
          </cell>
          <cell r="N54">
            <v>3.6</v>
          </cell>
          <cell r="O54">
            <v>32.68</v>
          </cell>
          <cell r="P54">
            <v>4.68</v>
          </cell>
          <cell r="Q54">
            <v>4.1500000000000004</v>
          </cell>
          <cell r="R54">
            <v>4.68</v>
          </cell>
          <cell r="S54">
            <v>4.68</v>
          </cell>
          <cell r="T54">
            <v>4.68</v>
          </cell>
          <cell r="U54">
            <v>4.7300000000000004</v>
          </cell>
          <cell r="V54">
            <v>4.46</v>
          </cell>
          <cell r="W54">
            <v>7.88</v>
          </cell>
          <cell r="X54">
            <v>7.88</v>
          </cell>
          <cell r="Y54">
            <v>60</v>
          </cell>
          <cell r="Z54">
            <v>27.8</v>
          </cell>
          <cell r="AA54">
            <v>12</v>
          </cell>
          <cell r="AB54">
            <v>10.16</v>
          </cell>
          <cell r="AC54">
            <v>2.5</v>
          </cell>
          <cell r="AD54">
            <v>3</v>
          </cell>
          <cell r="AE54">
            <v>1.07</v>
          </cell>
          <cell r="AF54">
            <v>0.3</v>
          </cell>
          <cell r="AG54">
            <v>0.9</v>
          </cell>
        </row>
        <row r="55">
          <cell r="C55">
            <v>272.35000000000002</v>
          </cell>
          <cell r="D55">
            <v>0</v>
          </cell>
          <cell r="E55">
            <v>0</v>
          </cell>
          <cell r="F55">
            <v>90.98</v>
          </cell>
          <cell r="G55">
            <v>0</v>
          </cell>
          <cell r="H55">
            <v>119.92</v>
          </cell>
          <cell r="I55">
            <v>69.08</v>
          </cell>
          <cell r="J55">
            <v>69.08</v>
          </cell>
          <cell r="K55">
            <v>3.6</v>
          </cell>
          <cell r="L55">
            <v>3.6</v>
          </cell>
          <cell r="M55">
            <v>3.6</v>
          </cell>
          <cell r="N55">
            <v>3.6</v>
          </cell>
          <cell r="O55">
            <v>32.68</v>
          </cell>
          <cell r="P55">
            <v>4.68</v>
          </cell>
          <cell r="Q55">
            <v>4.1500000000000004</v>
          </cell>
          <cell r="R55">
            <v>4.68</v>
          </cell>
          <cell r="S55">
            <v>4.68</v>
          </cell>
          <cell r="T55">
            <v>4.68</v>
          </cell>
          <cell r="U55">
            <v>4.7300000000000004</v>
          </cell>
          <cell r="V55">
            <v>4.46</v>
          </cell>
          <cell r="W55">
            <v>7.88</v>
          </cell>
          <cell r="X55">
            <v>7.88</v>
          </cell>
          <cell r="Y55">
            <v>60</v>
          </cell>
          <cell r="Z55">
            <v>27.8</v>
          </cell>
          <cell r="AA55">
            <v>12</v>
          </cell>
          <cell r="AB55">
            <v>10.16</v>
          </cell>
          <cell r="AC55">
            <v>2.5</v>
          </cell>
          <cell r="AD55">
            <v>3</v>
          </cell>
          <cell r="AE55">
            <v>1.07</v>
          </cell>
          <cell r="AF55">
            <v>0.3</v>
          </cell>
          <cell r="AG55">
            <v>0.93</v>
          </cell>
        </row>
        <row r="56">
          <cell r="C56">
            <v>287.94</v>
          </cell>
          <cell r="D56">
            <v>0</v>
          </cell>
          <cell r="E56">
            <v>0</v>
          </cell>
          <cell r="F56">
            <v>90.98</v>
          </cell>
          <cell r="G56">
            <v>0</v>
          </cell>
          <cell r="H56">
            <v>119.92</v>
          </cell>
          <cell r="I56">
            <v>69.08</v>
          </cell>
          <cell r="J56">
            <v>69.08</v>
          </cell>
          <cell r="K56">
            <v>3.6</v>
          </cell>
          <cell r="L56">
            <v>3.6</v>
          </cell>
          <cell r="M56">
            <v>3.6</v>
          </cell>
          <cell r="N56">
            <v>3.6</v>
          </cell>
          <cell r="O56">
            <v>32.68</v>
          </cell>
          <cell r="P56">
            <v>4.68</v>
          </cell>
          <cell r="Q56">
            <v>4.1500000000000004</v>
          </cell>
          <cell r="R56">
            <v>4.68</v>
          </cell>
          <cell r="S56">
            <v>4.68</v>
          </cell>
          <cell r="T56">
            <v>4.68</v>
          </cell>
          <cell r="U56">
            <v>4.7300000000000004</v>
          </cell>
          <cell r="V56">
            <v>4.46</v>
          </cell>
          <cell r="W56">
            <v>7.88</v>
          </cell>
          <cell r="X56">
            <v>7.88</v>
          </cell>
          <cell r="Y56">
            <v>60</v>
          </cell>
          <cell r="Z56">
            <v>27.8</v>
          </cell>
          <cell r="AA56">
            <v>12</v>
          </cell>
          <cell r="AB56">
            <v>10.16</v>
          </cell>
          <cell r="AC56">
            <v>2.5</v>
          </cell>
          <cell r="AD56">
            <v>3</v>
          </cell>
          <cell r="AE56">
            <v>1.07</v>
          </cell>
          <cell r="AF56">
            <v>0.3</v>
          </cell>
          <cell r="AG56">
            <v>1.74</v>
          </cell>
        </row>
        <row r="57">
          <cell r="C57">
            <v>285.04000000000002</v>
          </cell>
          <cell r="D57">
            <v>0</v>
          </cell>
          <cell r="E57">
            <v>0</v>
          </cell>
          <cell r="F57">
            <v>90.98</v>
          </cell>
          <cell r="G57">
            <v>24.01</v>
          </cell>
          <cell r="H57">
            <v>119.92</v>
          </cell>
          <cell r="I57">
            <v>69.08</v>
          </cell>
          <cell r="J57">
            <v>69.08</v>
          </cell>
          <cell r="K57">
            <v>3.6</v>
          </cell>
          <cell r="L57">
            <v>3.6</v>
          </cell>
          <cell r="M57">
            <v>3.6</v>
          </cell>
          <cell r="N57">
            <v>3.6</v>
          </cell>
          <cell r="O57">
            <v>32.68</v>
          </cell>
          <cell r="P57">
            <v>4.68</v>
          </cell>
          <cell r="Q57">
            <v>4.1500000000000004</v>
          </cell>
          <cell r="R57">
            <v>4.68</v>
          </cell>
          <cell r="S57">
            <v>4.68</v>
          </cell>
          <cell r="T57">
            <v>4.68</v>
          </cell>
          <cell r="U57">
            <v>4.7300000000000004</v>
          </cell>
          <cell r="V57">
            <v>4.46</v>
          </cell>
          <cell r="W57">
            <v>7.88</v>
          </cell>
          <cell r="X57">
            <v>7.88</v>
          </cell>
          <cell r="Y57">
            <v>60</v>
          </cell>
          <cell r="Z57">
            <v>27.8</v>
          </cell>
          <cell r="AA57">
            <v>12</v>
          </cell>
          <cell r="AB57">
            <v>10.16</v>
          </cell>
          <cell r="AC57">
            <v>2.5</v>
          </cell>
          <cell r="AD57">
            <v>3</v>
          </cell>
          <cell r="AE57">
            <v>1.07</v>
          </cell>
          <cell r="AF57">
            <v>0.3</v>
          </cell>
          <cell r="AG57">
            <v>1.74</v>
          </cell>
        </row>
        <row r="58">
          <cell r="C58">
            <v>281.66000000000003</v>
          </cell>
          <cell r="D58">
            <v>0</v>
          </cell>
          <cell r="E58">
            <v>0</v>
          </cell>
          <cell r="F58">
            <v>90.98</v>
          </cell>
          <cell r="G58">
            <v>24.01</v>
          </cell>
          <cell r="H58">
            <v>119.92</v>
          </cell>
          <cell r="I58">
            <v>69.08</v>
          </cell>
          <cell r="J58">
            <v>69.08</v>
          </cell>
          <cell r="K58">
            <v>3.6</v>
          </cell>
          <cell r="L58">
            <v>3.6</v>
          </cell>
          <cell r="M58">
            <v>3.6</v>
          </cell>
          <cell r="N58">
            <v>3.6</v>
          </cell>
          <cell r="O58">
            <v>32.68</v>
          </cell>
          <cell r="P58">
            <v>4.68</v>
          </cell>
          <cell r="Q58">
            <v>4.1500000000000004</v>
          </cell>
          <cell r="R58">
            <v>4.68</v>
          </cell>
          <cell r="S58">
            <v>4.68</v>
          </cell>
          <cell r="T58">
            <v>4.68</v>
          </cell>
          <cell r="U58">
            <v>4.7300000000000004</v>
          </cell>
          <cell r="V58">
            <v>4.46</v>
          </cell>
          <cell r="W58">
            <v>7.88</v>
          </cell>
          <cell r="X58">
            <v>7.88</v>
          </cell>
          <cell r="Y58">
            <v>60</v>
          </cell>
          <cell r="Z58">
            <v>27.8</v>
          </cell>
          <cell r="AA58">
            <v>12</v>
          </cell>
          <cell r="AB58">
            <v>10.16</v>
          </cell>
          <cell r="AC58">
            <v>2.5</v>
          </cell>
          <cell r="AD58">
            <v>3</v>
          </cell>
          <cell r="AE58">
            <v>1.07</v>
          </cell>
          <cell r="AF58">
            <v>0.3</v>
          </cell>
          <cell r="AG58">
            <v>1.74</v>
          </cell>
        </row>
        <row r="59">
          <cell r="C59">
            <v>66.900000000000006</v>
          </cell>
          <cell r="D59">
            <v>0</v>
          </cell>
          <cell r="E59">
            <v>205.58</v>
          </cell>
          <cell r="F59">
            <v>90.98</v>
          </cell>
          <cell r="G59">
            <v>24.01</v>
          </cell>
          <cell r="H59">
            <v>119.92</v>
          </cell>
          <cell r="I59">
            <v>69.08</v>
          </cell>
          <cell r="J59">
            <v>69.08</v>
          </cell>
          <cell r="K59">
            <v>3.6</v>
          </cell>
          <cell r="L59">
            <v>3.6</v>
          </cell>
          <cell r="M59">
            <v>3.6</v>
          </cell>
          <cell r="N59">
            <v>3.6</v>
          </cell>
          <cell r="O59">
            <v>32.68</v>
          </cell>
          <cell r="P59">
            <v>4.68</v>
          </cell>
          <cell r="Q59">
            <v>4.1500000000000004</v>
          </cell>
          <cell r="R59">
            <v>4.68</v>
          </cell>
          <cell r="S59">
            <v>4.68</v>
          </cell>
          <cell r="T59">
            <v>4.68</v>
          </cell>
          <cell r="U59">
            <v>4.7300000000000004</v>
          </cell>
          <cell r="V59">
            <v>4.46</v>
          </cell>
          <cell r="W59">
            <v>7.88</v>
          </cell>
          <cell r="X59">
            <v>7.88</v>
          </cell>
          <cell r="Y59">
            <v>60</v>
          </cell>
          <cell r="Z59">
            <v>27.8</v>
          </cell>
          <cell r="AA59">
            <v>12</v>
          </cell>
          <cell r="AB59">
            <v>10.16</v>
          </cell>
          <cell r="AC59">
            <v>2.5</v>
          </cell>
          <cell r="AD59">
            <v>3</v>
          </cell>
          <cell r="AE59">
            <v>1.07</v>
          </cell>
          <cell r="AF59">
            <v>0.3</v>
          </cell>
          <cell r="AG59">
            <v>1.74</v>
          </cell>
        </row>
        <row r="60">
          <cell r="C60">
            <v>2.94</v>
          </cell>
          <cell r="D60">
            <v>70.31</v>
          </cell>
          <cell r="E60">
            <v>205.58</v>
          </cell>
          <cell r="F60">
            <v>90.98</v>
          </cell>
          <cell r="G60">
            <v>24.01</v>
          </cell>
          <cell r="H60">
            <v>119.92</v>
          </cell>
          <cell r="I60">
            <v>69.08</v>
          </cell>
          <cell r="J60">
            <v>69.08</v>
          </cell>
          <cell r="K60">
            <v>3.6</v>
          </cell>
          <cell r="L60">
            <v>3.6</v>
          </cell>
          <cell r="M60">
            <v>3.6</v>
          </cell>
          <cell r="N60">
            <v>3.6</v>
          </cell>
          <cell r="O60">
            <v>32.68</v>
          </cell>
          <cell r="P60">
            <v>4.68</v>
          </cell>
          <cell r="Q60">
            <v>4.1500000000000004</v>
          </cell>
          <cell r="R60">
            <v>4.68</v>
          </cell>
          <cell r="S60">
            <v>4.68</v>
          </cell>
          <cell r="T60">
            <v>4.68</v>
          </cell>
          <cell r="U60">
            <v>4.7300000000000004</v>
          </cell>
          <cell r="V60">
            <v>4.46</v>
          </cell>
          <cell r="W60">
            <v>7.88</v>
          </cell>
          <cell r="X60">
            <v>7.88</v>
          </cell>
          <cell r="Y60">
            <v>60</v>
          </cell>
          <cell r="Z60">
            <v>27.8</v>
          </cell>
          <cell r="AA60">
            <v>12</v>
          </cell>
          <cell r="AB60">
            <v>10.16</v>
          </cell>
          <cell r="AC60">
            <v>2.5</v>
          </cell>
          <cell r="AD60">
            <v>3</v>
          </cell>
          <cell r="AE60">
            <v>1.07</v>
          </cell>
          <cell r="AF60">
            <v>0.3</v>
          </cell>
          <cell r="AG60">
            <v>1.74</v>
          </cell>
        </row>
        <row r="61">
          <cell r="C61">
            <v>1.56</v>
          </cell>
          <cell r="D61">
            <v>70.31</v>
          </cell>
          <cell r="E61">
            <v>205.58</v>
          </cell>
          <cell r="F61">
            <v>90.98</v>
          </cell>
          <cell r="G61">
            <v>24.01</v>
          </cell>
          <cell r="H61">
            <v>119.92</v>
          </cell>
          <cell r="I61">
            <v>69.08</v>
          </cell>
          <cell r="J61">
            <v>69.08</v>
          </cell>
          <cell r="K61">
            <v>3.6</v>
          </cell>
          <cell r="L61">
            <v>3.6</v>
          </cell>
          <cell r="M61">
            <v>3.6</v>
          </cell>
          <cell r="N61">
            <v>3.6</v>
          </cell>
          <cell r="O61">
            <v>32.68</v>
          </cell>
          <cell r="P61">
            <v>4.68</v>
          </cell>
          <cell r="Q61">
            <v>4.1500000000000004</v>
          </cell>
          <cell r="R61">
            <v>4.68</v>
          </cell>
          <cell r="S61">
            <v>4.68</v>
          </cell>
          <cell r="T61">
            <v>4.68</v>
          </cell>
          <cell r="U61">
            <v>4.7300000000000004</v>
          </cell>
          <cell r="V61">
            <v>4.46</v>
          </cell>
          <cell r="W61">
            <v>7.88</v>
          </cell>
          <cell r="X61">
            <v>7.88</v>
          </cell>
          <cell r="Y61">
            <v>60</v>
          </cell>
          <cell r="Z61">
            <v>27.8</v>
          </cell>
          <cell r="AA61">
            <v>12</v>
          </cell>
          <cell r="AB61">
            <v>10.16</v>
          </cell>
          <cell r="AC61">
            <v>2.5</v>
          </cell>
          <cell r="AD61">
            <v>3</v>
          </cell>
          <cell r="AE61">
            <v>1.07</v>
          </cell>
          <cell r="AF61">
            <v>0.49</v>
          </cell>
          <cell r="AG61">
            <v>1.74</v>
          </cell>
        </row>
        <row r="62">
          <cell r="C62">
            <v>0</v>
          </cell>
          <cell r="D62">
            <v>67.86</v>
          </cell>
          <cell r="E62">
            <v>205.58</v>
          </cell>
          <cell r="F62">
            <v>90.98</v>
          </cell>
          <cell r="G62">
            <v>24.01</v>
          </cell>
          <cell r="H62">
            <v>119.92</v>
          </cell>
          <cell r="I62">
            <v>69.08</v>
          </cell>
          <cell r="J62">
            <v>69.08</v>
          </cell>
          <cell r="K62">
            <v>3.6</v>
          </cell>
          <cell r="L62">
            <v>3.6</v>
          </cell>
          <cell r="M62">
            <v>3.6</v>
          </cell>
          <cell r="N62">
            <v>3.6</v>
          </cell>
          <cell r="O62">
            <v>32.68</v>
          </cell>
          <cell r="P62">
            <v>0</v>
          </cell>
          <cell r="Q62">
            <v>0.52</v>
          </cell>
          <cell r="R62">
            <v>4.68</v>
          </cell>
          <cell r="S62">
            <v>4.68</v>
          </cell>
          <cell r="T62">
            <v>4.68</v>
          </cell>
          <cell r="U62">
            <v>4.46</v>
          </cell>
          <cell r="V62">
            <v>4.46</v>
          </cell>
          <cell r="W62">
            <v>7.88</v>
          </cell>
          <cell r="X62">
            <v>7.88</v>
          </cell>
          <cell r="Y62">
            <v>60</v>
          </cell>
          <cell r="Z62">
            <v>37.369999999999997</v>
          </cell>
          <cell r="AA62">
            <v>13.73</v>
          </cell>
          <cell r="AB62">
            <v>10.16</v>
          </cell>
          <cell r="AC62">
            <v>2.5</v>
          </cell>
          <cell r="AD62">
            <v>3</v>
          </cell>
          <cell r="AE62">
            <v>1.07</v>
          </cell>
          <cell r="AF62">
            <v>0.67</v>
          </cell>
          <cell r="AG62">
            <v>1.74</v>
          </cell>
        </row>
        <row r="63">
          <cell r="C63">
            <v>0</v>
          </cell>
          <cell r="D63">
            <v>30.08</v>
          </cell>
          <cell r="E63">
            <v>184.45</v>
          </cell>
          <cell r="F63">
            <v>90.98</v>
          </cell>
          <cell r="G63">
            <v>24.01</v>
          </cell>
          <cell r="H63">
            <v>119.92</v>
          </cell>
          <cell r="I63">
            <v>69.08</v>
          </cell>
          <cell r="J63">
            <v>69.08</v>
          </cell>
          <cell r="K63">
            <v>3.6</v>
          </cell>
          <cell r="L63">
            <v>3.6</v>
          </cell>
          <cell r="M63">
            <v>3.6</v>
          </cell>
          <cell r="N63">
            <v>3.6</v>
          </cell>
          <cell r="O63">
            <v>32.68</v>
          </cell>
          <cell r="P63">
            <v>4.68</v>
          </cell>
          <cell r="Q63">
            <v>4.1500000000000004</v>
          </cell>
          <cell r="R63">
            <v>4.68</v>
          </cell>
          <cell r="S63">
            <v>4.68</v>
          </cell>
          <cell r="T63">
            <v>4.68</v>
          </cell>
          <cell r="U63">
            <v>4.46</v>
          </cell>
          <cell r="V63">
            <v>4.46</v>
          </cell>
          <cell r="W63">
            <v>7.88</v>
          </cell>
          <cell r="X63">
            <v>7.88</v>
          </cell>
          <cell r="Y63">
            <v>60</v>
          </cell>
          <cell r="Z63">
            <v>74.45</v>
          </cell>
          <cell r="AA63">
            <v>37.049999999999997</v>
          </cell>
          <cell r="AB63">
            <v>10.16</v>
          </cell>
          <cell r="AC63">
            <v>2.5</v>
          </cell>
          <cell r="AD63">
            <v>3</v>
          </cell>
          <cell r="AE63">
            <v>1.07</v>
          </cell>
          <cell r="AF63">
            <v>0.67</v>
          </cell>
          <cell r="AG63">
            <v>1.74</v>
          </cell>
        </row>
        <row r="64">
          <cell r="C64">
            <v>52.17</v>
          </cell>
          <cell r="D64">
            <v>70.31</v>
          </cell>
          <cell r="E64">
            <v>205.58</v>
          </cell>
          <cell r="F64">
            <v>90.98</v>
          </cell>
          <cell r="G64">
            <v>24.01</v>
          </cell>
          <cell r="H64">
            <v>119.92</v>
          </cell>
          <cell r="I64">
            <v>69.08</v>
          </cell>
          <cell r="J64">
            <v>69.08</v>
          </cell>
          <cell r="K64">
            <v>3.6</v>
          </cell>
          <cell r="L64">
            <v>3.6</v>
          </cell>
          <cell r="M64">
            <v>3.6</v>
          </cell>
          <cell r="N64">
            <v>3.6</v>
          </cell>
          <cell r="O64">
            <v>32.68</v>
          </cell>
          <cell r="P64">
            <v>4.68</v>
          </cell>
          <cell r="Q64">
            <v>4.1500000000000004</v>
          </cell>
          <cell r="R64">
            <v>4.68</v>
          </cell>
          <cell r="S64">
            <v>4.68</v>
          </cell>
          <cell r="T64">
            <v>4.68</v>
          </cell>
          <cell r="U64">
            <v>4.7300000000000004</v>
          </cell>
          <cell r="V64">
            <v>4.46</v>
          </cell>
          <cell r="W64">
            <v>7.88</v>
          </cell>
          <cell r="X64">
            <v>7.88</v>
          </cell>
          <cell r="Y64">
            <v>60</v>
          </cell>
          <cell r="Z64">
            <v>74.45</v>
          </cell>
          <cell r="AA64">
            <v>37.049999999999997</v>
          </cell>
          <cell r="AB64">
            <v>10.16</v>
          </cell>
          <cell r="AC64">
            <v>2.5</v>
          </cell>
          <cell r="AD64">
            <v>3</v>
          </cell>
          <cell r="AE64">
            <v>1.07</v>
          </cell>
          <cell r="AF64">
            <v>0.67</v>
          </cell>
          <cell r="AG64">
            <v>1.74</v>
          </cell>
        </row>
        <row r="65">
          <cell r="C65">
            <v>480.68</v>
          </cell>
          <cell r="D65">
            <v>70.31</v>
          </cell>
          <cell r="E65">
            <v>205.58</v>
          </cell>
          <cell r="F65">
            <v>90.98</v>
          </cell>
          <cell r="G65">
            <v>24.01</v>
          </cell>
          <cell r="H65">
            <v>119.92</v>
          </cell>
          <cell r="I65">
            <v>69.08</v>
          </cell>
          <cell r="J65">
            <v>69.08</v>
          </cell>
          <cell r="K65">
            <v>3.6</v>
          </cell>
          <cell r="L65">
            <v>3.6</v>
          </cell>
          <cell r="M65">
            <v>3.6</v>
          </cell>
          <cell r="N65">
            <v>3.6</v>
          </cell>
          <cell r="O65">
            <v>32.68</v>
          </cell>
          <cell r="P65">
            <v>4.68</v>
          </cell>
          <cell r="Q65">
            <v>4.1500000000000004</v>
          </cell>
          <cell r="R65">
            <v>4.68</v>
          </cell>
          <cell r="S65">
            <v>4.68</v>
          </cell>
          <cell r="T65">
            <v>4.68</v>
          </cell>
          <cell r="U65">
            <v>4.7300000000000004</v>
          </cell>
          <cell r="V65">
            <v>4.46</v>
          </cell>
          <cell r="W65">
            <v>9.18</v>
          </cell>
          <cell r="X65">
            <v>7.88</v>
          </cell>
          <cell r="Y65">
            <v>154.4</v>
          </cell>
          <cell r="Z65">
            <v>74.45</v>
          </cell>
          <cell r="AA65">
            <v>37.049999999999997</v>
          </cell>
          <cell r="AB65">
            <v>10.16</v>
          </cell>
          <cell r="AC65">
            <v>4.82</v>
          </cell>
          <cell r="AD65">
            <v>10.029999999999999</v>
          </cell>
          <cell r="AE65">
            <v>1.44</v>
          </cell>
          <cell r="AF65">
            <v>0.67</v>
          </cell>
          <cell r="AG65">
            <v>1.74</v>
          </cell>
        </row>
        <row r="66">
          <cell r="C66">
            <v>461.56</v>
          </cell>
          <cell r="D66">
            <v>70.31</v>
          </cell>
          <cell r="E66">
            <v>205.58</v>
          </cell>
          <cell r="F66">
            <v>90.98</v>
          </cell>
          <cell r="G66">
            <v>24.01</v>
          </cell>
          <cell r="H66">
            <v>119.92</v>
          </cell>
          <cell r="I66">
            <v>69.08</v>
          </cell>
          <cell r="J66">
            <v>69.08</v>
          </cell>
          <cell r="K66">
            <v>3.6</v>
          </cell>
          <cell r="L66">
            <v>3.6</v>
          </cell>
          <cell r="M66">
            <v>3.6</v>
          </cell>
          <cell r="N66">
            <v>3.6</v>
          </cell>
          <cell r="O66">
            <v>32.68</v>
          </cell>
          <cell r="P66">
            <v>4.68</v>
          </cell>
          <cell r="Q66">
            <v>4.1500000000000004</v>
          </cell>
          <cell r="R66">
            <v>4.68</v>
          </cell>
          <cell r="S66">
            <v>4.68</v>
          </cell>
          <cell r="T66">
            <v>4.68</v>
          </cell>
          <cell r="U66">
            <v>4.7300000000000004</v>
          </cell>
          <cell r="V66">
            <v>4.46</v>
          </cell>
          <cell r="W66">
            <v>7.96</v>
          </cell>
          <cell r="X66">
            <v>7.88</v>
          </cell>
          <cell r="Y66">
            <v>154.4</v>
          </cell>
          <cell r="Z66">
            <v>74.45</v>
          </cell>
          <cell r="AA66">
            <v>37.049999999999997</v>
          </cell>
          <cell r="AB66">
            <v>10.16</v>
          </cell>
          <cell r="AC66">
            <v>4.82</v>
          </cell>
          <cell r="AD66">
            <v>10.029999999999999</v>
          </cell>
          <cell r="AE66">
            <v>1.44</v>
          </cell>
          <cell r="AF66">
            <v>0.67</v>
          </cell>
          <cell r="AG66">
            <v>1.74</v>
          </cell>
        </row>
        <row r="67">
          <cell r="C67">
            <v>360.92</v>
          </cell>
          <cell r="D67">
            <v>70.31</v>
          </cell>
          <cell r="E67">
            <v>205.58</v>
          </cell>
          <cell r="F67">
            <v>90.98</v>
          </cell>
          <cell r="G67">
            <v>24.01</v>
          </cell>
          <cell r="H67">
            <v>119.92</v>
          </cell>
          <cell r="I67">
            <v>69.08</v>
          </cell>
          <cell r="J67">
            <v>69.08</v>
          </cell>
          <cell r="K67">
            <v>3.6</v>
          </cell>
          <cell r="L67">
            <v>3.6</v>
          </cell>
          <cell r="M67">
            <v>3.6</v>
          </cell>
          <cell r="N67">
            <v>3.6</v>
          </cell>
          <cell r="O67">
            <v>32.68</v>
          </cell>
          <cell r="P67">
            <v>4.68</v>
          </cell>
          <cell r="Q67">
            <v>4.1500000000000004</v>
          </cell>
          <cell r="R67">
            <v>4.68</v>
          </cell>
          <cell r="S67">
            <v>4.68</v>
          </cell>
          <cell r="T67">
            <v>4.68</v>
          </cell>
          <cell r="U67">
            <v>4.7300000000000004</v>
          </cell>
          <cell r="V67">
            <v>4.46</v>
          </cell>
          <cell r="W67">
            <v>7.88</v>
          </cell>
          <cell r="X67">
            <v>7.88</v>
          </cell>
          <cell r="Y67">
            <v>154.4</v>
          </cell>
          <cell r="Z67">
            <v>74.45</v>
          </cell>
          <cell r="AA67">
            <v>37.049999999999997</v>
          </cell>
          <cell r="AB67">
            <v>10.16</v>
          </cell>
          <cell r="AC67">
            <v>4.5199999999999996</v>
          </cell>
          <cell r="AD67">
            <v>10.029999999999999</v>
          </cell>
          <cell r="AE67">
            <v>1.32</v>
          </cell>
          <cell r="AF67">
            <v>0.67</v>
          </cell>
          <cell r="AG67">
            <v>1.74</v>
          </cell>
        </row>
        <row r="68">
          <cell r="C68">
            <v>191.48</v>
          </cell>
          <cell r="D68">
            <v>70.31</v>
          </cell>
          <cell r="E68">
            <v>205.58</v>
          </cell>
          <cell r="F68">
            <v>90.98</v>
          </cell>
          <cell r="G68">
            <v>24.01</v>
          </cell>
          <cell r="H68">
            <v>119.92</v>
          </cell>
          <cell r="I68">
            <v>69.08</v>
          </cell>
          <cell r="J68">
            <v>69.08</v>
          </cell>
          <cell r="K68">
            <v>3.6</v>
          </cell>
          <cell r="L68">
            <v>3.6</v>
          </cell>
          <cell r="M68">
            <v>3.6</v>
          </cell>
          <cell r="N68">
            <v>3.6</v>
          </cell>
          <cell r="O68">
            <v>32.68</v>
          </cell>
          <cell r="P68">
            <v>4.68</v>
          </cell>
          <cell r="Q68">
            <v>4.1500000000000004</v>
          </cell>
          <cell r="R68">
            <v>4.68</v>
          </cell>
          <cell r="S68">
            <v>4.68</v>
          </cell>
          <cell r="T68">
            <v>4.68</v>
          </cell>
          <cell r="U68">
            <v>4.7300000000000004</v>
          </cell>
          <cell r="V68">
            <v>4.46</v>
          </cell>
          <cell r="W68">
            <v>7.88</v>
          </cell>
          <cell r="X68">
            <v>7.88</v>
          </cell>
          <cell r="Y68">
            <v>123.48</v>
          </cell>
          <cell r="Z68">
            <v>74.45</v>
          </cell>
          <cell r="AA68">
            <v>37.049999999999997</v>
          </cell>
          <cell r="AB68">
            <v>10.16</v>
          </cell>
          <cell r="AC68">
            <v>2.5</v>
          </cell>
          <cell r="AD68">
            <v>9.9</v>
          </cell>
          <cell r="AE68">
            <v>1.07</v>
          </cell>
          <cell r="AF68">
            <v>0.67</v>
          </cell>
          <cell r="AG68">
            <v>1.74</v>
          </cell>
        </row>
        <row r="69">
          <cell r="C69">
            <v>203.59</v>
          </cell>
          <cell r="D69">
            <v>0</v>
          </cell>
          <cell r="E69">
            <v>205.58</v>
          </cell>
          <cell r="F69">
            <v>90.98</v>
          </cell>
          <cell r="G69">
            <v>24.01</v>
          </cell>
          <cell r="H69">
            <v>119.92</v>
          </cell>
          <cell r="I69">
            <v>69.08</v>
          </cell>
          <cell r="J69">
            <v>69.08</v>
          </cell>
          <cell r="K69">
            <v>3.6</v>
          </cell>
          <cell r="L69">
            <v>3.6</v>
          </cell>
          <cell r="M69">
            <v>3.6</v>
          </cell>
          <cell r="N69">
            <v>3.6</v>
          </cell>
          <cell r="O69">
            <v>32.68</v>
          </cell>
          <cell r="P69">
            <v>4.68</v>
          </cell>
          <cell r="Q69">
            <v>4.1500000000000004</v>
          </cell>
          <cell r="R69">
            <v>4.68</v>
          </cell>
          <cell r="S69">
            <v>4.68</v>
          </cell>
          <cell r="T69">
            <v>4.68</v>
          </cell>
          <cell r="U69">
            <v>4.7300000000000004</v>
          </cell>
          <cell r="V69">
            <v>4.46</v>
          </cell>
          <cell r="W69">
            <v>7.88</v>
          </cell>
          <cell r="X69">
            <v>7.88</v>
          </cell>
          <cell r="Y69">
            <v>60</v>
          </cell>
          <cell r="Z69">
            <v>27.8</v>
          </cell>
          <cell r="AA69">
            <v>12</v>
          </cell>
          <cell r="AB69">
            <v>10.16</v>
          </cell>
          <cell r="AC69">
            <v>2.5</v>
          </cell>
          <cell r="AD69">
            <v>3</v>
          </cell>
          <cell r="AE69">
            <v>1.07</v>
          </cell>
          <cell r="AF69">
            <v>0.3</v>
          </cell>
          <cell r="AG69">
            <v>1.74</v>
          </cell>
        </row>
        <row r="70">
          <cell r="C70">
            <v>323.83</v>
          </cell>
          <cell r="D70">
            <v>0</v>
          </cell>
          <cell r="E70">
            <v>0</v>
          </cell>
          <cell r="F70">
            <v>90.98</v>
          </cell>
          <cell r="G70">
            <v>0</v>
          </cell>
          <cell r="H70">
            <v>119.92</v>
          </cell>
          <cell r="I70">
            <v>69.08</v>
          </cell>
          <cell r="J70">
            <v>69.08</v>
          </cell>
          <cell r="K70">
            <v>3.6</v>
          </cell>
          <cell r="L70">
            <v>3.6</v>
          </cell>
          <cell r="M70">
            <v>3.6</v>
          </cell>
          <cell r="N70">
            <v>3.6</v>
          </cell>
          <cell r="O70">
            <v>32.68</v>
          </cell>
          <cell r="P70">
            <v>4.68</v>
          </cell>
          <cell r="Q70">
            <v>4.1500000000000004</v>
          </cell>
          <cell r="R70">
            <v>4.68</v>
          </cell>
          <cell r="S70">
            <v>4.68</v>
          </cell>
          <cell r="T70">
            <v>4.68</v>
          </cell>
          <cell r="U70">
            <v>4.7300000000000004</v>
          </cell>
          <cell r="V70">
            <v>4.46</v>
          </cell>
          <cell r="W70">
            <v>7.88</v>
          </cell>
          <cell r="X70">
            <v>7.88</v>
          </cell>
          <cell r="Y70">
            <v>60</v>
          </cell>
          <cell r="Z70">
            <v>27.8</v>
          </cell>
          <cell r="AA70">
            <v>12</v>
          </cell>
          <cell r="AB70">
            <v>10.16</v>
          </cell>
          <cell r="AC70">
            <v>2.5</v>
          </cell>
          <cell r="AD70">
            <v>3</v>
          </cell>
          <cell r="AE70">
            <v>1.07</v>
          </cell>
          <cell r="AF70">
            <v>0.3</v>
          </cell>
          <cell r="AG70">
            <v>0.9</v>
          </cell>
        </row>
        <row r="72">
          <cell r="C72">
            <v>5442.27</v>
          </cell>
          <cell r="D72">
            <v>590.14</v>
          </cell>
          <cell r="E72">
            <v>2240.2199999999998</v>
          </cell>
          <cell r="F72">
            <v>2183.41</v>
          </cell>
          <cell r="G72">
            <v>312.10000000000002</v>
          </cell>
          <cell r="H72">
            <v>2878.19</v>
          </cell>
          <cell r="I72">
            <v>1657.88</v>
          </cell>
          <cell r="J72">
            <v>1657.88</v>
          </cell>
          <cell r="K72">
            <v>86.39</v>
          </cell>
          <cell r="L72">
            <v>86.39</v>
          </cell>
          <cell r="M72">
            <v>86.39</v>
          </cell>
          <cell r="N72">
            <v>86.39</v>
          </cell>
          <cell r="O72">
            <v>784.37</v>
          </cell>
          <cell r="P72">
            <v>107.69</v>
          </cell>
          <cell r="Q72">
            <v>95.89</v>
          </cell>
          <cell r="R72">
            <v>112.37</v>
          </cell>
          <cell r="S72">
            <v>112.37</v>
          </cell>
          <cell r="T72">
            <v>88.96</v>
          </cell>
          <cell r="U72">
            <v>113.06</v>
          </cell>
          <cell r="V72">
            <v>107.1</v>
          </cell>
          <cell r="W72">
            <v>190.39</v>
          </cell>
          <cell r="X72">
            <v>189</v>
          </cell>
          <cell r="Y72">
            <v>1786.67</v>
          </cell>
          <cell r="Z72">
            <v>956.67</v>
          </cell>
          <cell r="AA72">
            <v>440</v>
          </cell>
          <cell r="AB72">
            <v>243.89</v>
          </cell>
          <cell r="AC72">
            <v>66.67</v>
          </cell>
          <cell r="AD72">
            <v>100</v>
          </cell>
          <cell r="AE72">
            <v>26.67</v>
          </cell>
          <cell r="AF72">
            <v>10</v>
          </cell>
          <cell r="AG72">
            <v>33.33</v>
          </cell>
        </row>
        <row r="74">
          <cell r="C74">
            <v>2E-3</v>
          </cell>
          <cell r="D74">
            <v>2E-3</v>
          </cell>
          <cell r="E74">
            <v>2E-3</v>
          </cell>
          <cell r="F74">
            <v>2.5700000000000001E-2</v>
          </cell>
          <cell r="G74">
            <v>3.32E-2</v>
          </cell>
          <cell r="H74">
            <v>2.75E-2</v>
          </cell>
          <cell r="I74">
            <v>2.7799999999999998E-2</v>
          </cell>
          <cell r="J74">
            <v>2.81E-2</v>
          </cell>
          <cell r="K74">
            <v>3.2000000000000001E-2</v>
          </cell>
          <cell r="L74">
            <v>3.2199999999999999E-2</v>
          </cell>
          <cell r="M74">
            <v>3.2199999999999999E-2</v>
          </cell>
          <cell r="N74">
            <v>3.2199999999999999E-2</v>
          </cell>
          <cell r="O74">
            <v>3.4299999999999997E-2</v>
          </cell>
          <cell r="P74">
            <v>3.7100000000000001E-2</v>
          </cell>
          <cell r="Q74">
            <v>3.7100000000000001E-2</v>
          </cell>
          <cell r="R74">
            <v>3.7100000000000001E-2</v>
          </cell>
          <cell r="S74">
            <v>3.7100000000000001E-2</v>
          </cell>
          <cell r="T74">
            <v>3.7100000000000001E-2</v>
          </cell>
          <cell r="U74">
            <v>3.9399999999999998E-2</v>
          </cell>
          <cell r="V74">
            <v>4.02E-2</v>
          </cell>
          <cell r="W74">
            <v>4.0599999999999997E-2</v>
          </cell>
          <cell r="X74">
            <v>4.1500000000000002E-2</v>
          </cell>
          <cell r="Y74">
            <v>2E-3</v>
          </cell>
          <cell r="Z74">
            <v>2E-3</v>
          </cell>
          <cell r="AA74">
            <v>2E-3</v>
          </cell>
          <cell r="AB74">
            <v>2E-3</v>
          </cell>
          <cell r="AC74">
            <v>2E-3</v>
          </cell>
          <cell r="AD74">
            <v>2E-3</v>
          </cell>
          <cell r="AE74">
            <v>2E-3</v>
          </cell>
          <cell r="AF74">
            <v>2E-3</v>
          </cell>
          <cell r="AG74">
            <v>2E-3</v>
          </cell>
        </row>
        <row r="85">
          <cell r="C85" t="str">
            <v xml:space="preserve">H-PAUTE </v>
          </cell>
          <cell r="D85" t="str">
            <v>H-PUCARA</v>
          </cell>
          <cell r="E85" t="str">
            <v>H-NACION</v>
          </cell>
          <cell r="F85" t="str">
            <v>E-TRINIT</v>
          </cell>
          <cell r="G85" t="str">
            <v>IN-COLOM</v>
          </cell>
          <cell r="H85" t="str">
            <v xml:space="preserve">T-ESMER </v>
          </cell>
          <cell r="I85" t="str">
            <v>E.GZ.TV3</v>
          </cell>
          <cell r="J85" t="str">
            <v>E.GZ.TV2</v>
          </cell>
          <cell r="K85" t="str">
            <v>CSURDES1</v>
          </cell>
          <cell r="L85" t="str">
            <v>CSURDES2</v>
          </cell>
          <cell r="M85" t="str">
            <v>CSURDES3</v>
          </cell>
          <cell r="N85" t="str">
            <v>CSURDES4</v>
          </cell>
          <cell r="O85" t="str">
            <v xml:space="preserve">EQL3-U3 </v>
          </cell>
          <cell r="P85" t="str">
            <v>ELEC-AT1</v>
          </cell>
          <cell r="Q85" t="str">
            <v xml:space="preserve">EQL3-U4 </v>
          </cell>
          <cell r="R85" t="str">
            <v>E.VASANT</v>
          </cell>
          <cell r="S85" t="str">
            <v xml:space="preserve">EQL2-U2 </v>
          </cell>
          <cell r="T85" t="str">
            <v xml:space="preserve">SUR-CA6 </v>
          </cell>
          <cell r="U85" t="str">
            <v xml:space="preserve">EQL2-U1 </v>
          </cell>
          <cell r="V85" t="str">
            <v>TPGUANG1</v>
          </cell>
          <cell r="W85" t="str">
            <v>TPGUANG2</v>
          </cell>
          <cell r="X85" t="str">
            <v>TPGUANG3</v>
          </cell>
          <cell r="Y85" t="str">
            <v>TPGUANG4</v>
          </cell>
          <cell r="Z85" t="str">
            <v>TPGUANG5</v>
          </cell>
          <cell r="AA85" t="str">
            <v>TPGUANG6</v>
          </cell>
          <cell r="AB85" t="str">
            <v>G.HERNA1</v>
          </cell>
          <cell r="AC85" t="str">
            <v>G.HERNA2</v>
          </cell>
          <cell r="AD85" t="str">
            <v>G.HERNA3</v>
          </cell>
          <cell r="AE85" t="str">
            <v>G.HERNA4</v>
          </cell>
          <cell r="AF85" t="str">
            <v>G.HERNA5</v>
          </cell>
          <cell r="AG85" t="str">
            <v>G.HERNA6</v>
          </cell>
          <cell r="AH85" t="str">
            <v>AGOYAN_H</v>
          </cell>
          <cell r="AI85" t="str">
            <v>EEQ_HIDR</v>
          </cell>
          <cell r="AJ85" t="str">
            <v xml:space="preserve">C-SUR_H </v>
          </cell>
          <cell r="AK85" t="str">
            <v>RIOBAM_H</v>
          </cell>
          <cell r="AL85" t="str">
            <v>COTOPX_H</v>
          </cell>
          <cell r="AM85" t="str">
            <v>RNORTE_H</v>
          </cell>
          <cell r="AN85" t="str">
            <v>AMBATO_H</v>
          </cell>
          <cell r="AO85" t="str">
            <v>BOLIVR_H</v>
          </cell>
          <cell r="AP85" t="str">
            <v xml:space="preserve">R-SUR_H </v>
          </cell>
        </row>
        <row r="87">
          <cell r="C87">
            <v>216.86</v>
          </cell>
          <cell r="D87">
            <v>0</v>
          </cell>
          <cell r="E87">
            <v>0</v>
          </cell>
          <cell r="F87">
            <v>124.21</v>
          </cell>
          <cell r="G87">
            <v>0</v>
          </cell>
          <cell r="H87">
            <v>119.92</v>
          </cell>
          <cell r="I87">
            <v>69.08</v>
          </cell>
          <cell r="J87">
            <v>69.08</v>
          </cell>
          <cell r="K87">
            <v>3.6</v>
          </cell>
          <cell r="L87">
            <v>3.6</v>
          </cell>
          <cell r="M87">
            <v>3.6</v>
          </cell>
          <cell r="N87">
            <v>3.6</v>
          </cell>
          <cell r="O87">
            <v>41.45</v>
          </cell>
          <cell r="P87">
            <v>33.700000000000003</v>
          </cell>
          <cell r="Q87">
            <v>41.45</v>
          </cell>
          <cell r="R87">
            <v>32.68</v>
          </cell>
          <cell r="S87">
            <v>36.840000000000003</v>
          </cell>
          <cell r="T87">
            <v>0</v>
          </cell>
          <cell r="U87">
            <v>0</v>
          </cell>
          <cell r="V87">
            <v>4.68</v>
          </cell>
          <cell r="W87">
            <v>4.68</v>
          </cell>
          <cell r="X87">
            <v>4.16</v>
          </cell>
          <cell r="Y87">
            <v>4.16</v>
          </cell>
          <cell r="Z87">
            <v>4.68</v>
          </cell>
          <cell r="AA87">
            <v>3.3</v>
          </cell>
          <cell r="AB87">
            <v>5.04</v>
          </cell>
          <cell r="AC87">
            <v>5.04</v>
          </cell>
          <cell r="AD87">
            <v>5.04</v>
          </cell>
          <cell r="AE87">
            <v>5.04</v>
          </cell>
          <cell r="AF87">
            <v>5.04</v>
          </cell>
          <cell r="AG87">
            <v>5.04</v>
          </cell>
          <cell r="AH87">
            <v>60</v>
          </cell>
          <cell r="AI87">
            <v>30.5</v>
          </cell>
          <cell r="AJ87">
            <v>12</v>
          </cell>
          <cell r="AK87">
            <v>4</v>
          </cell>
          <cell r="AL87">
            <v>2.5</v>
          </cell>
          <cell r="AM87">
            <v>3</v>
          </cell>
          <cell r="AN87">
            <v>0.9</v>
          </cell>
          <cell r="AO87">
            <v>0.3</v>
          </cell>
          <cell r="AP87">
            <v>0.9</v>
          </cell>
        </row>
        <row r="88">
          <cell r="C88">
            <v>176.47</v>
          </cell>
          <cell r="D88">
            <v>10.49</v>
          </cell>
          <cell r="E88">
            <v>0</v>
          </cell>
          <cell r="F88">
            <v>124.21</v>
          </cell>
          <cell r="G88">
            <v>0</v>
          </cell>
          <cell r="H88">
            <v>119.92</v>
          </cell>
          <cell r="I88">
            <v>69.08</v>
          </cell>
          <cell r="J88">
            <v>69.08</v>
          </cell>
          <cell r="K88">
            <v>3.6</v>
          </cell>
          <cell r="L88">
            <v>3.6</v>
          </cell>
          <cell r="M88">
            <v>3.6</v>
          </cell>
          <cell r="N88">
            <v>3.6</v>
          </cell>
          <cell r="O88">
            <v>41.45</v>
          </cell>
          <cell r="P88">
            <v>33.700000000000003</v>
          </cell>
          <cell r="Q88">
            <v>41.45</v>
          </cell>
          <cell r="R88">
            <v>32.68</v>
          </cell>
          <cell r="S88">
            <v>36.840000000000003</v>
          </cell>
          <cell r="T88">
            <v>0</v>
          </cell>
          <cell r="U88">
            <v>0</v>
          </cell>
          <cell r="V88">
            <v>4.68</v>
          </cell>
          <cell r="W88">
            <v>4.68</v>
          </cell>
          <cell r="X88">
            <v>4.16</v>
          </cell>
          <cell r="Y88">
            <v>4.16</v>
          </cell>
          <cell r="Z88">
            <v>4.68</v>
          </cell>
          <cell r="AA88">
            <v>3.3</v>
          </cell>
          <cell r="AB88">
            <v>5.04</v>
          </cell>
          <cell r="AC88">
            <v>5.04</v>
          </cell>
          <cell r="AD88">
            <v>5.04</v>
          </cell>
          <cell r="AE88">
            <v>5.04</v>
          </cell>
          <cell r="AF88">
            <v>5.04</v>
          </cell>
          <cell r="AG88">
            <v>5.04</v>
          </cell>
          <cell r="AH88">
            <v>60</v>
          </cell>
          <cell r="AI88">
            <v>30.5</v>
          </cell>
          <cell r="AJ88">
            <v>12</v>
          </cell>
          <cell r="AK88">
            <v>4</v>
          </cell>
          <cell r="AL88">
            <v>2.5</v>
          </cell>
          <cell r="AM88">
            <v>3</v>
          </cell>
          <cell r="AN88">
            <v>0.9</v>
          </cell>
          <cell r="AO88">
            <v>0.3</v>
          </cell>
          <cell r="AP88">
            <v>0.9</v>
          </cell>
        </row>
        <row r="89">
          <cell r="C89">
            <v>98.97</v>
          </cell>
          <cell r="D89">
            <v>70.31</v>
          </cell>
          <cell r="E89">
            <v>0</v>
          </cell>
          <cell r="F89">
            <v>124.21</v>
          </cell>
          <cell r="G89">
            <v>0</v>
          </cell>
          <cell r="H89">
            <v>119.92</v>
          </cell>
          <cell r="I89">
            <v>69.08</v>
          </cell>
          <cell r="J89">
            <v>69.08</v>
          </cell>
          <cell r="K89">
            <v>3.6</v>
          </cell>
          <cell r="L89">
            <v>3.6</v>
          </cell>
          <cell r="M89">
            <v>3.6</v>
          </cell>
          <cell r="N89">
            <v>3.6</v>
          </cell>
          <cell r="O89">
            <v>41.45</v>
          </cell>
          <cell r="P89">
            <v>33.700000000000003</v>
          </cell>
          <cell r="Q89">
            <v>41.45</v>
          </cell>
          <cell r="R89">
            <v>32.68</v>
          </cell>
          <cell r="S89">
            <v>25.04</v>
          </cell>
          <cell r="T89">
            <v>0</v>
          </cell>
          <cell r="U89">
            <v>0</v>
          </cell>
          <cell r="V89">
            <v>4.68</v>
          </cell>
          <cell r="W89">
            <v>4.68</v>
          </cell>
          <cell r="X89">
            <v>4.16</v>
          </cell>
          <cell r="Y89">
            <v>4.16</v>
          </cell>
          <cell r="Z89">
            <v>4.68</v>
          </cell>
          <cell r="AA89">
            <v>3.3</v>
          </cell>
          <cell r="AB89">
            <v>5.04</v>
          </cell>
          <cell r="AC89">
            <v>5.04</v>
          </cell>
          <cell r="AD89">
            <v>5.04</v>
          </cell>
          <cell r="AE89">
            <v>5.04</v>
          </cell>
          <cell r="AF89">
            <v>5.04</v>
          </cell>
          <cell r="AG89">
            <v>5.04</v>
          </cell>
          <cell r="AH89">
            <v>60</v>
          </cell>
          <cell r="AI89">
            <v>30.5</v>
          </cell>
          <cell r="AJ89">
            <v>12</v>
          </cell>
          <cell r="AK89">
            <v>4</v>
          </cell>
          <cell r="AL89">
            <v>2.5</v>
          </cell>
          <cell r="AM89">
            <v>3</v>
          </cell>
          <cell r="AN89">
            <v>0.9</v>
          </cell>
          <cell r="AO89">
            <v>0.3</v>
          </cell>
          <cell r="AP89">
            <v>0.9</v>
          </cell>
        </row>
        <row r="90">
          <cell r="C90">
            <v>117.09</v>
          </cell>
          <cell r="D90">
            <v>70.31</v>
          </cell>
          <cell r="E90">
            <v>0</v>
          </cell>
          <cell r="F90">
            <v>124.21</v>
          </cell>
          <cell r="G90">
            <v>0</v>
          </cell>
          <cell r="H90">
            <v>119.92</v>
          </cell>
          <cell r="I90">
            <v>69.08</v>
          </cell>
          <cell r="J90">
            <v>69.08</v>
          </cell>
          <cell r="K90">
            <v>3.6</v>
          </cell>
          <cell r="L90">
            <v>3.6</v>
          </cell>
          <cell r="M90">
            <v>3.6</v>
          </cell>
          <cell r="N90">
            <v>3.6</v>
          </cell>
          <cell r="O90">
            <v>41.45</v>
          </cell>
          <cell r="P90">
            <v>33.700000000000003</v>
          </cell>
          <cell r="Q90">
            <v>41.45</v>
          </cell>
          <cell r="R90">
            <v>32.68</v>
          </cell>
          <cell r="S90">
            <v>36.840000000000003</v>
          </cell>
          <cell r="T90">
            <v>0</v>
          </cell>
          <cell r="U90">
            <v>0</v>
          </cell>
          <cell r="V90">
            <v>4.68</v>
          </cell>
          <cell r="W90">
            <v>4.68</v>
          </cell>
          <cell r="X90">
            <v>4.16</v>
          </cell>
          <cell r="Y90">
            <v>4.16</v>
          </cell>
          <cell r="Z90">
            <v>4.68</v>
          </cell>
          <cell r="AA90">
            <v>3.3</v>
          </cell>
          <cell r="AB90">
            <v>5.04</v>
          </cell>
          <cell r="AC90">
            <v>5.04</v>
          </cell>
          <cell r="AD90">
            <v>5.04</v>
          </cell>
          <cell r="AE90">
            <v>5.04</v>
          </cell>
          <cell r="AF90">
            <v>5.04</v>
          </cell>
          <cell r="AG90">
            <v>5.04</v>
          </cell>
          <cell r="AH90">
            <v>60</v>
          </cell>
          <cell r="AI90">
            <v>30.5</v>
          </cell>
          <cell r="AJ90">
            <v>12</v>
          </cell>
          <cell r="AK90">
            <v>4</v>
          </cell>
          <cell r="AL90">
            <v>2.5</v>
          </cell>
          <cell r="AM90">
            <v>3</v>
          </cell>
          <cell r="AN90">
            <v>0.9</v>
          </cell>
          <cell r="AO90">
            <v>0.3</v>
          </cell>
          <cell r="AP90">
            <v>0.9</v>
          </cell>
        </row>
        <row r="91">
          <cell r="C91">
            <v>146.83000000000001</v>
          </cell>
          <cell r="D91">
            <v>70.31</v>
          </cell>
          <cell r="E91">
            <v>0</v>
          </cell>
          <cell r="F91">
            <v>124.21</v>
          </cell>
          <cell r="G91">
            <v>0</v>
          </cell>
          <cell r="H91">
            <v>119.92</v>
          </cell>
          <cell r="I91">
            <v>69.08</v>
          </cell>
          <cell r="J91">
            <v>69.08</v>
          </cell>
          <cell r="K91">
            <v>3.6</v>
          </cell>
          <cell r="L91">
            <v>3.6</v>
          </cell>
          <cell r="M91">
            <v>3.6</v>
          </cell>
          <cell r="N91">
            <v>3.6</v>
          </cell>
          <cell r="O91">
            <v>41.45</v>
          </cell>
          <cell r="P91">
            <v>33.700000000000003</v>
          </cell>
          <cell r="Q91">
            <v>41.45</v>
          </cell>
          <cell r="R91">
            <v>32.68</v>
          </cell>
          <cell r="S91">
            <v>36.840000000000003</v>
          </cell>
          <cell r="T91">
            <v>0</v>
          </cell>
          <cell r="U91">
            <v>0</v>
          </cell>
          <cell r="V91">
            <v>4.68</v>
          </cell>
          <cell r="W91">
            <v>4.68</v>
          </cell>
          <cell r="X91">
            <v>4.16</v>
          </cell>
          <cell r="Y91">
            <v>4.16</v>
          </cell>
          <cell r="Z91">
            <v>4.68</v>
          </cell>
          <cell r="AA91">
            <v>3.3</v>
          </cell>
          <cell r="AB91">
            <v>5.04</v>
          </cell>
          <cell r="AC91">
            <v>5.04</v>
          </cell>
          <cell r="AD91">
            <v>5.04</v>
          </cell>
          <cell r="AE91">
            <v>5.04</v>
          </cell>
          <cell r="AF91">
            <v>5.04</v>
          </cell>
          <cell r="AG91">
            <v>5.04</v>
          </cell>
          <cell r="AH91">
            <v>60</v>
          </cell>
          <cell r="AI91">
            <v>30.5</v>
          </cell>
          <cell r="AJ91">
            <v>12</v>
          </cell>
          <cell r="AK91">
            <v>4</v>
          </cell>
          <cell r="AL91">
            <v>2.5</v>
          </cell>
          <cell r="AM91">
            <v>3</v>
          </cell>
          <cell r="AN91">
            <v>0.9</v>
          </cell>
          <cell r="AO91">
            <v>0.3</v>
          </cell>
          <cell r="AP91">
            <v>0.9</v>
          </cell>
        </row>
        <row r="92">
          <cell r="C92">
            <v>274.67</v>
          </cell>
          <cell r="D92">
            <v>70.31</v>
          </cell>
          <cell r="E92">
            <v>0</v>
          </cell>
          <cell r="F92">
            <v>124.21</v>
          </cell>
          <cell r="G92">
            <v>0</v>
          </cell>
          <cell r="H92">
            <v>119.92</v>
          </cell>
          <cell r="I92">
            <v>69.08</v>
          </cell>
          <cell r="J92">
            <v>69.08</v>
          </cell>
          <cell r="K92">
            <v>3.6</v>
          </cell>
          <cell r="L92">
            <v>3.6</v>
          </cell>
          <cell r="M92">
            <v>3.6</v>
          </cell>
          <cell r="N92">
            <v>3.6</v>
          </cell>
          <cell r="O92">
            <v>41.45</v>
          </cell>
          <cell r="P92">
            <v>33.700000000000003</v>
          </cell>
          <cell r="Q92">
            <v>41.45</v>
          </cell>
          <cell r="R92">
            <v>32.68</v>
          </cell>
          <cell r="S92">
            <v>36.840000000000003</v>
          </cell>
          <cell r="T92">
            <v>0</v>
          </cell>
          <cell r="U92">
            <v>0</v>
          </cell>
          <cell r="V92">
            <v>4.68</v>
          </cell>
          <cell r="W92">
            <v>4.68</v>
          </cell>
          <cell r="X92">
            <v>4.16</v>
          </cell>
          <cell r="Y92">
            <v>4.16</v>
          </cell>
          <cell r="Z92">
            <v>4.68</v>
          </cell>
          <cell r="AA92">
            <v>3.3</v>
          </cell>
          <cell r="AB92">
            <v>5.04</v>
          </cell>
          <cell r="AC92">
            <v>5.04</v>
          </cell>
          <cell r="AD92">
            <v>5.04</v>
          </cell>
          <cell r="AE92">
            <v>5.04</v>
          </cell>
          <cell r="AF92">
            <v>5.04</v>
          </cell>
          <cell r="AG92">
            <v>5.04</v>
          </cell>
          <cell r="AH92">
            <v>60</v>
          </cell>
          <cell r="AI92">
            <v>30.5</v>
          </cell>
          <cell r="AJ92">
            <v>12</v>
          </cell>
          <cell r="AK92">
            <v>4</v>
          </cell>
          <cell r="AL92">
            <v>2.5</v>
          </cell>
          <cell r="AM92">
            <v>3</v>
          </cell>
          <cell r="AN92">
            <v>0.9</v>
          </cell>
          <cell r="AO92">
            <v>0.3</v>
          </cell>
          <cell r="AP92">
            <v>0.9</v>
          </cell>
        </row>
        <row r="93">
          <cell r="C93">
            <v>290.31</v>
          </cell>
          <cell r="D93">
            <v>70.31</v>
          </cell>
          <cell r="E93">
            <v>0</v>
          </cell>
          <cell r="F93">
            <v>124.21</v>
          </cell>
          <cell r="G93">
            <v>0</v>
          </cell>
          <cell r="H93">
            <v>119.92</v>
          </cell>
          <cell r="I93">
            <v>69.08</v>
          </cell>
          <cell r="J93">
            <v>69.08</v>
          </cell>
          <cell r="K93">
            <v>3.6</v>
          </cell>
          <cell r="L93">
            <v>3.6</v>
          </cell>
          <cell r="M93">
            <v>3.6</v>
          </cell>
          <cell r="N93">
            <v>3.6</v>
          </cell>
          <cell r="O93">
            <v>41.45</v>
          </cell>
          <cell r="P93">
            <v>33.700000000000003</v>
          </cell>
          <cell r="Q93">
            <v>41.45</v>
          </cell>
          <cell r="R93">
            <v>32.68</v>
          </cell>
          <cell r="S93">
            <v>36.840000000000003</v>
          </cell>
          <cell r="T93">
            <v>0</v>
          </cell>
          <cell r="U93">
            <v>0</v>
          </cell>
          <cell r="V93">
            <v>4.68</v>
          </cell>
          <cell r="W93">
            <v>4.68</v>
          </cell>
          <cell r="X93">
            <v>4.16</v>
          </cell>
          <cell r="Y93">
            <v>4.16</v>
          </cell>
          <cell r="Z93">
            <v>4.68</v>
          </cell>
          <cell r="AA93">
            <v>3.3</v>
          </cell>
          <cell r="AB93">
            <v>5.04</v>
          </cell>
          <cell r="AC93">
            <v>5.04</v>
          </cell>
          <cell r="AD93">
            <v>5.04</v>
          </cell>
          <cell r="AE93">
            <v>5.04</v>
          </cell>
          <cell r="AF93">
            <v>5.04</v>
          </cell>
          <cell r="AG93">
            <v>5.04</v>
          </cell>
          <cell r="AH93">
            <v>60</v>
          </cell>
          <cell r="AI93">
            <v>30.5</v>
          </cell>
          <cell r="AJ93">
            <v>12</v>
          </cell>
          <cell r="AK93">
            <v>4</v>
          </cell>
          <cell r="AL93">
            <v>2.5</v>
          </cell>
          <cell r="AM93">
            <v>3</v>
          </cell>
          <cell r="AN93">
            <v>0.9</v>
          </cell>
          <cell r="AO93">
            <v>0.3</v>
          </cell>
          <cell r="AP93">
            <v>0.9</v>
          </cell>
        </row>
        <row r="94">
          <cell r="C94">
            <v>339.25</v>
          </cell>
          <cell r="D94">
            <v>70.31</v>
          </cell>
          <cell r="E94">
            <v>0</v>
          </cell>
          <cell r="F94">
            <v>124.21</v>
          </cell>
          <cell r="G94">
            <v>0</v>
          </cell>
          <cell r="H94">
            <v>119.92</v>
          </cell>
          <cell r="I94">
            <v>69.08</v>
          </cell>
          <cell r="J94">
            <v>69.08</v>
          </cell>
          <cell r="K94">
            <v>3.6</v>
          </cell>
          <cell r="L94">
            <v>3.6</v>
          </cell>
          <cell r="M94">
            <v>3.6</v>
          </cell>
          <cell r="N94">
            <v>3.6</v>
          </cell>
          <cell r="O94">
            <v>41.45</v>
          </cell>
          <cell r="P94">
            <v>33.700000000000003</v>
          </cell>
          <cell r="Q94">
            <v>41.45</v>
          </cell>
          <cell r="R94">
            <v>32.68</v>
          </cell>
          <cell r="S94">
            <v>36.840000000000003</v>
          </cell>
          <cell r="T94">
            <v>0</v>
          </cell>
          <cell r="U94">
            <v>0</v>
          </cell>
          <cell r="V94">
            <v>4.68</v>
          </cell>
          <cell r="W94">
            <v>4.68</v>
          </cell>
          <cell r="X94">
            <v>4.16</v>
          </cell>
          <cell r="Y94">
            <v>4.16</v>
          </cell>
          <cell r="Z94">
            <v>4.68</v>
          </cell>
          <cell r="AA94">
            <v>3.3</v>
          </cell>
          <cell r="AB94">
            <v>5.04</v>
          </cell>
          <cell r="AC94">
            <v>5.04</v>
          </cell>
          <cell r="AD94">
            <v>5.04</v>
          </cell>
          <cell r="AE94">
            <v>5.04</v>
          </cell>
          <cell r="AF94">
            <v>5.04</v>
          </cell>
          <cell r="AG94">
            <v>5.04</v>
          </cell>
          <cell r="AH94">
            <v>60</v>
          </cell>
          <cell r="AI94">
            <v>30.5</v>
          </cell>
          <cell r="AJ94">
            <v>12</v>
          </cell>
          <cell r="AK94">
            <v>4.5999999999999996</v>
          </cell>
          <cell r="AL94">
            <v>2.5</v>
          </cell>
          <cell r="AM94">
            <v>3</v>
          </cell>
          <cell r="AN94">
            <v>0.9</v>
          </cell>
          <cell r="AO94">
            <v>0.3</v>
          </cell>
          <cell r="AP94">
            <v>0.9</v>
          </cell>
        </row>
        <row r="95">
          <cell r="C95">
            <v>296.67</v>
          </cell>
          <cell r="D95">
            <v>70.31</v>
          </cell>
          <cell r="E95">
            <v>120</v>
          </cell>
          <cell r="F95">
            <v>124.21</v>
          </cell>
          <cell r="G95">
            <v>0</v>
          </cell>
          <cell r="H95">
            <v>119.92</v>
          </cell>
          <cell r="I95">
            <v>69.08</v>
          </cell>
          <cell r="J95">
            <v>69.08</v>
          </cell>
          <cell r="K95">
            <v>3.6</v>
          </cell>
          <cell r="L95">
            <v>3.6</v>
          </cell>
          <cell r="M95">
            <v>3.6</v>
          </cell>
          <cell r="N95">
            <v>3.6</v>
          </cell>
          <cell r="O95">
            <v>41.45</v>
          </cell>
          <cell r="P95">
            <v>33.700000000000003</v>
          </cell>
          <cell r="Q95">
            <v>41.45</v>
          </cell>
          <cell r="R95">
            <v>32.68</v>
          </cell>
          <cell r="S95">
            <v>36.840000000000003</v>
          </cell>
          <cell r="T95">
            <v>0</v>
          </cell>
          <cell r="U95">
            <v>0</v>
          </cell>
          <cell r="V95">
            <v>4.68</v>
          </cell>
          <cell r="W95">
            <v>4.68</v>
          </cell>
          <cell r="X95">
            <v>4.16</v>
          </cell>
          <cell r="Y95">
            <v>4.16</v>
          </cell>
          <cell r="Z95">
            <v>4.68</v>
          </cell>
          <cell r="AA95">
            <v>3.3</v>
          </cell>
          <cell r="AB95">
            <v>5.04</v>
          </cell>
          <cell r="AC95">
            <v>5.04</v>
          </cell>
          <cell r="AD95">
            <v>5.04</v>
          </cell>
          <cell r="AE95">
            <v>5.04</v>
          </cell>
          <cell r="AF95">
            <v>5.04</v>
          </cell>
          <cell r="AG95">
            <v>5.04</v>
          </cell>
          <cell r="AH95">
            <v>60</v>
          </cell>
          <cell r="AI95">
            <v>30.5</v>
          </cell>
          <cell r="AJ95">
            <v>12</v>
          </cell>
          <cell r="AK95">
            <v>6.16</v>
          </cell>
          <cell r="AL95">
            <v>2.5</v>
          </cell>
          <cell r="AM95">
            <v>3</v>
          </cell>
          <cell r="AN95">
            <v>0.9</v>
          </cell>
          <cell r="AO95">
            <v>0.3</v>
          </cell>
          <cell r="AP95">
            <v>0.9</v>
          </cell>
        </row>
        <row r="96">
          <cell r="C96">
            <v>242.87</v>
          </cell>
          <cell r="D96">
            <v>70.31</v>
          </cell>
          <cell r="E96">
            <v>189.31</v>
          </cell>
          <cell r="F96">
            <v>124.21</v>
          </cell>
          <cell r="G96">
            <v>24.01</v>
          </cell>
          <cell r="H96">
            <v>119.92</v>
          </cell>
          <cell r="I96">
            <v>69.08</v>
          </cell>
          <cell r="J96">
            <v>69.08</v>
          </cell>
          <cell r="K96">
            <v>3.6</v>
          </cell>
          <cell r="L96">
            <v>3.6</v>
          </cell>
          <cell r="M96">
            <v>3.6</v>
          </cell>
          <cell r="N96">
            <v>3.6</v>
          </cell>
          <cell r="O96">
            <v>41.45</v>
          </cell>
          <cell r="P96">
            <v>33.700000000000003</v>
          </cell>
          <cell r="Q96">
            <v>41.45</v>
          </cell>
          <cell r="R96">
            <v>32.68</v>
          </cell>
          <cell r="S96">
            <v>36.840000000000003</v>
          </cell>
          <cell r="T96">
            <v>0</v>
          </cell>
          <cell r="U96">
            <v>0</v>
          </cell>
          <cell r="V96">
            <v>4.68</v>
          </cell>
          <cell r="W96">
            <v>4.68</v>
          </cell>
          <cell r="X96">
            <v>4.16</v>
          </cell>
          <cell r="Y96">
            <v>4.16</v>
          </cell>
          <cell r="Z96">
            <v>4.68</v>
          </cell>
          <cell r="AA96">
            <v>3.3</v>
          </cell>
          <cell r="AB96">
            <v>5.04</v>
          </cell>
          <cell r="AC96">
            <v>5.04</v>
          </cell>
          <cell r="AD96">
            <v>5.04</v>
          </cell>
          <cell r="AE96">
            <v>5.04</v>
          </cell>
          <cell r="AF96">
            <v>5.04</v>
          </cell>
          <cell r="AG96">
            <v>5.04</v>
          </cell>
          <cell r="AH96">
            <v>60</v>
          </cell>
          <cell r="AI96">
            <v>30.5</v>
          </cell>
          <cell r="AJ96">
            <v>12</v>
          </cell>
          <cell r="AK96">
            <v>6.16</v>
          </cell>
          <cell r="AL96">
            <v>2.5</v>
          </cell>
          <cell r="AM96">
            <v>3</v>
          </cell>
          <cell r="AN96">
            <v>0.9</v>
          </cell>
          <cell r="AO96">
            <v>0.3</v>
          </cell>
          <cell r="AP96">
            <v>1.53</v>
          </cell>
        </row>
        <row r="97">
          <cell r="C97">
            <v>260.39999999999998</v>
          </cell>
          <cell r="D97">
            <v>70.31</v>
          </cell>
          <cell r="E97">
            <v>205.58</v>
          </cell>
          <cell r="F97">
            <v>124.21</v>
          </cell>
          <cell r="G97">
            <v>24.01</v>
          </cell>
          <cell r="H97">
            <v>119.92</v>
          </cell>
          <cell r="I97">
            <v>69.08</v>
          </cell>
          <cell r="J97">
            <v>69.08</v>
          </cell>
          <cell r="K97">
            <v>3.6</v>
          </cell>
          <cell r="L97">
            <v>3.6</v>
          </cell>
          <cell r="M97">
            <v>3.6</v>
          </cell>
          <cell r="N97">
            <v>3.6</v>
          </cell>
          <cell r="O97">
            <v>41.45</v>
          </cell>
          <cell r="P97">
            <v>33.700000000000003</v>
          </cell>
          <cell r="Q97">
            <v>41.45</v>
          </cell>
          <cell r="R97">
            <v>32.68</v>
          </cell>
          <cell r="S97">
            <v>36.840000000000003</v>
          </cell>
          <cell r="T97">
            <v>0</v>
          </cell>
          <cell r="U97">
            <v>0</v>
          </cell>
          <cell r="V97">
            <v>4.68</v>
          </cell>
          <cell r="W97">
            <v>4.68</v>
          </cell>
          <cell r="X97">
            <v>4.16</v>
          </cell>
          <cell r="Y97">
            <v>4.16</v>
          </cell>
          <cell r="Z97">
            <v>4.68</v>
          </cell>
          <cell r="AA97">
            <v>3.3</v>
          </cell>
          <cell r="AB97">
            <v>5.04</v>
          </cell>
          <cell r="AC97">
            <v>5.04</v>
          </cell>
          <cell r="AD97">
            <v>5.04</v>
          </cell>
          <cell r="AE97">
            <v>5.04</v>
          </cell>
          <cell r="AF97">
            <v>5.04</v>
          </cell>
          <cell r="AG97">
            <v>5.04</v>
          </cell>
          <cell r="AH97">
            <v>60</v>
          </cell>
          <cell r="AI97">
            <v>30.5</v>
          </cell>
          <cell r="AJ97">
            <v>12</v>
          </cell>
          <cell r="AK97">
            <v>6.16</v>
          </cell>
          <cell r="AL97">
            <v>2.5</v>
          </cell>
          <cell r="AM97">
            <v>3</v>
          </cell>
          <cell r="AN97">
            <v>0.9</v>
          </cell>
          <cell r="AO97">
            <v>0.3</v>
          </cell>
          <cell r="AP97">
            <v>1.74</v>
          </cell>
        </row>
        <row r="98">
          <cell r="C98">
            <v>254.03</v>
          </cell>
          <cell r="D98">
            <v>70.31</v>
          </cell>
          <cell r="E98">
            <v>205.58</v>
          </cell>
          <cell r="F98">
            <v>124.21</v>
          </cell>
          <cell r="G98">
            <v>24.01</v>
          </cell>
          <cell r="H98">
            <v>119.92</v>
          </cell>
          <cell r="I98">
            <v>69.08</v>
          </cell>
          <cell r="J98">
            <v>69.08</v>
          </cell>
          <cell r="K98">
            <v>3.6</v>
          </cell>
          <cell r="L98">
            <v>3.6</v>
          </cell>
          <cell r="M98">
            <v>3.6</v>
          </cell>
          <cell r="N98">
            <v>3.6</v>
          </cell>
          <cell r="O98">
            <v>41.45</v>
          </cell>
          <cell r="P98">
            <v>33.700000000000003</v>
          </cell>
          <cell r="Q98">
            <v>41.45</v>
          </cell>
          <cell r="R98">
            <v>32.68</v>
          </cell>
          <cell r="S98">
            <v>36.840000000000003</v>
          </cell>
          <cell r="T98">
            <v>1.8</v>
          </cell>
          <cell r="U98">
            <v>0</v>
          </cell>
          <cell r="V98">
            <v>4.68</v>
          </cell>
          <cell r="W98">
            <v>4.68</v>
          </cell>
          <cell r="X98">
            <v>4.16</v>
          </cell>
          <cell r="Y98">
            <v>4.16</v>
          </cell>
          <cell r="Z98">
            <v>4.68</v>
          </cell>
          <cell r="AA98">
            <v>3.3</v>
          </cell>
          <cell r="AB98">
            <v>5.04</v>
          </cell>
          <cell r="AC98">
            <v>5.04</v>
          </cell>
          <cell r="AD98">
            <v>5.04</v>
          </cell>
          <cell r="AE98">
            <v>5.04</v>
          </cell>
          <cell r="AF98">
            <v>5.04</v>
          </cell>
          <cell r="AG98">
            <v>5.04</v>
          </cell>
          <cell r="AH98">
            <v>60</v>
          </cell>
          <cell r="AI98">
            <v>30.5</v>
          </cell>
          <cell r="AJ98">
            <v>12</v>
          </cell>
          <cell r="AK98">
            <v>6.16</v>
          </cell>
          <cell r="AL98">
            <v>2.5</v>
          </cell>
          <cell r="AM98">
            <v>3</v>
          </cell>
          <cell r="AN98">
            <v>0.9</v>
          </cell>
          <cell r="AO98">
            <v>0.3</v>
          </cell>
          <cell r="AP98">
            <v>1.74</v>
          </cell>
        </row>
        <row r="99">
          <cell r="C99">
            <v>216.35</v>
          </cell>
          <cell r="D99">
            <v>70.31</v>
          </cell>
          <cell r="E99">
            <v>205.58</v>
          </cell>
          <cell r="F99">
            <v>124.21</v>
          </cell>
          <cell r="G99">
            <v>24.01</v>
          </cell>
          <cell r="H99">
            <v>119.92</v>
          </cell>
          <cell r="I99">
            <v>69.08</v>
          </cell>
          <cell r="J99">
            <v>69.08</v>
          </cell>
          <cell r="K99">
            <v>3.6</v>
          </cell>
          <cell r="L99">
            <v>3.6</v>
          </cell>
          <cell r="M99">
            <v>3.6</v>
          </cell>
          <cell r="N99">
            <v>3.6</v>
          </cell>
          <cell r="O99">
            <v>41.45</v>
          </cell>
          <cell r="P99">
            <v>33.700000000000003</v>
          </cell>
          <cell r="Q99">
            <v>41.45</v>
          </cell>
          <cell r="R99">
            <v>32.68</v>
          </cell>
          <cell r="S99">
            <v>36.840000000000003</v>
          </cell>
          <cell r="T99">
            <v>1.8</v>
          </cell>
          <cell r="U99">
            <v>0</v>
          </cell>
          <cell r="V99">
            <v>4.68</v>
          </cell>
          <cell r="W99">
            <v>4.68</v>
          </cell>
          <cell r="X99">
            <v>4.16</v>
          </cell>
          <cell r="Y99">
            <v>4.16</v>
          </cell>
          <cell r="Z99">
            <v>4.68</v>
          </cell>
          <cell r="AA99">
            <v>3.3</v>
          </cell>
          <cell r="AB99">
            <v>5.04</v>
          </cell>
          <cell r="AC99">
            <v>5.04</v>
          </cell>
          <cell r="AD99">
            <v>5.04</v>
          </cell>
          <cell r="AE99">
            <v>5.04</v>
          </cell>
          <cell r="AF99">
            <v>5.04</v>
          </cell>
          <cell r="AG99">
            <v>5.04</v>
          </cell>
          <cell r="AH99">
            <v>60</v>
          </cell>
          <cell r="AI99">
            <v>30.5</v>
          </cell>
          <cell r="AJ99">
            <v>12</v>
          </cell>
          <cell r="AK99">
            <v>6.16</v>
          </cell>
          <cell r="AL99">
            <v>2.5</v>
          </cell>
          <cell r="AM99">
            <v>3</v>
          </cell>
          <cell r="AN99">
            <v>0.9</v>
          </cell>
          <cell r="AO99">
            <v>0.3</v>
          </cell>
          <cell r="AP99">
            <v>1.74</v>
          </cell>
        </row>
        <row r="100">
          <cell r="C100">
            <v>200.89</v>
          </cell>
          <cell r="D100">
            <v>70.31</v>
          </cell>
          <cell r="E100">
            <v>205.58</v>
          </cell>
          <cell r="F100">
            <v>124.21</v>
          </cell>
          <cell r="G100">
            <v>24.01</v>
          </cell>
          <cell r="H100">
            <v>119.92</v>
          </cell>
          <cell r="I100">
            <v>69.08</v>
          </cell>
          <cell r="J100">
            <v>69.08</v>
          </cell>
          <cell r="K100">
            <v>3.6</v>
          </cell>
          <cell r="L100">
            <v>3.6</v>
          </cell>
          <cell r="M100">
            <v>3.6</v>
          </cell>
          <cell r="N100">
            <v>3.6</v>
          </cell>
          <cell r="O100">
            <v>41.45</v>
          </cell>
          <cell r="P100">
            <v>33.700000000000003</v>
          </cell>
          <cell r="Q100">
            <v>41.45</v>
          </cell>
          <cell r="R100">
            <v>32.68</v>
          </cell>
          <cell r="S100">
            <v>36.840000000000003</v>
          </cell>
          <cell r="T100">
            <v>1.8</v>
          </cell>
          <cell r="U100">
            <v>36.840000000000003</v>
          </cell>
          <cell r="V100">
            <v>4.68</v>
          </cell>
          <cell r="W100">
            <v>4.68</v>
          </cell>
          <cell r="X100">
            <v>4.16</v>
          </cell>
          <cell r="Y100">
            <v>4.16</v>
          </cell>
          <cell r="Z100">
            <v>4.68</v>
          </cell>
          <cell r="AA100">
            <v>3.3</v>
          </cell>
          <cell r="AB100">
            <v>5.04</v>
          </cell>
          <cell r="AC100">
            <v>5.04</v>
          </cell>
          <cell r="AD100">
            <v>5.04</v>
          </cell>
          <cell r="AE100">
            <v>5.04</v>
          </cell>
          <cell r="AF100">
            <v>5.04</v>
          </cell>
          <cell r="AG100">
            <v>5.04</v>
          </cell>
          <cell r="AH100">
            <v>60</v>
          </cell>
          <cell r="AI100">
            <v>30.5</v>
          </cell>
          <cell r="AJ100">
            <v>12</v>
          </cell>
          <cell r="AK100">
            <v>6.16</v>
          </cell>
          <cell r="AL100">
            <v>2.5</v>
          </cell>
          <cell r="AM100">
            <v>3</v>
          </cell>
          <cell r="AN100">
            <v>0.9</v>
          </cell>
          <cell r="AO100">
            <v>0.3</v>
          </cell>
          <cell r="AP100">
            <v>1.74</v>
          </cell>
        </row>
        <row r="101">
          <cell r="C101">
            <v>229.69</v>
          </cell>
          <cell r="D101">
            <v>70.31</v>
          </cell>
          <cell r="E101">
            <v>205.58</v>
          </cell>
          <cell r="F101">
            <v>124.21</v>
          </cell>
          <cell r="G101">
            <v>24.01</v>
          </cell>
          <cell r="H101">
            <v>119.92</v>
          </cell>
          <cell r="I101">
            <v>69.08</v>
          </cell>
          <cell r="J101">
            <v>69.08</v>
          </cell>
          <cell r="K101">
            <v>3.6</v>
          </cell>
          <cell r="L101">
            <v>3.6</v>
          </cell>
          <cell r="M101">
            <v>3.6</v>
          </cell>
          <cell r="N101">
            <v>3.6</v>
          </cell>
          <cell r="O101">
            <v>41.45</v>
          </cell>
          <cell r="P101">
            <v>33.700000000000003</v>
          </cell>
          <cell r="Q101">
            <v>41.45</v>
          </cell>
          <cell r="R101">
            <v>32.68</v>
          </cell>
          <cell r="S101">
            <v>36.840000000000003</v>
          </cell>
          <cell r="T101">
            <v>1.8</v>
          </cell>
          <cell r="U101">
            <v>36.840000000000003</v>
          </cell>
          <cell r="V101">
            <v>4.68</v>
          </cell>
          <cell r="W101">
            <v>4.68</v>
          </cell>
          <cell r="X101">
            <v>4.16</v>
          </cell>
          <cell r="Y101">
            <v>4.16</v>
          </cell>
          <cell r="Z101">
            <v>4.68</v>
          </cell>
          <cell r="AA101">
            <v>3.3</v>
          </cell>
          <cell r="AB101">
            <v>5.04</v>
          </cell>
          <cell r="AC101">
            <v>5.04</v>
          </cell>
          <cell r="AD101">
            <v>5.04</v>
          </cell>
          <cell r="AE101">
            <v>5.04</v>
          </cell>
          <cell r="AF101">
            <v>5.04</v>
          </cell>
          <cell r="AG101">
            <v>5.04</v>
          </cell>
          <cell r="AH101">
            <v>60</v>
          </cell>
          <cell r="AI101">
            <v>30.5</v>
          </cell>
          <cell r="AJ101">
            <v>12</v>
          </cell>
          <cell r="AK101">
            <v>6.16</v>
          </cell>
          <cell r="AL101">
            <v>2.5</v>
          </cell>
          <cell r="AM101">
            <v>3</v>
          </cell>
          <cell r="AN101">
            <v>0.9</v>
          </cell>
          <cell r="AO101">
            <v>0.3</v>
          </cell>
          <cell r="AP101">
            <v>1.74</v>
          </cell>
        </row>
        <row r="102">
          <cell r="C102">
            <v>227.94</v>
          </cell>
          <cell r="D102">
            <v>70.31</v>
          </cell>
          <cell r="E102">
            <v>205.58</v>
          </cell>
          <cell r="F102">
            <v>124.21</v>
          </cell>
          <cell r="G102">
            <v>24.01</v>
          </cell>
          <cell r="H102">
            <v>119.92</v>
          </cell>
          <cell r="I102">
            <v>69.08</v>
          </cell>
          <cell r="J102">
            <v>69.08</v>
          </cell>
          <cell r="K102">
            <v>3.6</v>
          </cell>
          <cell r="L102">
            <v>3.6</v>
          </cell>
          <cell r="M102">
            <v>3.6</v>
          </cell>
          <cell r="N102">
            <v>3.6</v>
          </cell>
          <cell r="O102">
            <v>41.45</v>
          </cell>
          <cell r="P102">
            <v>33.700000000000003</v>
          </cell>
          <cell r="Q102">
            <v>41.45</v>
          </cell>
          <cell r="R102">
            <v>32.68</v>
          </cell>
          <cell r="S102">
            <v>36.840000000000003</v>
          </cell>
          <cell r="T102">
            <v>1.8</v>
          </cell>
          <cell r="U102">
            <v>36.840000000000003</v>
          </cell>
          <cell r="V102">
            <v>4.68</v>
          </cell>
          <cell r="W102">
            <v>4.68</v>
          </cell>
          <cell r="X102">
            <v>4.16</v>
          </cell>
          <cell r="Y102">
            <v>4.16</v>
          </cell>
          <cell r="Z102">
            <v>4.68</v>
          </cell>
          <cell r="AA102">
            <v>3.3</v>
          </cell>
          <cell r="AB102">
            <v>5.04</v>
          </cell>
          <cell r="AC102">
            <v>5.04</v>
          </cell>
          <cell r="AD102">
            <v>5.04</v>
          </cell>
          <cell r="AE102">
            <v>5.04</v>
          </cell>
          <cell r="AF102">
            <v>5.04</v>
          </cell>
          <cell r="AG102">
            <v>5.04</v>
          </cell>
          <cell r="AH102">
            <v>60</v>
          </cell>
          <cell r="AI102">
            <v>30.5</v>
          </cell>
          <cell r="AJ102">
            <v>20.82</v>
          </cell>
          <cell r="AK102">
            <v>6.16</v>
          </cell>
          <cell r="AL102">
            <v>2.5</v>
          </cell>
          <cell r="AM102">
            <v>3</v>
          </cell>
          <cell r="AN102">
            <v>0.9</v>
          </cell>
          <cell r="AO102">
            <v>0.54</v>
          </cell>
          <cell r="AP102">
            <v>1.74</v>
          </cell>
        </row>
        <row r="103">
          <cell r="C103">
            <v>174.59</v>
          </cell>
          <cell r="D103">
            <v>70.31</v>
          </cell>
          <cell r="E103">
            <v>205.58</v>
          </cell>
          <cell r="F103">
            <v>124.21</v>
          </cell>
          <cell r="G103">
            <v>24.01</v>
          </cell>
          <cell r="H103">
            <v>119.92</v>
          </cell>
          <cell r="I103">
            <v>69.08</v>
          </cell>
          <cell r="J103">
            <v>69.08</v>
          </cell>
          <cell r="K103">
            <v>3.6</v>
          </cell>
          <cell r="L103">
            <v>3.6</v>
          </cell>
          <cell r="M103">
            <v>3.6</v>
          </cell>
          <cell r="N103">
            <v>3.6</v>
          </cell>
          <cell r="O103">
            <v>41.45</v>
          </cell>
          <cell r="P103">
            <v>33.700000000000003</v>
          </cell>
          <cell r="Q103">
            <v>41.45</v>
          </cell>
          <cell r="R103">
            <v>32.68</v>
          </cell>
          <cell r="S103">
            <v>36.840000000000003</v>
          </cell>
          <cell r="T103">
            <v>1.8</v>
          </cell>
          <cell r="U103">
            <v>36.840000000000003</v>
          </cell>
          <cell r="V103">
            <v>4.68</v>
          </cell>
          <cell r="W103">
            <v>4.68</v>
          </cell>
          <cell r="X103">
            <v>4.16</v>
          </cell>
          <cell r="Y103">
            <v>4.16</v>
          </cell>
          <cell r="Z103">
            <v>4.68</v>
          </cell>
          <cell r="AA103">
            <v>3.3</v>
          </cell>
          <cell r="AB103">
            <v>5.04</v>
          </cell>
          <cell r="AC103">
            <v>5.04</v>
          </cell>
          <cell r="AD103">
            <v>5.04</v>
          </cell>
          <cell r="AE103">
            <v>5.04</v>
          </cell>
          <cell r="AF103">
            <v>5.04</v>
          </cell>
          <cell r="AG103">
            <v>5.04</v>
          </cell>
          <cell r="AH103">
            <v>60</v>
          </cell>
          <cell r="AI103">
            <v>43.6</v>
          </cell>
          <cell r="AJ103">
            <v>37.049999999999997</v>
          </cell>
          <cell r="AK103">
            <v>6.16</v>
          </cell>
          <cell r="AL103">
            <v>2.5</v>
          </cell>
          <cell r="AM103">
            <v>3</v>
          </cell>
          <cell r="AN103">
            <v>0.9</v>
          </cell>
          <cell r="AO103">
            <v>0.67</v>
          </cell>
          <cell r="AP103">
            <v>1.74</v>
          </cell>
        </row>
        <row r="104">
          <cell r="C104">
            <v>220.43</v>
          </cell>
          <cell r="D104">
            <v>70.31</v>
          </cell>
          <cell r="E104">
            <v>205.58</v>
          </cell>
          <cell r="F104">
            <v>124.21</v>
          </cell>
          <cell r="G104">
            <v>24.01</v>
          </cell>
          <cell r="H104">
            <v>119.92</v>
          </cell>
          <cell r="I104">
            <v>69.08</v>
          </cell>
          <cell r="J104">
            <v>69.08</v>
          </cell>
          <cell r="K104">
            <v>3.6</v>
          </cell>
          <cell r="L104">
            <v>3.6</v>
          </cell>
          <cell r="M104">
            <v>3.6</v>
          </cell>
          <cell r="N104">
            <v>3.6</v>
          </cell>
          <cell r="O104">
            <v>41.45</v>
          </cell>
          <cell r="P104">
            <v>33.700000000000003</v>
          </cell>
          <cell r="Q104">
            <v>41.45</v>
          </cell>
          <cell r="R104">
            <v>32.68</v>
          </cell>
          <cell r="S104">
            <v>36.840000000000003</v>
          </cell>
          <cell r="T104">
            <v>1.8</v>
          </cell>
          <cell r="U104">
            <v>36.840000000000003</v>
          </cell>
          <cell r="V104">
            <v>4.68</v>
          </cell>
          <cell r="W104">
            <v>4.68</v>
          </cell>
          <cell r="X104">
            <v>4.16</v>
          </cell>
          <cell r="Y104">
            <v>4.16</v>
          </cell>
          <cell r="Z104">
            <v>4.68</v>
          </cell>
          <cell r="AA104">
            <v>3.3</v>
          </cell>
          <cell r="AB104">
            <v>5.04</v>
          </cell>
          <cell r="AC104">
            <v>5.04</v>
          </cell>
          <cell r="AD104">
            <v>5.04</v>
          </cell>
          <cell r="AE104">
            <v>5.04</v>
          </cell>
          <cell r="AF104">
            <v>5.04</v>
          </cell>
          <cell r="AG104">
            <v>5.04</v>
          </cell>
          <cell r="AH104">
            <v>60</v>
          </cell>
          <cell r="AI104">
            <v>75.03</v>
          </cell>
          <cell r="AJ104">
            <v>37.049999999999997</v>
          </cell>
          <cell r="AK104">
            <v>6.16</v>
          </cell>
          <cell r="AL104">
            <v>2.5</v>
          </cell>
          <cell r="AM104">
            <v>3</v>
          </cell>
          <cell r="AN104">
            <v>0.9</v>
          </cell>
          <cell r="AO104">
            <v>0.67</v>
          </cell>
          <cell r="AP104">
            <v>1.74</v>
          </cell>
        </row>
        <row r="105">
          <cell r="C105">
            <v>659.25</v>
          </cell>
          <cell r="D105">
            <v>70.31</v>
          </cell>
          <cell r="E105">
            <v>205.58</v>
          </cell>
          <cell r="F105">
            <v>124.21</v>
          </cell>
          <cell r="G105">
            <v>24.01</v>
          </cell>
          <cell r="H105">
            <v>119.92</v>
          </cell>
          <cell r="I105">
            <v>69.08</v>
          </cell>
          <cell r="J105">
            <v>69.08</v>
          </cell>
          <cell r="K105">
            <v>3.6</v>
          </cell>
          <cell r="L105">
            <v>3.6</v>
          </cell>
          <cell r="M105">
            <v>3.6</v>
          </cell>
          <cell r="N105">
            <v>3.6</v>
          </cell>
          <cell r="O105">
            <v>41.45</v>
          </cell>
          <cell r="P105">
            <v>33.700000000000003</v>
          </cell>
          <cell r="Q105">
            <v>41.45</v>
          </cell>
          <cell r="R105">
            <v>32.68</v>
          </cell>
          <cell r="S105">
            <v>36.840000000000003</v>
          </cell>
          <cell r="T105">
            <v>1.8</v>
          </cell>
          <cell r="U105">
            <v>36.840000000000003</v>
          </cell>
          <cell r="V105">
            <v>4.68</v>
          </cell>
          <cell r="W105">
            <v>4.68</v>
          </cell>
          <cell r="X105">
            <v>4.16</v>
          </cell>
          <cell r="Y105">
            <v>4.16</v>
          </cell>
          <cell r="Z105">
            <v>4.68</v>
          </cell>
          <cell r="AA105">
            <v>3.3</v>
          </cell>
          <cell r="AB105">
            <v>5.04</v>
          </cell>
          <cell r="AC105">
            <v>5.04</v>
          </cell>
          <cell r="AD105">
            <v>5.04</v>
          </cell>
          <cell r="AE105">
            <v>5.04</v>
          </cell>
          <cell r="AF105">
            <v>5.04</v>
          </cell>
          <cell r="AG105">
            <v>5.04</v>
          </cell>
          <cell r="AH105">
            <v>154.4</v>
          </cell>
          <cell r="AI105">
            <v>75.03</v>
          </cell>
          <cell r="AJ105">
            <v>37.049999999999997</v>
          </cell>
          <cell r="AK105">
            <v>6.16</v>
          </cell>
          <cell r="AL105">
            <v>4.82</v>
          </cell>
          <cell r="AM105">
            <v>10.029999999999999</v>
          </cell>
          <cell r="AN105">
            <v>1.54</v>
          </cell>
          <cell r="AO105">
            <v>0.67</v>
          </cell>
          <cell r="AP105">
            <v>1.74</v>
          </cell>
        </row>
        <row r="106">
          <cell r="C106">
            <v>638.98</v>
          </cell>
          <cell r="D106">
            <v>70.31</v>
          </cell>
          <cell r="E106">
            <v>205.58</v>
          </cell>
          <cell r="F106">
            <v>124.21</v>
          </cell>
          <cell r="G106">
            <v>24.01</v>
          </cell>
          <cell r="H106">
            <v>119.92</v>
          </cell>
          <cell r="I106">
            <v>69.08</v>
          </cell>
          <cell r="J106">
            <v>69.08</v>
          </cell>
          <cell r="K106">
            <v>3.6</v>
          </cell>
          <cell r="L106">
            <v>3.6</v>
          </cell>
          <cell r="M106">
            <v>3.6</v>
          </cell>
          <cell r="N106">
            <v>3.6</v>
          </cell>
          <cell r="O106">
            <v>41.45</v>
          </cell>
          <cell r="P106">
            <v>33.700000000000003</v>
          </cell>
          <cell r="Q106">
            <v>41.45</v>
          </cell>
          <cell r="R106">
            <v>32.68</v>
          </cell>
          <cell r="S106">
            <v>36.840000000000003</v>
          </cell>
          <cell r="T106">
            <v>1.8</v>
          </cell>
          <cell r="U106">
            <v>36.840000000000003</v>
          </cell>
          <cell r="V106">
            <v>4.68</v>
          </cell>
          <cell r="W106">
            <v>4.68</v>
          </cell>
          <cell r="X106">
            <v>4.16</v>
          </cell>
          <cell r="Y106">
            <v>4.16</v>
          </cell>
          <cell r="Z106">
            <v>4.68</v>
          </cell>
          <cell r="AA106">
            <v>3.3</v>
          </cell>
          <cell r="AB106">
            <v>5.04</v>
          </cell>
          <cell r="AC106">
            <v>5.04</v>
          </cell>
          <cell r="AD106">
            <v>5.04</v>
          </cell>
          <cell r="AE106">
            <v>5.04</v>
          </cell>
          <cell r="AF106">
            <v>5.04</v>
          </cell>
          <cell r="AG106">
            <v>5.04</v>
          </cell>
          <cell r="AH106">
            <v>154.4</v>
          </cell>
          <cell r="AI106">
            <v>75.03</v>
          </cell>
          <cell r="AJ106">
            <v>37.049999999999997</v>
          </cell>
          <cell r="AK106">
            <v>6.16</v>
          </cell>
          <cell r="AL106">
            <v>4.82</v>
          </cell>
          <cell r="AM106">
            <v>10.029999999999999</v>
          </cell>
          <cell r="AN106">
            <v>1.24</v>
          </cell>
          <cell r="AO106">
            <v>0.67</v>
          </cell>
          <cell r="AP106">
            <v>1.74</v>
          </cell>
        </row>
        <row r="107">
          <cell r="C107">
            <v>538.76</v>
          </cell>
          <cell r="D107">
            <v>70.31</v>
          </cell>
          <cell r="E107">
            <v>205.58</v>
          </cell>
          <cell r="F107">
            <v>124.21</v>
          </cell>
          <cell r="G107">
            <v>24.01</v>
          </cell>
          <cell r="H107">
            <v>119.92</v>
          </cell>
          <cell r="I107">
            <v>69.08</v>
          </cell>
          <cell r="J107">
            <v>69.08</v>
          </cell>
          <cell r="K107">
            <v>3.6</v>
          </cell>
          <cell r="L107">
            <v>3.6</v>
          </cell>
          <cell r="M107">
            <v>3.6</v>
          </cell>
          <cell r="N107">
            <v>3.6</v>
          </cell>
          <cell r="O107">
            <v>41.45</v>
          </cell>
          <cell r="P107">
            <v>33.700000000000003</v>
          </cell>
          <cell r="Q107">
            <v>41.45</v>
          </cell>
          <cell r="R107">
            <v>32.68</v>
          </cell>
          <cell r="S107">
            <v>36.840000000000003</v>
          </cell>
          <cell r="T107">
            <v>1.8</v>
          </cell>
          <cell r="U107">
            <v>36.840000000000003</v>
          </cell>
          <cell r="V107">
            <v>4.68</v>
          </cell>
          <cell r="W107">
            <v>4.68</v>
          </cell>
          <cell r="X107">
            <v>4.16</v>
          </cell>
          <cell r="Y107">
            <v>4.16</v>
          </cell>
          <cell r="Z107">
            <v>4.68</v>
          </cell>
          <cell r="AA107">
            <v>3.3</v>
          </cell>
          <cell r="AB107">
            <v>5.04</v>
          </cell>
          <cell r="AC107">
            <v>5.04</v>
          </cell>
          <cell r="AD107">
            <v>5.04</v>
          </cell>
          <cell r="AE107">
            <v>5.04</v>
          </cell>
          <cell r="AF107">
            <v>5.04</v>
          </cell>
          <cell r="AG107">
            <v>5.04</v>
          </cell>
          <cell r="AH107">
            <v>98.95</v>
          </cell>
          <cell r="AI107">
            <v>75.03</v>
          </cell>
          <cell r="AJ107">
            <v>37.049999999999997</v>
          </cell>
          <cell r="AK107">
            <v>6.16</v>
          </cell>
          <cell r="AL107">
            <v>4.82</v>
          </cell>
          <cell r="AM107">
            <v>10.029999999999999</v>
          </cell>
          <cell r="AN107">
            <v>0.9</v>
          </cell>
          <cell r="AO107">
            <v>0.67</v>
          </cell>
          <cell r="AP107">
            <v>1.74</v>
          </cell>
        </row>
        <row r="108">
          <cell r="C108">
            <v>349.27</v>
          </cell>
          <cell r="D108">
            <v>70.31</v>
          </cell>
          <cell r="E108">
            <v>205.58</v>
          </cell>
          <cell r="F108">
            <v>124.21</v>
          </cell>
          <cell r="G108">
            <v>24.01</v>
          </cell>
          <cell r="H108">
            <v>119.92</v>
          </cell>
          <cell r="I108">
            <v>69.08</v>
          </cell>
          <cell r="J108">
            <v>69.08</v>
          </cell>
          <cell r="K108">
            <v>3.6</v>
          </cell>
          <cell r="L108">
            <v>3.6</v>
          </cell>
          <cell r="M108">
            <v>3.6</v>
          </cell>
          <cell r="N108">
            <v>3.6</v>
          </cell>
          <cell r="O108">
            <v>41.45</v>
          </cell>
          <cell r="P108">
            <v>33.700000000000003</v>
          </cell>
          <cell r="Q108">
            <v>41.45</v>
          </cell>
          <cell r="R108">
            <v>32.68</v>
          </cell>
          <cell r="S108">
            <v>36.840000000000003</v>
          </cell>
          <cell r="T108">
            <v>1.8</v>
          </cell>
          <cell r="U108">
            <v>36.840000000000003</v>
          </cell>
          <cell r="V108">
            <v>4.68</v>
          </cell>
          <cell r="W108">
            <v>4.68</v>
          </cell>
          <cell r="X108">
            <v>4.16</v>
          </cell>
          <cell r="Y108">
            <v>4.16</v>
          </cell>
          <cell r="Z108">
            <v>4.68</v>
          </cell>
          <cell r="AA108">
            <v>3.3</v>
          </cell>
          <cell r="AB108">
            <v>5.04</v>
          </cell>
          <cell r="AC108">
            <v>5.04</v>
          </cell>
          <cell r="AD108">
            <v>5.04</v>
          </cell>
          <cell r="AE108">
            <v>5.04</v>
          </cell>
          <cell r="AF108">
            <v>5.04</v>
          </cell>
          <cell r="AG108">
            <v>5.04</v>
          </cell>
          <cell r="AH108">
            <v>60</v>
          </cell>
          <cell r="AI108">
            <v>75.03</v>
          </cell>
          <cell r="AJ108">
            <v>37.049999999999997</v>
          </cell>
          <cell r="AK108">
            <v>6.16</v>
          </cell>
          <cell r="AL108">
            <v>3.28</v>
          </cell>
          <cell r="AM108">
            <v>6.68</v>
          </cell>
          <cell r="AN108">
            <v>0.9</v>
          </cell>
          <cell r="AO108">
            <v>0.67</v>
          </cell>
          <cell r="AP108">
            <v>1.74</v>
          </cell>
        </row>
        <row r="109">
          <cell r="C109">
            <v>222.39</v>
          </cell>
          <cell r="D109">
            <v>70.31</v>
          </cell>
          <cell r="E109">
            <v>205.58</v>
          </cell>
          <cell r="F109">
            <v>124.21</v>
          </cell>
          <cell r="G109">
            <v>0</v>
          </cell>
          <cell r="H109">
            <v>119.92</v>
          </cell>
          <cell r="I109">
            <v>69.08</v>
          </cell>
          <cell r="J109">
            <v>69.08</v>
          </cell>
          <cell r="K109">
            <v>3.6</v>
          </cell>
          <cell r="L109">
            <v>3.6</v>
          </cell>
          <cell r="M109">
            <v>3.6</v>
          </cell>
          <cell r="N109">
            <v>3.6</v>
          </cell>
          <cell r="O109">
            <v>41.45</v>
          </cell>
          <cell r="P109">
            <v>33.700000000000003</v>
          </cell>
          <cell r="Q109">
            <v>41.45</v>
          </cell>
          <cell r="R109">
            <v>32.68</v>
          </cell>
          <cell r="S109">
            <v>36.840000000000003</v>
          </cell>
          <cell r="T109">
            <v>0</v>
          </cell>
          <cell r="U109">
            <v>0</v>
          </cell>
          <cell r="V109">
            <v>4.68</v>
          </cell>
          <cell r="W109">
            <v>4.68</v>
          </cell>
          <cell r="X109">
            <v>4.16</v>
          </cell>
          <cell r="Y109">
            <v>4.16</v>
          </cell>
          <cell r="Z109">
            <v>4.68</v>
          </cell>
          <cell r="AA109">
            <v>3.3</v>
          </cell>
          <cell r="AB109">
            <v>5.04</v>
          </cell>
          <cell r="AC109">
            <v>5.04</v>
          </cell>
          <cell r="AD109">
            <v>5.04</v>
          </cell>
          <cell r="AE109">
            <v>5.04</v>
          </cell>
          <cell r="AF109">
            <v>5.04</v>
          </cell>
          <cell r="AG109">
            <v>5.04</v>
          </cell>
          <cell r="AH109">
            <v>60</v>
          </cell>
          <cell r="AI109">
            <v>30.5</v>
          </cell>
          <cell r="AJ109">
            <v>12</v>
          </cell>
          <cell r="AK109">
            <v>6.16</v>
          </cell>
          <cell r="AL109">
            <v>2.5</v>
          </cell>
          <cell r="AM109">
            <v>3</v>
          </cell>
          <cell r="AN109">
            <v>0.9</v>
          </cell>
          <cell r="AO109">
            <v>0.3</v>
          </cell>
          <cell r="AP109">
            <v>0.9</v>
          </cell>
        </row>
        <row r="110">
          <cell r="C110">
            <v>241.08</v>
          </cell>
          <cell r="D110">
            <v>70.31</v>
          </cell>
          <cell r="E110">
            <v>0</v>
          </cell>
          <cell r="F110">
            <v>124.21</v>
          </cell>
          <cell r="G110">
            <v>0</v>
          </cell>
          <cell r="H110">
            <v>119.92</v>
          </cell>
          <cell r="I110">
            <v>69.08</v>
          </cell>
          <cell r="J110">
            <v>69.08</v>
          </cell>
          <cell r="K110">
            <v>3.6</v>
          </cell>
          <cell r="L110">
            <v>3.6</v>
          </cell>
          <cell r="M110">
            <v>3.6</v>
          </cell>
          <cell r="N110">
            <v>3.6</v>
          </cell>
          <cell r="O110">
            <v>41.45</v>
          </cell>
          <cell r="P110">
            <v>33.700000000000003</v>
          </cell>
          <cell r="Q110">
            <v>41.45</v>
          </cell>
          <cell r="R110">
            <v>32.68</v>
          </cell>
          <cell r="S110">
            <v>36.840000000000003</v>
          </cell>
          <cell r="T110">
            <v>0</v>
          </cell>
          <cell r="U110">
            <v>0</v>
          </cell>
          <cell r="V110">
            <v>4.68</v>
          </cell>
          <cell r="W110">
            <v>4.68</v>
          </cell>
          <cell r="X110">
            <v>4.16</v>
          </cell>
          <cell r="Y110">
            <v>4.16</v>
          </cell>
          <cell r="Z110">
            <v>4.68</v>
          </cell>
          <cell r="AA110">
            <v>3.3</v>
          </cell>
          <cell r="AB110">
            <v>5.04</v>
          </cell>
          <cell r="AC110">
            <v>5.04</v>
          </cell>
          <cell r="AD110">
            <v>5.04</v>
          </cell>
          <cell r="AE110">
            <v>5.04</v>
          </cell>
          <cell r="AF110">
            <v>5.04</v>
          </cell>
          <cell r="AG110">
            <v>5.04</v>
          </cell>
          <cell r="AH110">
            <v>60</v>
          </cell>
          <cell r="AI110">
            <v>30.5</v>
          </cell>
          <cell r="AJ110">
            <v>12</v>
          </cell>
          <cell r="AK110">
            <v>4</v>
          </cell>
          <cell r="AL110">
            <v>2.5</v>
          </cell>
          <cell r="AM110">
            <v>3</v>
          </cell>
          <cell r="AN110">
            <v>0.9</v>
          </cell>
          <cell r="AO110">
            <v>0.3</v>
          </cell>
          <cell r="AP110">
            <v>0.9</v>
          </cell>
        </row>
        <row r="112">
          <cell r="C112">
            <v>6634.05</v>
          </cell>
          <cell r="D112">
            <v>1557.4</v>
          </cell>
          <cell r="E112">
            <v>2981.81</v>
          </cell>
          <cell r="F112">
            <v>2981.12</v>
          </cell>
          <cell r="G112">
            <v>312.10000000000002</v>
          </cell>
          <cell r="H112">
            <v>2878.19</v>
          </cell>
          <cell r="I112">
            <v>1657.88</v>
          </cell>
          <cell r="J112">
            <v>1657.88</v>
          </cell>
          <cell r="K112">
            <v>86.39</v>
          </cell>
          <cell r="L112">
            <v>86.39</v>
          </cell>
          <cell r="M112">
            <v>86.39</v>
          </cell>
          <cell r="N112">
            <v>86.39</v>
          </cell>
          <cell r="O112">
            <v>994.75</v>
          </cell>
          <cell r="P112">
            <v>808.82</v>
          </cell>
          <cell r="Q112">
            <v>994.75</v>
          </cell>
          <cell r="R112">
            <v>784.37</v>
          </cell>
          <cell r="S112">
            <v>872.35</v>
          </cell>
          <cell r="T112">
            <v>19.82</v>
          </cell>
          <cell r="U112">
            <v>331.56</v>
          </cell>
          <cell r="V112">
            <v>112.37</v>
          </cell>
          <cell r="W112">
            <v>112.37</v>
          </cell>
          <cell r="X112">
            <v>99.93</v>
          </cell>
          <cell r="Y112">
            <v>99.93</v>
          </cell>
          <cell r="Z112">
            <v>112.37</v>
          </cell>
          <cell r="AA112">
            <v>79.2</v>
          </cell>
          <cell r="AB112">
            <v>120.88</v>
          </cell>
          <cell r="AC112">
            <v>120.88</v>
          </cell>
          <cell r="AD112">
            <v>120.88</v>
          </cell>
          <cell r="AE112">
            <v>120.88</v>
          </cell>
          <cell r="AF112">
            <v>120.88</v>
          </cell>
          <cell r="AG112">
            <v>120.88</v>
          </cell>
          <cell r="AH112">
            <v>1667.74</v>
          </cell>
          <cell r="AI112">
            <v>967.74</v>
          </cell>
          <cell r="AJ112">
            <v>447.1</v>
          </cell>
          <cell r="AK112">
            <v>129.03</v>
          </cell>
          <cell r="AL112">
            <v>67.739999999999995</v>
          </cell>
          <cell r="AM112">
            <v>96.77</v>
          </cell>
          <cell r="AN112">
            <v>22.58</v>
          </cell>
          <cell r="AO112">
            <v>9.68</v>
          </cell>
          <cell r="AP112">
            <v>32.26</v>
          </cell>
        </row>
        <row r="114">
          <cell r="C114">
            <v>2E-3</v>
          </cell>
          <cell r="D114">
            <v>2E-3</v>
          </cell>
          <cell r="E114">
            <v>2E-3</v>
          </cell>
          <cell r="F114">
            <v>2.5700000000000001E-2</v>
          </cell>
          <cell r="G114">
            <v>3.32E-2</v>
          </cell>
          <cell r="H114">
            <v>2.75E-2</v>
          </cell>
          <cell r="I114">
            <v>2.7799999999999998E-2</v>
          </cell>
          <cell r="J114">
            <v>2.81E-2</v>
          </cell>
          <cell r="K114">
            <v>3.2000000000000001E-2</v>
          </cell>
          <cell r="L114">
            <v>3.2199999999999999E-2</v>
          </cell>
          <cell r="M114">
            <v>3.2199999999999999E-2</v>
          </cell>
          <cell r="N114">
            <v>3.2199999999999999E-2</v>
          </cell>
          <cell r="O114">
            <v>3.9E-2</v>
          </cell>
          <cell r="P114">
            <v>3.95E-2</v>
          </cell>
          <cell r="Q114">
            <v>4.1000000000000002E-2</v>
          </cell>
          <cell r="R114">
            <v>3.4299999999999997E-2</v>
          </cell>
          <cell r="S114">
            <v>4.1799999999999997E-2</v>
          </cell>
          <cell r="T114">
            <v>4.1799999999999997E-2</v>
          </cell>
          <cell r="U114">
            <v>4.2200000000000001E-2</v>
          </cell>
          <cell r="V114">
            <v>3.7100000000000001E-2</v>
          </cell>
          <cell r="W114">
            <v>3.7100000000000001E-2</v>
          </cell>
          <cell r="X114">
            <v>3.7100000000000001E-2</v>
          </cell>
          <cell r="Y114">
            <v>3.7100000000000001E-2</v>
          </cell>
          <cell r="Z114">
            <v>3.7100000000000001E-2</v>
          </cell>
          <cell r="AA114">
            <v>3.7100000000000001E-2</v>
          </cell>
          <cell r="AB114">
            <v>4.0899999999999999E-2</v>
          </cell>
          <cell r="AC114">
            <v>4.0899999999999999E-2</v>
          </cell>
          <cell r="AD114">
            <v>4.0899999999999999E-2</v>
          </cell>
          <cell r="AE114">
            <v>4.0899999999999999E-2</v>
          </cell>
          <cell r="AF114">
            <v>4.0899999999999999E-2</v>
          </cell>
          <cell r="AG114">
            <v>4.0899999999999999E-2</v>
          </cell>
          <cell r="AH114">
            <v>2E-3</v>
          </cell>
          <cell r="AI114">
            <v>2E-3</v>
          </cell>
          <cell r="AJ114">
            <v>2E-3</v>
          </cell>
          <cell r="AK114">
            <v>2E-3</v>
          </cell>
          <cell r="AL114">
            <v>2E-3</v>
          </cell>
          <cell r="AM114">
            <v>2E-3</v>
          </cell>
          <cell r="AN114">
            <v>2E-3</v>
          </cell>
          <cell r="AO114">
            <v>2E-3</v>
          </cell>
          <cell r="AP114">
            <v>2E-3</v>
          </cell>
        </row>
        <row r="125">
          <cell r="C125" t="str">
            <v xml:space="preserve">H-PAUTE </v>
          </cell>
          <cell r="D125" t="str">
            <v>H-PUCARA</v>
          </cell>
          <cell r="E125" t="str">
            <v>H-NACION</v>
          </cell>
          <cell r="F125" t="str">
            <v>E-TRINIT</v>
          </cell>
          <cell r="G125" t="str">
            <v>IN-COLOM</v>
          </cell>
          <cell r="H125" t="str">
            <v xml:space="preserve">T-ESMER </v>
          </cell>
          <cell r="I125" t="str">
            <v>E.GZ.TV3</v>
          </cell>
          <cell r="J125" t="str">
            <v>E.GZ.TV2</v>
          </cell>
          <cell r="K125" t="str">
            <v>CSURDES1</v>
          </cell>
          <cell r="L125" t="str">
            <v>CSURDES2</v>
          </cell>
          <cell r="M125" t="str">
            <v>CSURDES3</v>
          </cell>
          <cell r="N125" t="str">
            <v>CSURDES4</v>
          </cell>
          <cell r="O125" t="str">
            <v xml:space="preserve">EQL3-U3 </v>
          </cell>
          <cell r="P125" t="str">
            <v>ELEC-AT1</v>
          </cell>
          <cell r="Q125" t="str">
            <v>E.VASANT</v>
          </cell>
          <cell r="R125" t="str">
            <v>TPGUANG1</v>
          </cell>
          <cell r="S125" t="str">
            <v>TPGUANG2</v>
          </cell>
          <cell r="T125" t="str">
            <v>TPGUANG3</v>
          </cell>
          <cell r="U125" t="str">
            <v>TPGUANG4</v>
          </cell>
          <cell r="V125" t="str">
            <v>TPGUANG5</v>
          </cell>
          <cell r="W125" t="str">
            <v>TPGUANG6</v>
          </cell>
          <cell r="X125" t="str">
            <v>AGOYAN_H</v>
          </cell>
          <cell r="Y125" t="str">
            <v>EEQ_HIDR</v>
          </cell>
          <cell r="Z125" t="str">
            <v xml:space="preserve">C-SUR_H </v>
          </cell>
          <cell r="AA125" t="str">
            <v>RIOBAM_H</v>
          </cell>
          <cell r="AB125" t="str">
            <v>COTOPX_H</v>
          </cell>
          <cell r="AC125" t="str">
            <v>RNORTE_H</v>
          </cell>
          <cell r="AD125" t="str">
            <v>AMBATO_H</v>
          </cell>
          <cell r="AE125" t="str">
            <v>BOLIVR_H</v>
          </cell>
          <cell r="AF125" t="str">
            <v xml:space="preserve">R-SUR_H </v>
          </cell>
        </row>
        <row r="127">
          <cell r="C127">
            <v>380.29</v>
          </cell>
          <cell r="D127">
            <v>0</v>
          </cell>
          <cell r="E127">
            <v>0</v>
          </cell>
          <cell r="F127">
            <v>124.21</v>
          </cell>
          <cell r="G127">
            <v>0</v>
          </cell>
          <cell r="H127">
            <v>119.92</v>
          </cell>
          <cell r="I127">
            <v>69.08</v>
          </cell>
          <cell r="J127">
            <v>69.08</v>
          </cell>
          <cell r="K127">
            <v>3.6</v>
          </cell>
          <cell r="L127">
            <v>3.6</v>
          </cell>
          <cell r="M127">
            <v>3.6</v>
          </cell>
          <cell r="N127">
            <v>3.6</v>
          </cell>
          <cell r="O127">
            <v>41.45</v>
          </cell>
          <cell r="P127">
            <v>0</v>
          </cell>
          <cell r="Q127">
            <v>32.68</v>
          </cell>
          <cell r="R127">
            <v>4.68</v>
          </cell>
          <cell r="S127">
            <v>4.68</v>
          </cell>
          <cell r="T127">
            <v>4.16</v>
          </cell>
          <cell r="U127">
            <v>4.16</v>
          </cell>
          <cell r="V127">
            <v>4.68</v>
          </cell>
          <cell r="W127">
            <v>3.3</v>
          </cell>
          <cell r="X127">
            <v>60</v>
          </cell>
          <cell r="Y127">
            <v>30.5</v>
          </cell>
          <cell r="Z127">
            <v>12</v>
          </cell>
          <cell r="AA127">
            <v>4</v>
          </cell>
          <cell r="AB127">
            <v>2.5</v>
          </cell>
          <cell r="AC127">
            <v>3</v>
          </cell>
          <cell r="AD127">
            <v>0.9</v>
          </cell>
          <cell r="AE127">
            <v>0.3</v>
          </cell>
          <cell r="AF127">
            <v>0.9</v>
          </cell>
        </row>
        <row r="128">
          <cell r="C128">
            <v>338.87</v>
          </cell>
          <cell r="D128">
            <v>0</v>
          </cell>
          <cell r="E128">
            <v>0</v>
          </cell>
          <cell r="F128">
            <v>124.21</v>
          </cell>
          <cell r="G128">
            <v>0</v>
          </cell>
          <cell r="H128">
            <v>119.92</v>
          </cell>
          <cell r="I128">
            <v>69.08</v>
          </cell>
          <cell r="J128">
            <v>69.08</v>
          </cell>
          <cell r="K128">
            <v>3.6</v>
          </cell>
          <cell r="L128">
            <v>3.6</v>
          </cell>
          <cell r="M128">
            <v>3.6</v>
          </cell>
          <cell r="N128">
            <v>3.6</v>
          </cell>
          <cell r="O128">
            <v>41.45</v>
          </cell>
          <cell r="P128">
            <v>0</v>
          </cell>
          <cell r="Q128">
            <v>32.68</v>
          </cell>
          <cell r="R128">
            <v>4.68</v>
          </cell>
          <cell r="S128">
            <v>4.68</v>
          </cell>
          <cell r="T128">
            <v>4.16</v>
          </cell>
          <cell r="U128">
            <v>4.16</v>
          </cell>
          <cell r="V128">
            <v>4.68</v>
          </cell>
          <cell r="W128">
            <v>3.3</v>
          </cell>
          <cell r="X128">
            <v>60</v>
          </cell>
          <cell r="Y128">
            <v>30.5</v>
          </cell>
          <cell r="Z128">
            <v>12</v>
          </cell>
          <cell r="AA128">
            <v>4</v>
          </cell>
          <cell r="AB128">
            <v>2.5</v>
          </cell>
          <cell r="AC128">
            <v>3</v>
          </cell>
          <cell r="AD128">
            <v>0.9</v>
          </cell>
          <cell r="AE128">
            <v>0.3</v>
          </cell>
          <cell r="AF128">
            <v>0.9</v>
          </cell>
        </row>
        <row r="129">
          <cell r="C129">
            <v>297.60000000000002</v>
          </cell>
          <cell r="D129">
            <v>0</v>
          </cell>
          <cell r="E129">
            <v>0</v>
          </cell>
          <cell r="F129">
            <v>124.21</v>
          </cell>
          <cell r="G129">
            <v>0</v>
          </cell>
          <cell r="H129">
            <v>119.92</v>
          </cell>
          <cell r="I129">
            <v>69.08</v>
          </cell>
          <cell r="J129">
            <v>69.08</v>
          </cell>
          <cell r="K129">
            <v>3.6</v>
          </cell>
          <cell r="L129">
            <v>3.6</v>
          </cell>
          <cell r="M129">
            <v>3.6</v>
          </cell>
          <cell r="N129">
            <v>3.6</v>
          </cell>
          <cell r="O129">
            <v>41.45</v>
          </cell>
          <cell r="P129">
            <v>0</v>
          </cell>
          <cell r="Q129">
            <v>32.68</v>
          </cell>
          <cell r="R129">
            <v>4.68</v>
          </cell>
          <cell r="S129">
            <v>4.68</v>
          </cell>
          <cell r="T129">
            <v>4.16</v>
          </cell>
          <cell r="U129">
            <v>4.16</v>
          </cell>
          <cell r="V129">
            <v>4.68</v>
          </cell>
          <cell r="W129">
            <v>3.3</v>
          </cell>
          <cell r="X129">
            <v>60</v>
          </cell>
          <cell r="Y129">
            <v>30.5</v>
          </cell>
          <cell r="Z129">
            <v>12</v>
          </cell>
          <cell r="AA129">
            <v>4</v>
          </cell>
          <cell r="AB129">
            <v>2.5</v>
          </cell>
          <cell r="AC129">
            <v>3</v>
          </cell>
          <cell r="AD129">
            <v>0.9</v>
          </cell>
          <cell r="AE129">
            <v>0.3</v>
          </cell>
          <cell r="AF129">
            <v>0.9</v>
          </cell>
        </row>
        <row r="130">
          <cell r="C130">
            <v>285.99</v>
          </cell>
          <cell r="D130">
            <v>0</v>
          </cell>
          <cell r="E130">
            <v>0</v>
          </cell>
          <cell r="F130">
            <v>124.21</v>
          </cell>
          <cell r="G130">
            <v>0</v>
          </cell>
          <cell r="H130">
            <v>119.92</v>
          </cell>
          <cell r="I130">
            <v>69.08</v>
          </cell>
          <cell r="J130">
            <v>69.08</v>
          </cell>
          <cell r="K130">
            <v>3.6</v>
          </cell>
          <cell r="L130">
            <v>3.6</v>
          </cell>
          <cell r="M130">
            <v>3.6</v>
          </cell>
          <cell r="N130">
            <v>3.6</v>
          </cell>
          <cell r="O130">
            <v>41.45</v>
          </cell>
          <cell r="P130">
            <v>0</v>
          </cell>
          <cell r="Q130">
            <v>32.68</v>
          </cell>
          <cell r="R130">
            <v>4.68</v>
          </cell>
          <cell r="S130">
            <v>4.68</v>
          </cell>
          <cell r="T130">
            <v>4.16</v>
          </cell>
          <cell r="U130">
            <v>4.16</v>
          </cell>
          <cell r="V130">
            <v>4.68</v>
          </cell>
          <cell r="W130">
            <v>3.3</v>
          </cell>
          <cell r="X130">
            <v>60</v>
          </cell>
          <cell r="Y130">
            <v>30.5</v>
          </cell>
          <cell r="Z130">
            <v>12</v>
          </cell>
          <cell r="AA130">
            <v>4</v>
          </cell>
          <cell r="AB130">
            <v>2.5</v>
          </cell>
          <cell r="AC130">
            <v>3</v>
          </cell>
          <cell r="AD130">
            <v>0.9</v>
          </cell>
          <cell r="AE130">
            <v>0.3</v>
          </cell>
          <cell r="AF130">
            <v>0.9</v>
          </cell>
        </row>
        <row r="131">
          <cell r="C131">
            <v>274.47000000000003</v>
          </cell>
          <cell r="D131">
            <v>0</v>
          </cell>
          <cell r="E131">
            <v>0</v>
          </cell>
          <cell r="F131">
            <v>124.21</v>
          </cell>
          <cell r="G131">
            <v>0</v>
          </cell>
          <cell r="H131">
            <v>119.92</v>
          </cell>
          <cell r="I131">
            <v>69.08</v>
          </cell>
          <cell r="J131">
            <v>69.08</v>
          </cell>
          <cell r="K131">
            <v>3.6</v>
          </cell>
          <cell r="L131">
            <v>3.6</v>
          </cell>
          <cell r="M131">
            <v>3.6</v>
          </cell>
          <cell r="N131">
            <v>3.6</v>
          </cell>
          <cell r="O131">
            <v>41.45</v>
          </cell>
          <cell r="P131">
            <v>0</v>
          </cell>
          <cell r="Q131">
            <v>32.68</v>
          </cell>
          <cell r="R131">
            <v>4.68</v>
          </cell>
          <cell r="S131">
            <v>4.68</v>
          </cell>
          <cell r="T131">
            <v>4.16</v>
          </cell>
          <cell r="U131">
            <v>4.16</v>
          </cell>
          <cell r="V131">
            <v>4.68</v>
          </cell>
          <cell r="W131">
            <v>3.3</v>
          </cell>
          <cell r="X131">
            <v>60</v>
          </cell>
          <cell r="Y131">
            <v>30.5</v>
          </cell>
          <cell r="Z131">
            <v>12</v>
          </cell>
          <cell r="AA131">
            <v>4</v>
          </cell>
          <cell r="AB131">
            <v>2.5</v>
          </cell>
          <cell r="AC131">
            <v>3</v>
          </cell>
          <cell r="AD131">
            <v>0.9</v>
          </cell>
          <cell r="AE131">
            <v>0.3</v>
          </cell>
          <cell r="AF131">
            <v>0.9</v>
          </cell>
        </row>
        <row r="132">
          <cell r="C132">
            <v>266.87</v>
          </cell>
          <cell r="D132">
            <v>26.04</v>
          </cell>
          <cell r="E132">
            <v>0</v>
          </cell>
          <cell r="F132">
            <v>124.21</v>
          </cell>
          <cell r="G132">
            <v>0</v>
          </cell>
          <cell r="H132">
            <v>119.92</v>
          </cell>
          <cell r="I132">
            <v>69.08</v>
          </cell>
          <cell r="J132">
            <v>69.08</v>
          </cell>
          <cell r="K132">
            <v>3.6</v>
          </cell>
          <cell r="L132">
            <v>3.6</v>
          </cell>
          <cell r="M132">
            <v>3.6</v>
          </cell>
          <cell r="N132">
            <v>3.6</v>
          </cell>
          <cell r="O132">
            <v>41.45</v>
          </cell>
          <cell r="P132">
            <v>0</v>
          </cell>
          <cell r="Q132">
            <v>32.68</v>
          </cell>
          <cell r="R132">
            <v>4.68</v>
          </cell>
          <cell r="S132">
            <v>4.68</v>
          </cell>
          <cell r="T132">
            <v>4.16</v>
          </cell>
          <cell r="U132">
            <v>4.16</v>
          </cell>
          <cell r="V132">
            <v>4.68</v>
          </cell>
          <cell r="W132">
            <v>3.3</v>
          </cell>
          <cell r="X132">
            <v>60</v>
          </cell>
          <cell r="Y132">
            <v>30.5</v>
          </cell>
          <cell r="Z132">
            <v>12</v>
          </cell>
          <cell r="AA132">
            <v>4</v>
          </cell>
          <cell r="AB132">
            <v>2.5</v>
          </cell>
          <cell r="AC132">
            <v>3</v>
          </cell>
          <cell r="AD132">
            <v>0.9</v>
          </cell>
          <cell r="AE132">
            <v>0.3</v>
          </cell>
          <cell r="AF132">
            <v>0.9</v>
          </cell>
        </row>
        <row r="133">
          <cell r="C133">
            <v>166.25</v>
          </cell>
          <cell r="D133">
            <v>70.31</v>
          </cell>
          <cell r="E133">
            <v>0</v>
          </cell>
          <cell r="F133">
            <v>124.21</v>
          </cell>
          <cell r="G133">
            <v>0</v>
          </cell>
          <cell r="H133">
            <v>119.92</v>
          </cell>
          <cell r="I133">
            <v>69.08</v>
          </cell>
          <cell r="J133">
            <v>69.08</v>
          </cell>
          <cell r="K133">
            <v>3.6</v>
          </cell>
          <cell r="L133">
            <v>3.6</v>
          </cell>
          <cell r="M133">
            <v>3.6</v>
          </cell>
          <cell r="N133">
            <v>3.6</v>
          </cell>
          <cell r="O133">
            <v>41.45</v>
          </cell>
          <cell r="P133">
            <v>0</v>
          </cell>
          <cell r="Q133">
            <v>32.68</v>
          </cell>
          <cell r="R133">
            <v>4.68</v>
          </cell>
          <cell r="S133">
            <v>4.68</v>
          </cell>
          <cell r="T133">
            <v>4.16</v>
          </cell>
          <cell r="U133">
            <v>4.16</v>
          </cell>
          <cell r="V133">
            <v>4.68</v>
          </cell>
          <cell r="W133">
            <v>3.3</v>
          </cell>
          <cell r="X133">
            <v>60</v>
          </cell>
          <cell r="Y133">
            <v>30.5</v>
          </cell>
          <cell r="Z133">
            <v>12</v>
          </cell>
          <cell r="AA133">
            <v>4</v>
          </cell>
          <cell r="AB133">
            <v>2.5</v>
          </cell>
          <cell r="AC133">
            <v>3</v>
          </cell>
          <cell r="AD133">
            <v>0.9</v>
          </cell>
          <cell r="AE133">
            <v>0.3</v>
          </cell>
          <cell r="AF133">
            <v>0.9</v>
          </cell>
        </row>
        <row r="134">
          <cell r="C134">
            <v>203.89</v>
          </cell>
          <cell r="D134">
            <v>70.31</v>
          </cell>
          <cell r="E134">
            <v>0</v>
          </cell>
          <cell r="F134">
            <v>124.21</v>
          </cell>
          <cell r="G134">
            <v>0</v>
          </cell>
          <cell r="H134">
            <v>119.92</v>
          </cell>
          <cell r="I134">
            <v>69.08</v>
          </cell>
          <cell r="J134">
            <v>69.08</v>
          </cell>
          <cell r="K134">
            <v>3.6</v>
          </cell>
          <cell r="L134">
            <v>3.6</v>
          </cell>
          <cell r="M134">
            <v>3.6</v>
          </cell>
          <cell r="N134">
            <v>3.6</v>
          </cell>
          <cell r="O134">
            <v>41.45</v>
          </cell>
          <cell r="P134">
            <v>0</v>
          </cell>
          <cell r="Q134">
            <v>32.68</v>
          </cell>
          <cell r="R134">
            <v>4.68</v>
          </cell>
          <cell r="S134">
            <v>4.68</v>
          </cell>
          <cell r="T134">
            <v>4.16</v>
          </cell>
          <cell r="U134">
            <v>4.16</v>
          </cell>
          <cell r="V134">
            <v>4.68</v>
          </cell>
          <cell r="W134">
            <v>3.3</v>
          </cell>
          <cell r="X134">
            <v>60</v>
          </cell>
          <cell r="Y134">
            <v>30.5</v>
          </cell>
          <cell r="Z134">
            <v>12</v>
          </cell>
          <cell r="AA134">
            <v>4.5999999999999996</v>
          </cell>
          <cell r="AB134">
            <v>2.5</v>
          </cell>
          <cell r="AC134">
            <v>3</v>
          </cell>
          <cell r="AD134">
            <v>0.9</v>
          </cell>
          <cell r="AE134">
            <v>0.3</v>
          </cell>
          <cell r="AF134">
            <v>0.9</v>
          </cell>
        </row>
        <row r="135">
          <cell r="C135">
            <v>209.42</v>
          </cell>
          <cell r="D135">
            <v>70.31</v>
          </cell>
          <cell r="E135">
            <v>0</v>
          </cell>
          <cell r="F135">
            <v>124.21</v>
          </cell>
          <cell r="G135">
            <v>0</v>
          </cell>
          <cell r="H135">
            <v>119.92</v>
          </cell>
          <cell r="I135">
            <v>69.08</v>
          </cell>
          <cell r="J135">
            <v>69.08</v>
          </cell>
          <cell r="K135">
            <v>3.6</v>
          </cell>
          <cell r="L135">
            <v>3.6</v>
          </cell>
          <cell r="M135">
            <v>3.6</v>
          </cell>
          <cell r="N135">
            <v>3.6</v>
          </cell>
          <cell r="O135">
            <v>41.45</v>
          </cell>
          <cell r="P135">
            <v>33.700000000000003</v>
          </cell>
          <cell r="Q135">
            <v>32.68</v>
          </cell>
          <cell r="R135">
            <v>4.68</v>
          </cell>
          <cell r="S135">
            <v>4.68</v>
          </cell>
          <cell r="T135">
            <v>4.16</v>
          </cell>
          <cell r="U135">
            <v>4.16</v>
          </cell>
          <cell r="V135">
            <v>4.68</v>
          </cell>
          <cell r="W135">
            <v>3.3</v>
          </cell>
          <cell r="X135">
            <v>60</v>
          </cell>
          <cell r="Y135">
            <v>30.5</v>
          </cell>
          <cell r="Z135">
            <v>12</v>
          </cell>
          <cell r="AA135">
            <v>6.16</v>
          </cell>
          <cell r="AB135">
            <v>2.5</v>
          </cell>
          <cell r="AC135">
            <v>3</v>
          </cell>
          <cell r="AD135">
            <v>0.9</v>
          </cell>
          <cell r="AE135">
            <v>0.3</v>
          </cell>
          <cell r="AF135">
            <v>0.9</v>
          </cell>
        </row>
        <row r="136">
          <cell r="C136">
            <v>72.650000000000006</v>
          </cell>
          <cell r="D136">
            <v>70.31</v>
          </cell>
          <cell r="E136">
            <v>120</v>
          </cell>
          <cell r="F136">
            <v>124.21</v>
          </cell>
          <cell r="G136">
            <v>24.01</v>
          </cell>
          <cell r="H136">
            <v>119.92</v>
          </cell>
          <cell r="I136">
            <v>69.08</v>
          </cell>
          <cell r="J136">
            <v>69.08</v>
          </cell>
          <cell r="K136">
            <v>3.6</v>
          </cell>
          <cell r="L136">
            <v>3.6</v>
          </cell>
          <cell r="M136">
            <v>3.6</v>
          </cell>
          <cell r="N136">
            <v>3.6</v>
          </cell>
          <cell r="O136">
            <v>41.45</v>
          </cell>
          <cell r="P136">
            <v>33.700000000000003</v>
          </cell>
          <cell r="Q136">
            <v>32.68</v>
          </cell>
          <cell r="R136">
            <v>4.68</v>
          </cell>
          <cell r="S136">
            <v>4.68</v>
          </cell>
          <cell r="T136">
            <v>4.16</v>
          </cell>
          <cell r="U136">
            <v>4.16</v>
          </cell>
          <cell r="V136">
            <v>4.68</v>
          </cell>
          <cell r="W136">
            <v>3.3</v>
          </cell>
          <cell r="X136">
            <v>60</v>
          </cell>
          <cell r="Y136">
            <v>30.5</v>
          </cell>
          <cell r="Z136">
            <v>12</v>
          </cell>
          <cell r="AA136">
            <v>6.16</v>
          </cell>
          <cell r="AB136">
            <v>2.5</v>
          </cell>
          <cell r="AC136">
            <v>3</v>
          </cell>
          <cell r="AD136">
            <v>0.9</v>
          </cell>
          <cell r="AE136">
            <v>0.3</v>
          </cell>
          <cell r="AF136">
            <v>1.53</v>
          </cell>
        </row>
        <row r="137">
          <cell r="C137">
            <v>87.08</v>
          </cell>
          <cell r="D137">
            <v>70.31</v>
          </cell>
          <cell r="E137">
            <v>120</v>
          </cell>
          <cell r="F137">
            <v>124.21</v>
          </cell>
          <cell r="G137">
            <v>24.01</v>
          </cell>
          <cell r="H137">
            <v>119.92</v>
          </cell>
          <cell r="I137">
            <v>69.08</v>
          </cell>
          <cell r="J137">
            <v>69.08</v>
          </cell>
          <cell r="K137">
            <v>3.6</v>
          </cell>
          <cell r="L137">
            <v>3.6</v>
          </cell>
          <cell r="M137">
            <v>3.6</v>
          </cell>
          <cell r="N137">
            <v>3.6</v>
          </cell>
          <cell r="O137">
            <v>41.45</v>
          </cell>
          <cell r="P137">
            <v>33.700000000000003</v>
          </cell>
          <cell r="Q137">
            <v>32.68</v>
          </cell>
          <cell r="R137">
            <v>4.68</v>
          </cell>
          <cell r="S137">
            <v>4.68</v>
          </cell>
          <cell r="T137">
            <v>4.16</v>
          </cell>
          <cell r="U137">
            <v>4.16</v>
          </cell>
          <cell r="V137">
            <v>4.68</v>
          </cell>
          <cell r="W137">
            <v>3.3</v>
          </cell>
          <cell r="X137">
            <v>60</v>
          </cell>
          <cell r="Y137">
            <v>30.5</v>
          </cell>
          <cell r="Z137">
            <v>12</v>
          </cell>
          <cell r="AA137">
            <v>6.16</v>
          </cell>
          <cell r="AB137">
            <v>2.5</v>
          </cell>
          <cell r="AC137">
            <v>3</v>
          </cell>
          <cell r="AD137">
            <v>0.9</v>
          </cell>
          <cell r="AE137">
            <v>0.3</v>
          </cell>
          <cell r="AF137">
            <v>1.74</v>
          </cell>
        </row>
        <row r="138">
          <cell r="C138">
            <v>58.39</v>
          </cell>
          <cell r="D138">
            <v>70.31</v>
          </cell>
          <cell r="E138">
            <v>177.31</v>
          </cell>
          <cell r="F138">
            <v>124.21</v>
          </cell>
          <cell r="G138">
            <v>24.01</v>
          </cell>
          <cell r="H138">
            <v>119.92</v>
          </cell>
          <cell r="I138">
            <v>69.08</v>
          </cell>
          <cell r="J138">
            <v>69.08</v>
          </cell>
          <cell r="K138">
            <v>3.6</v>
          </cell>
          <cell r="L138">
            <v>3.6</v>
          </cell>
          <cell r="M138">
            <v>3.6</v>
          </cell>
          <cell r="N138">
            <v>3.6</v>
          </cell>
          <cell r="O138">
            <v>41.45</v>
          </cell>
          <cell r="P138">
            <v>33.700000000000003</v>
          </cell>
          <cell r="Q138">
            <v>32.68</v>
          </cell>
          <cell r="R138">
            <v>4.68</v>
          </cell>
          <cell r="S138">
            <v>4.68</v>
          </cell>
          <cell r="T138">
            <v>4.16</v>
          </cell>
          <cell r="U138">
            <v>4.16</v>
          </cell>
          <cell r="V138">
            <v>4.68</v>
          </cell>
          <cell r="W138">
            <v>3.3</v>
          </cell>
          <cell r="X138">
            <v>60</v>
          </cell>
          <cell r="Y138">
            <v>30.5</v>
          </cell>
          <cell r="Z138">
            <v>12</v>
          </cell>
          <cell r="AA138">
            <v>6.16</v>
          </cell>
          <cell r="AB138">
            <v>2.5</v>
          </cell>
          <cell r="AC138">
            <v>3</v>
          </cell>
          <cell r="AD138">
            <v>0.9</v>
          </cell>
          <cell r="AE138">
            <v>0.3</v>
          </cell>
          <cell r="AF138">
            <v>1.74</v>
          </cell>
        </row>
        <row r="139">
          <cell r="C139">
            <v>27.3</v>
          </cell>
          <cell r="D139">
            <v>70.31</v>
          </cell>
          <cell r="E139">
            <v>205.58</v>
          </cell>
          <cell r="F139">
            <v>124.21</v>
          </cell>
          <cell r="G139">
            <v>24.01</v>
          </cell>
          <cell r="H139">
            <v>119.92</v>
          </cell>
          <cell r="I139">
            <v>69.08</v>
          </cell>
          <cell r="J139">
            <v>69.08</v>
          </cell>
          <cell r="K139">
            <v>3.6</v>
          </cell>
          <cell r="L139">
            <v>3.6</v>
          </cell>
          <cell r="M139">
            <v>3.6</v>
          </cell>
          <cell r="N139">
            <v>3.6</v>
          </cell>
          <cell r="O139">
            <v>41.45</v>
          </cell>
          <cell r="P139">
            <v>33.700000000000003</v>
          </cell>
          <cell r="Q139">
            <v>32.68</v>
          </cell>
          <cell r="R139">
            <v>4.68</v>
          </cell>
          <cell r="S139">
            <v>4.68</v>
          </cell>
          <cell r="T139">
            <v>4.16</v>
          </cell>
          <cell r="U139">
            <v>4.16</v>
          </cell>
          <cell r="V139">
            <v>4.68</v>
          </cell>
          <cell r="W139">
            <v>3.3</v>
          </cell>
          <cell r="X139">
            <v>60</v>
          </cell>
          <cell r="Y139">
            <v>30.5</v>
          </cell>
          <cell r="Z139">
            <v>12</v>
          </cell>
          <cell r="AA139">
            <v>6.16</v>
          </cell>
          <cell r="AB139">
            <v>2.5</v>
          </cell>
          <cell r="AC139">
            <v>3</v>
          </cell>
          <cell r="AD139">
            <v>0.9</v>
          </cell>
          <cell r="AE139">
            <v>0.3</v>
          </cell>
          <cell r="AF139">
            <v>1.74</v>
          </cell>
        </row>
        <row r="140">
          <cell r="C140">
            <v>5.53</v>
          </cell>
          <cell r="D140">
            <v>70.31</v>
          </cell>
          <cell r="E140">
            <v>205.58</v>
          </cell>
          <cell r="F140">
            <v>124.21</v>
          </cell>
          <cell r="G140">
            <v>24.01</v>
          </cell>
          <cell r="H140">
            <v>119.92</v>
          </cell>
          <cell r="I140">
            <v>69.08</v>
          </cell>
          <cell r="J140">
            <v>69.08</v>
          </cell>
          <cell r="K140">
            <v>3.6</v>
          </cell>
          <cell r="L140">
            <v>3.6</v>
          </cell>
          <cell r="M140">
            <v>3.6</v>
          </cell>
          <cell r="N140">
            <v>3.6</v>
          </cell>
          <cell r="O140">
            <v>41.45</v>
          </cell>
          <cell r="P140">
            <v>33.700000000000003</v>
          </cell>
          <cell r="Q140">
            <v>32.68</v>
          </cell>
          <cell r="R140">
            <v>4.68</v>
          </cell>
          <cell r="S140">
            <v>4.68</v>
          </cell>
          <cell r="T140">
            <v>4.16</v>
          </cell>
          <cell r="U140">
            <v>4.16</v>
          </cell>
          <cell r="V140">
            <v>4.68</v>
          </cell>
          <cell r="W140">
            <v>3.3</v>
          </cell>
          <cell r="X140">
            <v>60</v>
          </cell>
          <cell r="Y140">
            <v>30.5</v>
          </cell>
          <cell r="Z140">
            <v>12</v>
          </cell>
          <cell r="AA140">
            <v>6.16</v>
          </cell>
          <cell r="AB140">
            <v>2.5</v>
          </cell>
          <cell r="AC140">
            <v>3</v>
          </cell>
          <cell r="AD140">
            <v>0.9</v>
          </cell>
          <cell r="AE140">
            <v>0.3</v>
          </cell>
          <cell r="AF140">
            <v>1.74</v>
          </cell>
        </row>
        <row r="141">
          <cell r="C141">
            <v>8.83</v>
          </cell>
          <cell r="D141">
            <v>70.31</v>
          </cell>
          <cell r="E141">
            <v>205.58</v>
          </cell>
          <cell r="F141">
            <v>124.21</v>
          </cell>
          <cell r="G141">
            <v>24.01</v>
          </cell>
          <cell r="H141">
            <v>119.92</v>
          </cell>
          <cell r="I141">
            <v>69.08</v>
          </cell>
          <cell r="J141">
            <v>69.08</v>
          </cell>
          <cell r="K141">
            <v>3.6</v>
          </cell>
          <cell r="L141">
            <v>3.6</v>
          </cell>
          <cell r="M141">
            <v>3.6</v>
          </cell>
          <cell r="N141">
            <v>3.6</v>
          </cell>
          <cell r="O141">
            <v>41.45</v>
          </cell>
          <cell r="P141">
            <v>33.700000000000003</v>
          </cell>
          <cell r="Q141">
            <v>32.68</v>
          </cell>
          <cell r="R141">
            <v>4.68</v>
          </cell>
          <cell r="S141">
            <v>4.68</v>
          </cell>
          <cell r="T141">
            <v>4.16</v>
          </cell>
          <cell r="U141">
            <v>4.16</v>
          </cell>
          <cell r="V141">
            <v>4.68</v>
          </cell>
          <cell r="W141">
            <v>3.3</v>
          </cell>
          <cell r="X141">
            <v>60</v>
          </cell>
          <cell r="Y141">
            <v>30.5</v>
          </cell>
          <cell r="Z141">
            <v>12</v>
          </cell>
          <cell r="AA141">
            <v>6.16</v>
          </cell>
          <cell r="AB141">
            <v>2.5</v>
          </cell>
          <cell r="AC141">
            <v>3</v>
          </cell>
          <cell r="AD141">
            <v>0.9</v>
          </cell>
          <cell r="AE141">
            <v>0.3</v>
          </cell>
          <cell r="AF141">
            <v>1.74</v>
          </cell>
        </row>
        <row r="142">
          <cell r="C142">
            <v>23.35</v>
          </cell>
          <cell r="D142">
            <v>70.31</v>
          </cell>
          <cell r="E142">
            <v>205.58</v>
          </cell>
          <cell r="F142">
            <v>124.21</v>
          </cell>
          <cell r="G142">
            <v>24.01</v>
          </cell>
          <cell r="H142">
            <v>119.92</v>
          </cell>
          <cell r="I142">
            <v>69.08</v>
          </cell>
          <cell r="J142">
            <v>69.08</v>
          </cell>
          <cell r="K142">
            <v>3.6</v>
          </cell>
          <cell r="L142">
            <v>3.6</v>
          </cell>
          <cell r="M142">
            <v>3.6</v>
          </cell>
          <cell r="N142">
            <v>3.6</v>
          </cell>
          <cell r="O142">
            <v>41.45</v>
          </cell>
          <cell r="P142">
            <v>17.27</v>
          </cell>
          <cell r="Q142">
            <v>32.68</v>
          </cell>
          <cell r="R142">
            <v>4.68</v>
          </cell>
          <cell r="S142">
            <v>4.68</v>
          </cell>
          <cell r="T142">
            <v>4.16</v>
          </cell>
          <cell r="U142">
            <v>4.16</v>
          </cell>
          <cell r="V142">
            <v>4.68</v>
          </cell>
          <cell r="W142">
            <v>3.3</v>
          </cell>
          <cell r="X142">
            <v>60</v>
          </cell>
          <cell r="Y142">
            <v>30.5</v>
          </cell>
          <cell r="Z142">
            <v>20.82</v>
          </cell>
          <cell r="AA142">
            <v>6.16</v>
          </cell>
          <cell r="AB142">
            <v>2.5</v>
          </cell>
          <cell r="AC142">
            <v>3</v>
          </cell>
          <cell r="AD142">
            <v>0.9</v>
          </cell>
          <cell r="AE142">
            <v>0.54</v>
          </cell>
          <cell r="AF142">
            <v>1.74</v>
          </cell>
        </row>
        <row r="143">
          <cell r="C143">
            <v>8.57</v>
          </cell>
          <cell r="D143">
            <v>70.31</v>
          </cell>
          <cell r="E143">
            <v>205.58</v>
          </cell>
          <cell r="F143">
            <v>124.21</v>
          </cell>
          <cell r="G143">
            <v>24.01</v>
          </cell>
          <cell r="H143">
            <v>119.92</v>
          </cell>
          <cell r="I143">
            <v>69.08</v>
          </cell>
          <cell r="J143">
            <v>69.08</v>
          </cell>
          <cell r="K143">
            <v>3.6</v>
          </cell>
          <cell r="L143">
            <v>3.6</v>
          </cell>
          <cell r="M143">
            <v>3.6</v>
          </cell>
          <cell r="N143">
            <v>3.6</v>
          </cell>
          <cell r="O143">
            <v>41.45</v>
          </cell>
          <cell r="P143">
            <v>33.700000000000003</v>
          </cell>
          <cell r="Q143">
            <v>32.68</v>
          </cell>
          <cell r="R143">
            <v>4.68</v>
          </cell>
          <cell r="S143">
            <v>4.68</v>
          </cell>
          <cell r="T143">
            <v>4.16</v>
          </cell>
          <cell r="U143">
            <v>4.16</v>
          </cell>
          <cell r="V143">
            <v>4.68</v>
          </cell>
          <cell r="W143">
            <v>3.3</v>
          </cell>
          <cell r="X143">
            <v>60</v>
          </cell>
          <cell r="Y143">
            <v>43.6</v>
          </cell>
          <cell r="Z143">
            <v>37.049999999999997</v>
          </cell>
          <cell r="AA143">
            <v>6.16</v>
          </cell>
          <cell r="AB143">
            <v>2.5</v>
          </cell>
          <cell r="AC143">
            <v>3</v>
          </cell>
          <cell r="AD143">
            <v>0.9</v>
          </cell>
          <cell r="AE143">
            <v>0.67</v>
          </cell>
          <cell r="AF143">
            <v>1.74</v>
          </cell>
        </row>
        <row r="144">
          <cell r="C144">
            <v>75.599999999999994</v>
          </cell>
          <cell r="D144">
            <v>70.31</v>
          </cell>
          <cell r="E144">
            <v>205.58</v>
          </cell>
          <cell r="F144">
            <v>124.21</v>
          </cell>
          <cell r="G144">
            <v>24.01</v>
          </cell>
          <cell r="H144">
            <v>119.92</v>
          </cell>
          <cell r="I144">
            <v>69.08</v>
          </cell>
          <cell r="J144">
            <v>69.08</v>
          </cell>
          <cell r="K144">
            <v>3.6</v>
          </cell>
          <cell r="L144">
            <v>3.6</v>
          </cell>
          <cell r="M144">
            <v>3.6</v>
          </cell>
          <cell r="N144">
            <v>3.6</v>
          </cell>
          <cell r="O144">
            <v>41.45</v>
          </cell>
          <cell r="P144">
            <v>33.700000000000003</v>
          </cell>
          <cell r="Q144">
            <v>32.68</v>
          </cell>
          <cell r="R144">
            <v>4.68</v>
          </cell>
          <cell r="S144">
            <v>4.68</v>
          </cell>
          <cell r="T144">
            <v>4.16</v>
          </cell>
          <cell r="U144">
            <v>4.16</v>
          </cell>
          <cell r="V144">
            <v>4.68</v>
          </cell>
          <cell r="W144">
            <v>3.3</v>
          </cell>
          <cell r="X144">
            <v>60</v>
          </cell>
          <cell r="Y144">
            <v>75.03</v>
          </cell>
          <cell r="Z144">
            <v>37.049999999999997</v>
          </cell>
          <cell r="AA144">
            <v>6.16</v>
          </cell>
          <cell r="AB144">
            <v>2.5</v>
          </cell>
          <cell r="AC144">
            <v>3</v>
          </cell>
          <cell r="AD144">
            <v>0.9</v>
          </cell>
          <cell r="AE144">
            <v>0.67</v>
          </cell>
          <cell r="AF144">
            <v>1.74</v>
          </cell>
        </row>
        <row r="145">
          <cell r="C145">
            <v>523.79999999999995</v>
          </cell>
          <cell r="D145">
            <v>70.31</v>
          </cell>
          <cell r="E145">
            <v>205.58</v>
          </cell>
          <cell r="F145">
            <v>124.21</v>
          </cell>
          <cell r="G145">
            <v>24.01</v>
          </cell>
          <cell r="H145">
            <v>119.92</v>
          </cell>
          <cell r="I145">
            <v>69.08</v>
          </cell>
          <cell r="J145">
            <v>69.08</v>
          </cell>
          <cell r="K145">
            <v>3.6</v>
          </cell>
          <cell r="L145">
            <v>3.6</v>
          </cell>
          <cell r="M145">
            <v>3.6</v>
          </cell>
          <cell r="N145">
            <v>3.6</v>
          </cell>
          <cell r="O145">
            <v>41.45</v>
          </cell>
          <cell r="P145">
            <v>33.700000000000003</v>
          </cell>
          <cell r="Q145">
            <v>32.68</v>
          </cell>
          <cell r="R145">
            <v>4.68</v>
          </cell>
          <cell r="S145">
            <v>4.68</v>
          </cell>
          <cell r="T145">
            <v>4.16</v>
          </cell>
          <cell r="U145">
            <v>4.16</v>
          </cell>
          <cell r="V145">
            <v>4.68</v>
          </cell>
          <cell r="W145">
            <v>3.3</v>
          </cell>
          <cell r="X145">
            <v>154.4</v>
          </cell>
          <cell r="Y145">
            <v>75.03</v>
          </cell>
          <cell r="Z145">
            <v>37.049999999999997</v>
          </cell>
          <cell r="AA145">
            <v>6.16</v>
          </cell>
          <cell r="AB145">
            <v>4.82</v>
          </cell>
          <cell r="AC145">
            <v>10.029999999999999</v>
          </cell>
          <cell r="AD145">
            <v>1.54</v>
          </cell>
          <cell r="AE145">
            <v>0.67</v>
          </cell>
          <cell r="AF145">
            <v>1.74</v>
          </cell>
        </row>
        <row r="146">
          <cell r="C146">
            <v>491.9</v>
          </cell>
          <cell r="D146">
            <v>70.31</v>
          </cell>
          <cell r="E146">
            <v>205.58</v>
          </cell>
          <cell r="F146">
            <v>124.21</v>
          </cell>
          <cell r="G146">
            <v>24.01</v>
          </cell>
          <cell r="H146">
            <v>119.92</v>
          </cell>
          <cell r="I146">
            <v>69.08</v>
          </cell>
          <cell r="J146">
            <v>69.08</v>
          </cell>
          <cell r="K146">
            <v>3.6</v>
          </cell>
          <cell r="L146">
            <v>3.6</v>
          </cell>
          <cell r="M146">
            <v>3.6</v>
          </cell>
          <cell r="N146">
            <v>3.6</v>
          </cell>
          <cell r="O146">
            <v>41.45</v>
          </cell>
          <cell r="P146">
            <v>33.700000000000003</v>
          </cell>
          <cell r="Q146">
            <v>32.68</v>
          </cell>
          <cell r="R146">
            <v>4.68</v>
          </cell>
          <cell r="S146">
            <v>4.68</v>
          </cell>
          <cell r="T146">
            <v>4.16</v>
          </cell>
          <cell r="U146">
            <v>4.16</v>
          </cell>
          <cell r="V146">
            <v>4.68</v>
          </cell>
          <cell r="W146">
            <v>3.3</v>
          </cell>
          <cell r="X146">
            <v>154.4</v>
          </cell>
          <cell r="Y146">
            <v>75.03</v>
          </cell>
          <cell r="Z146">
            <v>37.049999999999997</v>
          </cell>
          <cell r="AA146">
            <v>6.16</v>
          </cell>
          <cell r="AB146">
            <v>4.82</v>
          </cell>
          <cell r="AC146">
            <v>10.029999999999999</v>
          </cell>
          <cell r="AD146">
            <v>1.24</v>
          </cell>
          <cell r="AE146">
            <v>0.67</v>
          </cell>
          <cell r="AF146">
            <v>1.74</v>
          </cell>
        </row>
        <row r="147">
          <cell r="C147">
            <v>487.82</v>
          </cell>
          <cell r="D147">
            <v>70.31</v>
          </cell>
          <cell r="E147">
            <v>205.58</v>
          </cell>
          <cell r="F147">
            <v>124.21</v>
          </cell>
          <cell r="G147">
            <v>24.01</v>
          </cell>
          <cell r="H147">
            <v>119.92</v>
          </cell>
          <cell r="I147">
            <v>69.08</v>
          </cell>
          <cell r="J147">
            <v>69.08</v>
          </cell>
          <cell r="K147">
            <v>3.6</v>
          </cell>
          <cell r="L147">
            <v>3.6</v>
          </cell>
          <cell r="M147">
            <v>3.6</v>
          </cell>
          <cell r="N147">
            <v>3.6</v>
          </cell>
          <cell r="O147">
            <v>41.45</v>
          </cell>
          <cell r="P147">
            <v>33.700000000000003</v>
          </cell>
          <cell r="Q147">
            <v>32.68</v>
          </cell>
          <cell r="R147">
            <v>4.68</v>
          </cell>
          <cell r="S147">
            <v>4.68</v>
          </cell>
          <cell r="T147">
            <v>4.16</v>
          </cell>
          <cell r="U147">
            <v>4.16</v>
          </cell>
          <cell r="V147">
            <v>4.68</v>
          </cell>
          <cell r="W147">
            <v>3.3</v>
          </cell>
          <cell r="X147">
            <v>98.95</v>
          </cell>
          <cell r="Y147">
            <v>75.03</v>
          </cell>
          <cell r="Z147">
            <v>37.049999999999997</v>
          </cell>
          <cell r="AA147">
            <v>6.16</v>
          </cell>
          <cell r="AB147">
            <v>4.82</v>
          </cell>
          <cell r="AC147">
            <v>10.029999999999999</v>
          </cell>
          <cell r="AD147">
            <v>0.9</v>
          </cell>
          <cell r="AE147">
            <v>0.67</v>
          </cell>
          <cell r="AF147">
            <v>1.74</v>
          </cell>
        </row>
        <row r="148">
          <cell r="C148">
            <v>353.77</v>
          </cell>
          <cell r="D148">
            <v>70.31</v>
          </cell>
          <cell r="E148">
            <v>205.58</v>
          </cell>
          <cell r="F148">
            <v>124.21</v>
          </cell>
          <cell r="G148">
            <v>24.01</v>
          </cell>
          <cell r="H148">
            <v>119.92</v>
          </cell>
          <cell r="I148">
            <v>69.08</v>
          </cell>
          <cell r="J148">
            <v>69.08</v>
          </cell>
          <cell r="K148">
            <v>3.6</v>
          </cell>
          <cell r="L148">
            <v>3.6</v>
          </cell>
          <cell r="M148">
            <v>3.6</v>
          </cell>
          <cell r="N148">
            <v>3.6</v>
          </cell>
          <cell r="O148">
            <v>41.45</v>
          </cell>
          <cell r="P148">
            <v>33.700000000000003</v>
          </cell>
          <cell r="Q148">
            <v>32.68</v>
          </cell>
          <cell r="R148">
            <v>4.68</v>
          </cell>
          <cell r="S148">
            <v>4.68</v>
          </cell>
          <cell r="T148">
            <v>4.16</v>
          </cell>
          <cell r="U148">
            <v>4.16</v>
          </cell>
          <cell r="V148">
            <v>4.68</v>
          </cell>
          <cell r="W148">
            <v>3.3</v>
          </cell>
          <cell r="X148">
            <v>60</v>
          </cell>
          <cell r="Y148">
            <v>75.03</v>
          </cell>
          <cell r="Z148">
            <v>37.049999999999997</v>
          </cell>
          <cell r="AA148">
            <v>6.16</v>
          </cell>
          <cell r="AB148">
            <v>3.28</v>
          </cell>
          <cell r="AC148">
            <v>6.68</v>
          </cell>
          <cell r="AD148">
            <v>0.9</v>
          </cell>
          <cell r="AE148">
            <v>0.67</v>
          </cell>
          <cell r="AF148">
            <v>1.74</v>
          </cell>
        </row>
        <row r="149">
          <cell r="C149">
            <v>478.92</v>
          </cell>
          <cell r="D149">
            <v>70.31</v>
          </cell>
          <cell r="E149">
            <v>0</v>
          </cell>
          <cell r="F149">
            <v>124.21</v>
          </cell>
          <cell r="G149">
            <v>0</v>
          </cell>
          <cell r="H149">
            <v>119.92</v>
          </cell>
          <cell r="I149">
            <v>69.08</v>
          </cell>
          <cell r="J149">
            <v>69.08</v>
          </cell>
          <cell r="K149">
            <v>3.6</v>
          </cell>
          <cell r="L149">
            <v>3.6</v>
          </cell>
          <cell r="M149">
            <v>3.6</v>
          </cell>
          <cell r="N149">
            <v>3.6</v>
          </cell>
          <cell r="O149">
            <v>41.45</v>
          </cell>
          <cell r="P149">
            <v>33.700000000000003</v>
          </cell>
          <cell r="Q149">
            <v>32.68</v>
          </cell>
          <cell r="R149">
            <v>4.68</v>
          </cell>
          <cell r="S149">
            <v>4.68</v>
          </cell>
          <cell r="T149">
            <v>4.16</v>
          </cell>
          <cell r="U149">
            <v>4.16</v>
          </cell>
          <cell r="V149">
            <v>4.68</v>
          </cell>
          <cell r="W149">
            <v>3.3</v>
          </cell>
          <cell r="X149">
            <v>60</v>
          </cell>
          <cell r="Y149">
            <v>30.5</v>
          </cell>
          <cell r="Z149">
            <v>12</v>
          </cell>
          <cell r="AA149">
            <v>6.16</v>
          </cell>
          <cell r="AB149">
            <v>2.5</v>
          </cell>
          <cell r="AC149">
            <v>3</v>
          </cell>
          <cell r="AD149">
            <v>0.9</v>
          </cell>
          <cell r="AE149">
            <v>0.3</v>
          </cell>
          <cell r="AF149">
            <v>0.9</v>
          </cell>
        </row>
        <row r="150">
          <cell r="C150">
            <v>375.05</v>
          </cell>
          <cell r="D150">
            <v>70.31</v>
          </cell>
          <cell r="E150">
            <v>0</v>
          </cell>
          <cell r="F150">
            <v>124.21</v>
          </cell>
          <cell r="G150">
            <v>0</v>
          </cell>
          <cell r="H150">
            <v>119.92</v>
          </cell>
          <cell r="I150">
            <v>69.08</v>
          </cell>
          <cell r="J150">
            <v>69.08</v>
          </cell>
          <cell r="K150">
            <v>3.6</v>
          </cell>
          <cell r="L150">
            <v>3.6</v>
          </cell>
          <cell r="M150">
            <v>3.6</v>
          </cell>
          <cell r="N150">
            <v>3.6</v>
          </cell>
          <cell r="O150">
            <v>41.45</v>
          </cell>
          <cell r="P150">
            <v>0</v>
          </cell>
          <cell r="Q150">
            <v>32.68</v>
          </cell>
          <cell r="R150">
            <v>4.68</v>
          </cell>
          <cell r="S150">
            <v>4.68</v>
          </cell>
          <cell r="T150">
            <v>4.16</v>
          </cell>
          <cell r="U150">
            <v>4.16</v>
          </cell>
          <cell r="V150">
            <v>4.68</v>
          </cell>
          <cell r="W150">
            <v>3.3</v>
          </cell>
          <cell r="X150">
            <v>60</v>
          </cell>
          <cell r="Y150">
            <v>30.5</v>
          </cell>
          <cell r="Z150">
            <v>12</v>
          </cell>
          <cell r="AA150">
            <v>4</v>
          </cell>
          <cell r="AB150">
            <v>2.5</v>
          </cell>
          <cell r="AC150">
            <v>3</v>
          </cell>
          <cell r="AD150">
            <v>0.9</v>
          </cell>
          <cell r="AE150">
            <v>0.3</v>
          </cell>
          <cell r="AF150">
            <v>0.9</v>
          </cell>
        </row>
        <row r="152">
          <cell r="C152">
            <v>5502.21</v>
          </cell>
          <cell r="D152">
            <v>1291.69</v>
          </cell>
          <cell r="E152">
            <v>2473.08</v>
          </cell>
          <cell r="F152">
            <v>2981.12</v>
          </cell>
          <cell r="G152">
            <v>312.10000000000002</v>
          </cell>
          <cell r="H152">
            <v>2878.19</v>
          </cell>
          <cell r="I152">
            <v>1657.88</v>
          </cell>
          <cell r="J152">
            <v>1657.88</v>
          </cell>
          <cell r="K152">
            <v>86.39</v>
          </cell>
          <cell r="L152">
            <v>86.39</v>
          </cell>
          <cell r="M152">
            <v>86.39</v>
          </cell>
          <cell r="N152">
            <v>86.39</v>
          </cell>
          <cell r="O152">
            <v>994.75</v>
          </cell>
          <cell r="P152">
            <v>489.08</v>
          </cell>
          <cell r="Q152">
            <v>784.37</v>
          </cell>
          <cell r="R152">
            <v>112.37</v>
          </cell>
          <cell r="S152">
            <v>112.37</v>
          </cell>
          <cell r="T152">
            <v>99.93</v>
          </cell>
          <cell r="U152">
            <v>99.93</v>
          </cell>
          <cell r="V152">
            <v>112.37</v>
          </cell>
          <cell r="W152">
            <v>79.2</v>
          </cell>
          <cell r="X152">
            <v>1667.74</v>
          </cell>
          <cell r="Y152">
            <v>967.74</v>
          </cell>
          <cell r="Z152">
            <v>447.1</v>
          </cell>
          <cell r="AA152">
            <v>129.03</v>
          </cell>
          <cell r="AB152">
            <v>67.739999999999995</v>
          </cell>
          <cell r="AC152">
            <v>96.77</v>
          </cell>
          <cell r="AD152">
            <v>22.58</v>
          </cell>
          <cell r="AE152">
            <v>9.68</v>
          </cell>
          <cell r="AF152">
            <v>32.26</v>
          </cell>
        </row>
        <row r="154">
          <cell r="C154">
            <v>2E-3</v>
          </cell>
          <cell r="D154">
            <v>2E-3</v>
          </cell>
          <cell r="E154">
            <v>2E-3</v>
          </cell>
          <cell r="F154">
            <v>2.5700000000000001E-2</v>
          </cell>
          <cell r="G154">
            <v>3.32E-2</v>
          </cell>
          <cell r="H154">
            <v>2.75E-2</v>
          </cell>
          <cell r="I154">
            <v>2.7799999999999998E-2</v>
          </cell>
          <cell r="J154">
            <v>2.81E-2</v>
          </cell>
          <cell r="K154">
            <v>3.2000000000000001E-2</v>
          </cell>
          <cell r="L154">
            <v>3.2199999999999999E-2</v>
          </cell>
          <cell r="M154">
            <v>3.2199999999999999E-2</v>
          </cell>
          <cell r="N154">
            <v>3.2199999999999999E-2</v>
          </cell>
          <cell r="O154">
            <v>3.9E-2</v>
          </cell>
          <cell r="P154">
            <v>3.95E-2</v>
          </cell>
          <cell r="Q154">
            <v>3.4299999999999997E-2</v>
          </cell>
          <cell r="R154">
            <v>3.7100000000000001E-2</v>
          </cell>
          <cell r="S154">
            <v>3.7100000000000001E-2</v>
          </cell>
          <cell r="T154">
            <v>3.7100000000000001E-2</v>
          </cell>
          <cell r="U154">
            <v>3.7100000000000001E-2</v>
          </cell>
          <cell r="V154">
            <v>3.7100000000000001E-2</v>
          </cell>
          <cell r="W154">
            <v>3.7100000000000001E-2</v>
          </cell>
          <cell r="X154">
            <v>2E-3</v>
          </cell>
          <cell r="Y154">
            <v>2E-3</v>
          </cell>
          <cell r="Z154">
            <v>2E-3</v>
          </cell>
          <cell r="AA154">
            <v>2E-3</v>
          </cell>
          <cell r="AB154">
            <v>2E-3</v>
          </cell>
          <cell r="AC154">
            <v>2E-3</v>
          </cell>
          <cell r="AD154">
            <v>2E-3</v>
          </cell>
          <cell r="AE154">
            <v>2E-3</v>
          </cell>
          <cell r="AF154">
            <v>2E-3</v>
          </cell>
        </row>
        <row r="165">
          <cell r="C165" t="str">
            <v xml:space="preserve">H-PAUTE </v>
          </cell>
          <cell r="D165" t="str">
            <v>H-PUCARA</v>
          </cell>
          <cell r="E165" t="str">
            <v>H-NACION</v>
          </cell>
          <cell r="F165" t="str">
            <v>E-TRINIT</v>
          </cell>
          <cell r="G165" t="str">
            <v>IN-COLOM</v>
          </cell>
          <cell r="H165" t="str">
            <v xml:space="preserve">T-ESMER </v>
          </cell>
          <cell r="I165" t="str">
            <v>E.GZ.TV3</v>
          </cell>
          <cell r="J165" t="str">
            <v>E.GZ.TV2</v>
          </cell>
          <cell r="K165" t="str">
            <v>CSURDES1</v>
          </cell>
          <cell r="L165" t="str">
            <v>CSURDES2</v>
          </cell>
          <cell r="M165" t="str">
            <v>CSURDES3</v>
          </cell>
          <cell r="N165" t="str">
            <v>CSURDES4</v>
          </cell>
          <cell r="O165" t="str">
            <v xml:space="preserve">EQL3-U3 </v>
          </cell>
          <cell r="P165" t="str">
            <v>ELEC-AT1</v>
          </cell>
          <cell r="Q165" t="str">
            <v xml:space="preserve">EQL3-U4 </v>
          </cell>
          <cell r="R165" t="str">
            <v>E.VASANT</v>
          </cell>
          <cell r="S165" t="str">
            <v xml:space="preserve">EQL2-U2 </v>
          </cell>
          <cell r="T165" t="str">
            <v xml:space="preserve">SUR-CA6 </v>
          </cell>
          <cell r="U165" t="str">
            <v xml:space="preserve">EQL2-U1 </v>
          </cell>
          <cell r="V165" t="str">
            <v>TPGUANG2</v>
          </cell>
          <cell r="W165" t="str">
            <v>TPGUANG3</v>
          </cell>
          <cell r="X165" t="str">
            <v>TPGUANG4</v>
          </cell>
          <cell r="Y165" t="str">
            <v>TPGUANG5</v>
          </cell>
          <cell r="Z165" t="str">
            <v>TPGUANG6</v>
          </cell>
          <cell r="AA165" t="str">
            <v>G.HERNA1</v>
          </cell>
          <cell r="AB165" t="str">
            <v>G.HERNA2</v>
          </cell>
          <cell r="AC165" t="str">
            <v>G.HERNA3</v>
          </cell>
          <cell r="AD165" t="str">
            <v>G.HERNA4</v>
          </cell>
          <cell r="AE165" t="str">
            <v>G.HERNA5</v>
          </cell>
          <cell r="AF165" t="str">
            <v>G.HERNA6</v>
          </cell>
          <cell r="AG165" t="str">
            <v>AGOYAN_H</v>
          </cell>
          <cell r="AH165" t="str">
            <v>EEQ_HIDR</v>
          </cell>
          <cell r="AI165" t="str">
            <v xml:space="preserve">C-SUR_H </v>
          </cell>
          <cell r="AJ165" t="str">
            <v>RIOBAM_H</v>
          </cell>
          <cell r="AK165" t="str">
            <v>COTOPX_H</v>
          </cell>
          <cell r="AL165" t="str">
            <v>RNORTE_H</v>
          </cell>
          <cell r="AM165" t="str">
            <v>AMBATO_H</v>
          </cell>
          <cell r="AN165" t="str">
            <v>BOLIVR_H</v>
          </cell>
          <cell r="AO165" t="str">
            <v xml:space="preserve">R-SUR_H </v>
          </cell>
        </row>
        <row r="167">
          <cell r="C167">
            <v>260.95</v>
          </cell>
          <cell r="D167">
            <v>0</v>
          </cell>
          <cell r="E167">
            <v>0</v>
          </cell>
          <cell r="F167">
            <v>124.21</v>
          </cell>
          <cell r="G167">
            <v>0</v>
          </cell>
          <cell r="H167">
            <v>119.92</v>
          </cell>
          <cell r="I167">
            <v>69.08</v>
          </cell>
          <cell r="J167">
            <v>69.08</v>
          </cell>
          <cell r="K167">
            <v>3.6</v>
          </cell>
          <cell r="L167">
            <v>3.6</v>
          </cell>
          <cell r="M167">
            <v>3.6</v>
          </cell>
          <cell r="N167">
            <v>3.6</v>
          </cell>
          <cell r="O167">
            <v>41.45</v>
          </cell>
          <cell r="P167">
            <v>33.700000000000003</v>
          </cell>
          <cell r="Q167">
            <v>41.45</v>
          </cell>
          <cell r="R167">
            <v>32.68</v>
          </cell>
          <cell r="S167">
            <v>36.840000000000003</v>
          </cell>
          <cell r="T167">
            <v>0</v>
          </cell>
          <cell r="U167">
            <v>0</v>
          </cell>
          <cell r="V167">
            <v>4.68</v>
          </cell>
          <cell r="W167">
            <v>4.68</v>
          </cell>
          <cell r="X167">
            <v>4.68</v>
          </cell>
          <cell r="Y167">
            <v>4.16</v>
          </cell>
          <cell r="Z167">
            <v>4.68</v>
          </cell>
          <cell r="AA167">
            <v>5.04</v>
          </cell>
          <cell r="AB167">
            <v>5.04</v>
          </cell>
          <cell r="AC167">
            <v>5.04</v>
          </cell>
          <cell r="AD167">
            <v>5.04</v>
          </cell>
          <cell r="AE167">
            <v>5.04</v>
          </cell>
          <cell r="AF167">
            <v>5.04</v>
          </cell>
          <cell r="AG167">
            <v>60</v>
          </cell>
          <cell r="AH167">
            <v>30.5</v>
          </cell>
          <cell r="AI167">
            <v>12</v>
          </cell>
          <cell r="AJ167">
            <v>4</v>
          </cell>
          <cell r="AK167">
            <v>2.5</v>
          </cell>
          <cell r="AL167">
            <v>3</v>
          </cell>
          <cell r="AM167">
            <v>1.1000000000000001</v>
          </cell>
          <cell r="AN167">
            <v>0.4</v>
          </cell>
          <cell r="AO167">
            <v>0.9</v>
          </cell>
        </row>
        <row r="168">
          <cell r="C168">
            <v>227.44</v>
          </cell>
          <cell r="D168">
            <v>0</v>
          </cell>
          <cell r="E168">
            <v>0</v>
          </cell>
          <cell r="F168">
            <v>124.21</v>
          </cell>
          <cell r="G168">
            <v>0</v>
          </cell>
          <cell r="H168">
            <v>119.92</v>
          </cell>
          <cell r="I168">
            <v>69.08</v>
          </cell>
          <cell r="J168">
            <v>69.08</v>
          </cell>
          <cell r="K168">
            <v>3.6</v>
          </cell>
          <cell r="L168">
            <v>3.6</v>
          </cell>
          <cell r="M168">
            <v>3.6</v>
          </cell>
          <cell r="N168">
            <v>3.6</v>
          </cell>
          <cell r="O168">
            <v>41.45</v>
          </cell>
          <cell r="P168">
            <v>33.700000000000003</v>
          </cell>
          <cell r="Q168">
            <v>41.45</v>
          </cell>
          <cell r="R168">
            <v>32.68</v>
          </cell>
          <cell r="S168">
            <v>36.840000000000003</v>
          </cell>
          <cell r="T168">
            <v>0</v>
          </cell>
          <cell r="U168">
            <v>0</v>
          </cell>
          <cell r="V168">
            <v>4.68</v>
          </cell>
          <cell r="W168">
            <v>4.68</v>
          </cell>
          <cell r="X168">
            <v>4.68</v>
          </cell>
          <cell r="Y168">
            <v>4.16</v>
          </cell>
          <cell r="Z168">
            <v>4.68</v>
          </cell>
          <cell r="AA168">
            <v>5.04</v>
          </cell>
          <cell r="AB168">
            <v>5.04</v>
          </cell>
          <cell r="AC168">
            <v>5.04</v>
          </cell>
          <cell r="AD168">
            <v>5.04</v>
          </cell>
          <cell r="AE168">
            <v>5.04</v>
          </cell>
          <cell r="AF168">
            <v>5.04</v>
          </cell>
          <cell r="AG168">
            <v>60</v>
          </cell>
          <cell r="AH168">
            <v>30.5</v>
          </cell>
          <cell r="AI168">
            <v>12</v>
          </cell>
          <cell r="AJ168">
            <v>4</v>
          </cell>
          <cell r="AK168">
            <v>2.5</v>
          </cell>
          <cell r="AL168">
            <v>3</v>
          </cell>
          <cell r="AM168">
            <v>1.1000000000000001</v>
          </cell>
          <cell r="AN168">
            <v>0.4</v>
          </cell>
          <cell r="AO168">
            <v>0.9</v>
          </cell>
        </row>
        <row r="169">
          <cell r="C169">
            <v>194.62</v>
          </cell>
          <cell r="D169">
            <v>0</v>
          </cell>
          <cell r="E169">
            <v>0</v>
          </cell>
          <cell r="F169">
            <v>124.21</v>
          </cell>
          <cell r="G169">
            <v>0</v>
          </cell>
          <cell r="H169">
            <v>119.92</v>
          </cell>
          <cell r="I169">
            <v>69.08</v>
          </cell>
          <cell r="J169">
            <v>69.08</v>
          </cell>
          <cell r="K169">
            <v>3.6</v>
          </cell>
          <cell r="L169">
            <v>3.6</v>
          </cell>
          <cell r="M169">
            <v>3.6</v>
          </cell>
          <cell r="N169">
            <v>3.6</v>
          </cell>
          <cell r="O169">
            <v>41.45</v>
          </cell>
          <cell r="P169">
            <v>33.700000000000003</v>
          </cell>
          <cell r="Q169">
            <v>41.45</v>
          </cell>
          <cell r="R169">
            <v>32.68</v>
          </cell>
          <cell r="S169">
            <v>36.840000000000003</v>
          </cell>
          <cell r="T169">
            <v>0</v>
          </cell>
          <cell r="U169">
            <v>0</v>
          </cell>
          <cell r="V169">
            <v>4.68</v>
          </cell>
          <cell r="W169">
            <v>4.68</v>
          </cell>
          <cell r="X169">
            <v>4.68</v>
          </cell>
          <cell r="Y169">
            <v>4.16</v>
          </cell>
          <cell r="Z169">
            <v>4.68</v>
          </cell>
          <cell r="AA169">
            <v>5.04</v>
          </cell>
          <cell r="AB169">
            <v>5.04</v>
          </cell>
          <cell r="AC169">
            <v>5.04</v>
          </cell>
          <cell r="AD169">
            <v>5.04</v>
          </cell>
          <cell r="AE169">
            <v>5.04</v>
          </cell>
          <cell r="AF169">
            <v>5.04</v>
          </cell>
          <cell r="AG169">
            <v>60</v>
          </cell>
          <cell r="AH169">
            <v>30.5</v>
          </cell>
          <cell r="AI169">
            <v>12</v>
          </cell>
          <cell r="AJ169">
            <v>4</v>
          </cell>
          <cell r="AK169">
            <v>2.5</v>
          </cell>
          <cell r="AL169">
            <v>3</v>
          </cell>
          <cell r="AM169">
            <v>1.1000000000000001</v>
          </cell>
          <cell r="AN169">
            <v>0.4</v>
          </cell>
          <cell r="AO169">
            <v>0.9</v>
          </cell>
        </row>
        <row r="170">
          <cell r="C170">
            <v>205.94</v>
          </cell>
          <cell r="D170">
            <v>0</v>
          </cell>
          <cell r="E170">
            <v>0</v>
          </cell>
          <cell r="F170">
            <v>124.21</v>
          </cell>
          <cell r="G170">
            <v>0</v>
          </cell>
          <cell r="H170">
            <v>119.92</v>
          </cell>
          <cell r="I170">
            <v>69.08</v>
          </cell>
          <cell r="J170">
            <v>69.08</v>
          </cell>
          <cell r="K170">
            <v>3.6</v>
          </cell>
          <cell r="L170">
            <v>3.6</v>
          </cell>
          <cell r="M170">
            <v>3.6</v>
          </cell>
          <cell r="N170">
            <v>3.6</v>
          </cell>
          <cell r="O170">
            <v>41.45</v>
          </cell>
          <cell r="P170">
            <v>33.700000000000003</v>
          </cell>
          <cell r="Q170">
            <v>41.45</v>
          </cell>
          <cell r="R170">
            <v>32.68</v>
          </cell>
          <cell r="S170">
            <v>36.840000000000003</v>
          </cell>
          <cell r="T170">
            <v>0</v>
          </cell>
          <cell r="U170">
            <v>0</v>
          </cell>
          <cell r="V170">
            <v>4.68</v>
          </cell>
          <cell r="W170">
            <v>4.68</v>
          </cell>
          <cell r="X170">
            <v>4.68</v>
          </cell>
          <cell r="Y170">
            <v>4.16</v>
          </cell>
          <cell r="Z170">
            <v>4.68</v>
          </cell>
          <cell r="AA170">
            <v>5.04</v>
          </cell>
          <cell r="AB170">
            <v>5.04</v>
          </cell>
          <cell r="AC170">
            <v>5.04</v>
          </cell>
          <cell r="AD170">
            <v>5.04</v>
          </cell>
          <cell r="AE170">
            <v>5.04</v>
          </cell>
          <cell r="AF170">
            <v>5.04</v>
          </cell>
          <cell r="AG170">
            <v>60</v>
          </cell>
          <cell r="AH170">
            <v>30.5</v>
          </cell>
          <cell r="AI170">
            <v>12</v>
          </cell>
          <cell r="AJ170">
            <v>4</v>
          </cell>
          <cell r="AK170">
            <v>2.5</v>
          </cell>
          <cell r="AL170">
            <v>3</v>
          </cell>
          <cell r="AM170">
            <v>1.1000000000000001</v>
          </cell>
          <cell r="AN170">
            <v>0.4</v>
          </cell>
          <cell r="AO170">
            <v>1.3</v>
          </cell>
        </row>
        <row r="171">
          <cell r="C171">
            <v>217.24</v>
          </cell>
          <cell r="D171">
            <v>0</v>
          </cell>
          <cell r="E171">
            <v>0</v>
          </cell>
          <cell r="F171">
            <v>124.21</v>
          </cell>
          <cell r="G171">
            <v>0</v>
          </cell>
          <cell r="H171">
            <v>119.92</v>
          </cell>
          <cell r="I171">
            <v>69.08</v>
          </cell>
          <cell r="J171">
            <v>69.08</v>
          </cell>
          <cell r="K171">
            <v>3.6</v>
          </cell>
          <cell r="L171">
            <v>3.6</v>
          </cell>
          <cell r="M171">
            <v>3.6</v>
          </cell>
          <cell r="N171">
            <v>3.6</v>
          </cell>
          <cell r="O171">
            <v>41.45</v>
          </cell>
          <cell r="P171">
            <v>33.700000000000003</v>
          </cell>
          <cell r="Q171">
            <v>41.45</v>
          </cell>
          <cell r="R171">
            <v>32.68</v>
          </cell>
          <cell r="S171">
            <v>36.840000000000003</v>
          </cell>
          <cell r="T171">
            <v>0</v>
          </cell>
          <cell r="U171">
            <v>0</v>
          </cell>
          <cell r="V171">
            <v>4.68</v>
          </cell>
          <cell r="W171">
            <v>4.68</v>
          </cell>
          <cell r="X171">
            <v>4.68</v>
          </cell>
          <cell r="Y171">
            <v>4.16</v>
          </cell>
          <cell r="Z171">
            <v>4.68</v>
          </cell>
          <cell r="AA171">
            <v>5.04</v>
          </cell>
          <cell r="AB171">
            <v>5.04</v>
          </cell>
          <cell r="AC171">
            <v>5.04</v>
          </cell>
          <cell r="AD171">
            <v>5.04</v>
          </cell>
          <cell r="AE171">
            <v>5.04</v>
          </cell>
          <cell r="AF171">
            <v>5.04</v>
          </cell>
          <cell r="AG171">
            <v>60</v>
          </cell>
          <cell r="AH171">
            <v>30.5</v>
          </cell>
          <cell r="AI171">
            <v>12</v>
          </cell>
          <cell r="AJ171">
            <v>4</v>
          </cell>
          <cell r="AK171">
            <v>2.5</v>
          </cell>
          <cell r="AL171">
            <v>3</v>
          </cell>
          <cell r="AM171">
            <v>1.1000000000000001</v>
          </cell>
          <cell r="AN171">
            <v>0.4</v>
          </cell>
          <cell r="AO171">
            <v>1.74</v>
          </cell>
        </row>
        <row r="172">
          <cell r="C172">
            <v>343.47</v>
          </cell>
          <cell r="D172">
            <v>0</v>
          </cell>
          <cell r="E172">
            <v>0</v>
          </cell>
          <cell r="F172">
            <v>124.21</v>
          </cell>
          <cell r="G172">
            <v>0</v>
          </cell>
          <cell r="H172">
            <v>119.92</v>
          </cell>
          <cell r="I172">
            <v>69.08</v>
          </cell>
          <cell r="J172">
            <v>69.08</v>
          </cell>
          <cell r="K172">
            <v>3.6</v>
          </cell>
          <cell r="L172">
            <v>3.6</v>
          </cell>
          <cell r="M172">
            <v>3.6</v>
          </cell>
          <cell r="N172">
            <v>3.6</v>
          </cell>
          <cell r="O172">
            <v>41.45</v>
          </cell>
          <cell r="P172">
            <v>33.700000000000003</v>
          </cell>
          <cell r="Q172">
            <v>41.45</v>
          </cell>
          <cell r="R172">
            <v>32.68</v>
          </cell>
          <cell r="S172">
            <v>36.840000000000003</v>
          </cell>
          <cell r="T172">
            <v>0</v>
          </cell>
          <cell r="U172">
            <v>0</v>
          </cell>
          <cell r="V172">
            <v>4.68</v>
          </cell>
          <cell r="W172">
            <v>4.68</v>
          </cell>
          <cell r="X172">
            <v>4.68</v>
          </cell>
          <cell r="Y172">
            <v>4.16</v>
          </cell>
          <cell r="Z172">
            <v>4.68</v>
          </cell>
          <cell r="AA172">
            <v>5.04</v>
          </cell>
          <cell r="AB172">
            <v>5.04</v>
          </cell>
          <cell r="AC172">
            <v>5.04</v>
          </cell>
          <cell r="AD172">
            <v>5.04</v>
          </cell>
          <cell r="AE172">
            <v>5.04</v>
          </cell>
          <cell r="AF172">
            <v>5.04</v>
          </cell>
          <cell r="AG172">
            <v>60</v>
          </cell>
          <cell r="AH172">
            <v>30.5</v>
          </cell>
          <cell r="AI172">
            <v>12</v>
          </cell>
          <cell r="AJ172">
            <v>4</v>
          </cell>
          <cell r="AK172">
            <v>2.5</v>
          </cell>
          <cell r="AL172">
            <v>3</v>
          </cell>
          <cell r="AM172">
            <v>1.1000000000000001</v>
          </cell>
          <cell r="AN172">
            <v>0.4</v>
          </cell>
          <cell r="AO172">
            <v>1.74</v>
          </cell>
        </row>
        <row r="173">
          <cell r="C173">
            <v>391.32</v>
          </cell>
          <cell r="D173">
            <v>0</v>
          </cell>
          <cell r="E173">
            <v>0</v>
          </cell>
          <cell r="F173">
            <v>124.21</v>
          </cell>
          <cell r="G173">
            <v>0</v>
          </cell>
          <cell r="H173">
            <v>119.92</v>
          </cell>
          <cell r="I173">
            <v>69.08</v>
          </cell>
          <cell r="J173">
            <v>69.08</v>
          </cell>
          <cell r="K173">
            <v>3.6</v>
          </cell>
          <cell r="L173">
            <v>3.6</v>
          </cell>
          <cell r="M173">
            <v>3.6</v>
          </cell>
          <cell r="N173">
            <v>3.6</v>
          </cell>
          <cell r="O173">
            <v>41.45</v>
          </cell>
          <cell r="P173">
            <v>33.700000000000003</v>
          </cell>
          <cell r="Q173">
            <v>41.45</v>
          </cell>
          <cell r="R173">
            <v>32.68</v>
          </cell>
          <cell r="S173">
            <v>36.840000000000003</v>
          </cell>
          <cell r="T173">
            <v>0</v>
          </cell>
          <cell r="U173">
            <v>0</v>
          </cell>
          <cell r="V173">
            <v>4.68</v>
          </cell>
          <cell r="W173">
            <v>4.68</v>
          </cell>
          <cell r="X173">
            <v>4.68</v>
          </cell>
          <cell r="Y173">
            <v>4.16</v>
          </cell>
          <cell r="Z173">
            <v>4.68</v>
          </cell>
          <cell r="AA173">
            <v>5.04</v>
          </cell>
          <cell r="AB173">
            <v>5.04</v>
          </cell>
          <cell r="AC173">
            <v>5.04</v>
          </cell>
          <cell r="AD173">
            <v>5.04</v>
          </cell>
          <cell r="AE173">
            <v>5.04</v>
          </cell>
          <cell r="AF173">
            <v>5.04</v>
          </cell>
          <cell r="AG173">
            <v>60</v>
          </cell>
          <cell r="AH173">
            <v>30.5</v>
          </cell>
          <cell r="AI173">
            <v>12</v>
          </cell>
          <cell r="AJ173">
            <v>4</v>
          </cell>
          <cell r="AK173">
            <v>2.5</v>
          </cell>
          <cell r="AL173">
            <v>3</v>
          </cell>
          <cell r="AM173">
            <v>1.1000000000000001</v>
          </cell>
          <cell r="AN173">
            <v>0.4</v>
          </cell>
          <cell r="AO173">
            <v>1.74</v>
          </cell>
        </row>
        <row r="174">
          <cell r="C174">
            <v>274.13</v>
          </cell>
          <cell r="D174">
            <v>0</v>
          </cell>
          <cell r="E174">
            <v>120</v>
          </cell>
          <cell r="F174">
            <v>124.21</v>
          </cell>
          <cell r="G174">
            <v>0</v>
          </cell>
          <cell r="H174">
            <v>119.92</v>
          </cell>
          <cell r="I174">
            <v>69.08</v>
          </cell>
          <cell r="J174">
            <v>69.08</v>
          </cell>
          <cell r="K174">
            <v>3.6</v>
          </cell>
          <cell r="L174">
            <v>3.6</v>
          </cell>
          <cell r="M174">
            <v>3.6</v>
          </cell>
          <cell r="N174">
            <v>3.6</v>
          </cell>
          <cell r="O174">
            <v>41.45</v>
          </cell>
          <cell r="P174">
            <v>33.700000000000003</v>
          </cell>
          <cell r="Q174">
            <v>41.45</v>
          </cell>
          <cell r="R174">
            <v>32.68</v>
          </cell>
          <cell r="S174">
            <v>36.840000000000003</v>
          </cell>
          <cell r="T174">
            <v>0</v>
          </cell>
          <cell r="U174">
            <v>36.840000000000003</v>
          </cell>
          <cell r="V174">
            <v>4.68</v>
          </cell>
          <cell r="W174">
            <v>4.68</v>
          </cell>
          <cell r="X174">
            <v>4.68</v>
          </cell>
          <cell r="Y174">
            <v>4.16</v>
          </cell>
          <cell r="Z174">
            <v>4.68</v>
          </cell>
          <cell r="AA174">
            <v>5.04</v>
          </cell>
          <cell r="AB174">
            <v>5.04</v>
          </cell>
          <cell r="AC174">
            <v>5.04</v>
          </cell>
          <cell r="AD174">
            <v>5.04</v>
          </cell>
          <cell r="AE174">
            <v>5.04</v>
          </cell>
          <cell r="AF174">
            <v>5.04</v>
          </cell>
          <cell r="AG174">
            <v>60</v>
          </cell>
          <cell r="AH174">
            <v>30.5</v>
          </cell>
          <cell r="AI174">
            <v>12</v>
          </cell>
          <cell r="AJ174">
            <v>4</v>
          </cell>
          <cell r="AK174">
            <v>2.5</v>
          </cell>
          <cell r="AL174">
            <v>3</v>
          </cell>
          <cell r="AM174">
            <v>1.1000000000000001</v>
          </cell>
          <cell r="AN174">
            <v>0.4</v>
          </cell>
          <cell r="AO174">
            <v>1.74</v>
          </cell>
        </row>
        <row r="175">
          <cell r="C175">
            <v>325.37</v>
          </cell>
          <cell r="D175">
            <v>0</v>
          </cell>
          <cell r="E175">
            <v>170.56</v>
          </cell>
          <cell r="F175">
            <v>124.21</v>
          </cell>
          <cell r="G175">
            <v>0</v>
          </cell>
          <cell r="H175">
            <v>119.92</v>
          </cell>
          <cell r="I175">
            <v>69.08</v>
          </cell>
          <cell r="J175">
            <v>69.08</v>
          </cell>
          <cell r="K175">
            <v>3.6</v>
          </cell>
          <cell r="L175">
            <v>3.6</v>
          </cell>
          <cell r="M175">
            <v>3.6</v>
          </cell>
          <cell r="N175">
            <v>3.6</v>
          </cell>
          <cell r="O175">
            <v>41.45</v>
          </cell>
          <cell r="P175">
            <v>33.700000000000003</v>
          </cell>
          <cell r="Q175">
            <v>41.45</v>
          </cell>
          <cell r="R175">
            <v>32.68</v>
          </cell>
          <cell r="S175">
            <v>36.840000000000003</v>
          </cell>
          <cell r="T175">
            <v>0</v>
          </cell>
          <cell r="U175">
            <v>36.840000000000003</v>
          </cell>
          <cell r="V175">
            <v>4.68</v>
          </cell>
          <cell r="W175">
            <v>4.68</v>
          </cell>
          <cell r="X175">
            <v>4.68</v>
          </cell>
          <cell r="Y175">
            <v>4.16</v>
          </cell>
          <cell r="Z175">
            <v>4.68</v>
          </cell>
          <cell r="AA175">
            <v>5.04</v>
          </cell>
          <cell r="AB175">
            <v>5.04</v>
          </cell>
          <cell r="AC175">
            <v>5.04</v>
          </cell>
          <cell r="AD175">
            <v>5.04</v>
          </cell>
          <cell r="AE175">
            <v>5.04</v>
          </cell>
          <cell r="AF175">
            <v>5.04</v>
          </cell>
          <cell r="AG175">
            <v>60</v>
          </cell>
          <cell r="AH175">
            <v>30.5</v>
          </cell>
          <cell r="AI175">
            <v>12</v>
          </cell>
          <cell r="AJ175">
            <v>4</v>
          </cell>
          <cell r="AK175">
            <v>2.5</v>
          </cell>
          <cell r="AL175">
            <v>3</v>
          </cell>
          <cell r="AM175">
            <v>1.1000000000000001</v>
          </cell>
          <cell r="AN175">
            <v>0.4</v>
          </cell>
          <cell r="AO175">
            <v>1.74</v>
          </cell>
        </row>
        <row r="176">
          <cell r="C176">
            <v>342.64</v>
          </cell>
          <cell r="D176">
            <v>0</v>
          </cell>
          <cell r="E176">
            <v>205.58</v>
          </cell>
          <cell r="F176">
            <v>124.21</v>
          </cell>
          <cell r="G176">
            <v>24.01</v>
          </cell>
          <cell r="H176">
            <v>119.92</v>
          </cell>
          <cell r="I176">
            <v>69.08</v>
          </cell>
          <cell r="J176">
            <v>69.08</v>
          </cell>
          <cell r="K176">
            <v>3.6</v>
          </cell>
          <cell r="L176">
            <v>3.6</v>
          </cell>
          <cell r="M176">
            <v>3.6</v>
          </cell>
          <cell r="N176">
            <v>3.6</v>
          </cell>
          <cell r="O176">
            <v>41.45</v>
          </cell>
          <cell r="P176">
            <v>33.700000000000003</v>
          </cell>
          <cell r="Q176">
            <v>41.45</v>
          </cell>
          <cell r="R176">
            <v>32.68</v>
          </cell>
          <cell r="S176">
            <v>36.840000000000003</v>
          </cell>
          <cell r="T176">
            <v>0</v>
          </cell>
          <cell r="U176">
            <v>36.840000000000003</v>
          </cell>
          <cell r="V176">
            <v>4.68</v>
          </cell>
          <cell r="W176">
            <v>4.68</v>
          </cell>
          <cell r="X176">
            <v>4.68</v>
          </cell>
          <cell r="Y176">
            <v>4.16</v>
          </cell>
          <cell r="Z176">
            <v>4.68</v>
          </cell>
          <cell r="AA176">
            <v>5.04</v>
          </cell>
          <cell r="AB176">
            <v>5.04</v>
          </cell>
          <cell r="AC176">
            <v>5.04</v>
          </cell>
          <cell r="AD176">
            <v>5.04</v>
          </cell>
          <cell r="AE176">
            <v>5.04</v>
          </cell>
          <cell r="AF176">
            <v>5.04</v>
          </cell>
          <cell r="AG176">
            <v>60</v>
          </cell>
          <cell r="AH176">
            <v>30.5</v>
          </cell>
          <cell r="AI176">
            <v>12</v>
          </cell>
          <cell r="AJ176">
            <v>4</v>
          </cell>
          <cell r="AK176">
            <v>2.5</v>
          </cell>
          <cell r="AL176">
            <v>3</v>
          </cell>
          <cell r="AM176">
            <v>1.1000000000000001</v>
          </cell>
          <cell r="AN176">
            <v>0.4</v>
          </cell>
          <cell r="AO176">
            <v>1.74</v>
          </cell>
        </row>
        <row r="177">
          <cell r="C177">
            <v>358.63</v>
          </cell>
          <cell r="D177">
            <v>0</v>
          </cell>
          <cell r="E177">
            <v>205.58</v>
          </cell>
          <cell r="F177">
            <v>124.21</v>
          </cell>
          <cell r="G177">
            <v>24.01</v>
          </cell>
          <cell r="H177">
            <v>119.92</v>
          </cell>
          <cell r="I177">
            <v>69.08</v>
          </cell>
          <cell r="J177">
            <v>69.08</v>
          </cell>
          <cell r="K177">
            <v>3.6</v>
          </cell>
          <cell r="L177">
            <v>3.6</v>
          </cell>
          <cell r="M177">
            <v>3.6</v>
          </cell>
          <cell r="N177">
            <v>3.6</v>
          </cell>
          <cell r="O177">
            <v>41.45</v>
          </cell>
          <cell r="P177">
            <v>33.700000000000003</v>
          </cell>
          <cell r="Q177">
            <v>41.45</v>
          </cell>
          <cell r="R177">
            <v>32.68</v>
          </cell>
          <cell r="S177">
            <v>36.840000000000003</v>
          </cell>
          <cell r="T177">
            <v>1.8</v>
          </cell>
          <cell r="U177">
            <v>36.840000000000003</v>
          </cell>
          <cell r="V177">
            <v>4.68</v>
          </cell>
          <cell r="W177">
            <v>4.68</v>
          </cell>
          <cell r="X177">
            <v>4.68</v>
          </cell>
          <cell r="Y177">
            <v>4.16</v>
          </cell>
          <cell r="Z177">
            <v>4.68</v>
          </cell>
          <cell r="AA177">
            <v>5.04</v>
          </cell>
          <cell r="AB177">
            <v>5.04</v>
          </cell>
          <cell r="AC177">
            <v>5.04</v>
          </cell>
          <cell r="AD177">
            <v>5.04</v>
          </cell>
          <cell r="AE177">
            <v>5.04</v>
          </cell>
          <cell r="AF177">
            <v>5.04</v>
          </cell>
          <cell r="AG177">
            <v>60</v>
          </cell>
          <cell r="AH177">
            <v>30.5</v>
          </cell>
          <cell r="AI177">
            <v>12</v>
          </cell>
          <cell r="AJ177">
            <v>4</v>
          </cell>
          <cell r="AK177">
            <v>2.5</v>
          </cell>
          <cell r="AL177">
            <v>3</v>
          </cell>
          <cell r="AM177">
            <v>1.1000000000000001</v>
          </cell>
          <cell r="AN177">
            <v>0.4</v>
          </cell>
          <cell r="AO177">
            <v>1.74</v>
          </cell>
        </row>
        <row r="178">
          <cell r="C178">
            <v>375.19</v>
          </cell>
          <cell r="D178">
            <v>0</v>
          </cell>
          <cell r="E178">
            <v>205.58</v>
          </cell>
          <cell r="F178">
            <v>124.21</v>
          </cell>
          <cell r="G178">
            <v>24.01</v>
          </cell>
          <cell r="H178">
            <v>119.92</v>
          </cell>
          <cell r="I178">
            <v>69.08</v>
          </cell>
          <cell r="J178">
            <v>69.08</v>
          </cell>
          <cell r="K178">
            <v>3.6</v>
          </cell>
          <cell r="L178">
            <v>3.6</v>
          </cell>
          <cell r="M178">
            <v>3.6</v>
          </cell>
          <cell r="N178">
            <v>3.6</v>
          </cell>
          <cell r="O178">
            <v>41.45</v>
          </cell>
          <cell r="P178">
            <v>33.700000000000003</v>
          </cell>
          <cell r="Q178">
            <v>41.45</v>
          </cell>
          <cell r="R178">
            <v>32.68</v>
          </cell>
          <cell r="S178">
            <v>36.840000000000003</v>
          </cell>
          <cell r="T178">
            <v>1.8</v>
          </cell>
          <cell r="U178">
            <v>36.840000000000003</v>
          </cell>
          <cell r="V178">
            <v>4.68</v>
          </cell>
          <cell r="W178">
            <v>4.68</v>
          </cell>
          <cell r="X178">
            <v>4.68</v>
          </cell>
          <cell r="Y178">
            <v>4.16</v>
          </cell>
          <cell r="Z178">
            <v>4.68</v>
          </cell>
          <cell r="AA178">
            <v>5.04</v>
          </cell>
          <cell r="AB178">
            <v>5.04</v>
          </cell>
          <cell r="AC178">
            <v>5.04</v>
          </cell>
          <cell r="AD178">
            <v>5.04</v>
          </cell>
          <cell r="AE178">
            <v>5.04</v>
          </cell>
          <cell r="AF178">
            <v>5.04</v>
          </cell>
          <cell r="AG178">
            <v>60</v>
          </cell>
          <cell r="AH178">
            <v>30.5</v>
          </cell>
          <cell r="AI178">
            <v>12</v>
          </cell>
          <cell r="AJ178">
            <v>5.74</v>
          </cell>
          <cell r="AK178">
            <v>2.5</v>
          </cell>
          <cell r="AL178">
            <v>3</v>
          </cell>
          <cell r="AM178">
            <v>1.29</v>
          </cell>
          <cell r="AN178">
            <v>0.4</v>
          </cell>
          <cell r="AO178">
            <v>1.74</v>
          </cell>
        </row>
        <row r="179">
          <cell r="C179">
            <v>355.61</v>
          </cell>
          <cell r="D179">
            <v>0</v>
          </cell>
          <cell r="E179">
            <v>205.58</v>
          </cell>
          <cell r="F179">
            <v>124.21</v>
          </cell>
          <cell r="G179">
            <v>24.01</v>
          </cell>
          <cell r="H179">
            <v>119.92</v>
          </cell>
          <cell r="I179">
            <v>69.08</v>
          </cell>
          <cell r="J179">
            <v>69.08</v>
          </cell>
          <cell r="K179">
            <v>3.6</v>
          </cell>
          <cell r="L179">
            <v>3.6</v>
          </cell>
          <cell r="M179">
            <v>3.6</v>
          </cell>
          <cell r="N179">
            <v>3.6</v>
          </cell>
          <cell r="O179">
            <v>41.45</v>
          </cell>
          <cell r="P179">
            <v>33.700000000000003</v>
          </cell>
          <cell r="Q179">
            <v>41.45</v>
          </cell>
          <cell r="R179">
            <v>32.68</v>
          </cell>
          <cell r="S179">
            <v>36.840000000000003</v>
          </cell>
          <cell r="T179">
            <v>1.8</v>
          </cell>
          <cell r="U179">
            <v>36.840000000000003</v>
          </cell>
          <cell r="V179">
            <v>4.68</v>
          </cell>
          <cell r="W179">
            <v>4.68</v>
          </cell>
          <cell r="X179">
            <v>4.68</v>
          </cell>
          <cell r="Y179">
            <v>4.16</v>
          </cell>
          <cell r="Z179">
            <v>4.68</v>
          </cell>
          <cell r="AA179">
            <v>5.04</v>
          </cell>
          <cell r="AB179">
            <v>5.04</v>
          </cell>
          <cell r="AC179">
            <v>5.04</v>
          </cell>
          <cell r="AD179">
            <v>5.04</v>
          </cell>
          <cell r="AE179">
            <v>5.04</v>
          </cell>
          <cell r="AF179">
            <v>5.04</v>
          </cell>
          <cell r="AG179">
            <v>60</v>
          </cell>
          <cell r="AH179">
            <v>30.5</v>
          </cell>
          <cell r="AI179">
            <v>12</v>
          </cell>
          <cell r="AJ179">
            <v>6.16</v>
          </cell>
          <cell r="AK179">
            <v>2.5</v>
          </cell>
          <cell r="AL179">
            <v>3</v>
          </cell>
          <cell r="AM179">
            <v>1.34</v>
          </cell>
          <cell r="AN179">
            <v>0.4</v>
          </cell>
          <cell r="AO179">
            <v>1.74</v>
          </cell>
        </row>
        <row r="180">
          <cell r="C180">
            <v>378.45</v>
          </cell>
          <cell r="D180">
            <v>0</v>
          </cell>
          <cell r="E180">
            <v>205.58</v>
          </cell>
          <cell r="F180">
            <v>124.21</v>
          </cell>
          <cell r="G180">
            <v>24.01</v>
          </cell>
          <cell r="H180">
            <v>119.92</v>
          </cell>
          <cell r="I180">
            <v>69.08</v>
          </cell>
          <cell r="J180">
            <v>69.08</v>
          </cell>
          <cell r="K180">
            <v>3.6</v>
          </cell>
          <cell r="L180">
            <v>3.6</v>
          </cell>
          <cell r="M180">
            <v>3.6</v>
          </cell>
          <cell r="N180">
            <v>3.6</v>
          </cell>
          <cell r="O180">
            <v>41.45</v>
          </cell>
          <cell r="P180">
            <v>33.700000000000003</v>
          </cell>
          <cell r="Q180">
            <v>41.45</v>
          </cell>
          <cell r="R180">
            <v>32.68</v>
          </cell>
          <cell r="S180">
            <v>36.840000000000003</v>
          </cell>
          <cell r="T180">
            <v>1.8</v>
          </cell>
          <cell r="U180">
            <v>36.840000000000003</v>
          </cell>
          <cell r="V180">
            <v>4.68</v>
          </cell>
          <cell r="W180">
            <v>4.68</v>
          </cell>
          <cell r="X180">
            <v>4.68</v>
          </cell>
          <cell r="Y180">
            <v>4.16</v>
          </cell>
          <cell r="Z180">
            <v>4.68</v>
          </cell>
          <cell r="AA180">
            <v>5.04</v>
          </cell>
          <cell r="AB180">
            <v>5.04</v>
          </cell>
          <cell r="AC180">
            <v>5.04</v>
          </cell>
          <cell r="AD180">
            <v>5.04</v>
          </cell>
          <cell r="AE180">
            <v>5.04</v>
          </cell>
          <cell r="AF180">
            <v>5.04</v>
          </cell>
          <cell r="AG180">
            <v>60</v>
          </cell>
          <cell r="AH180">
            <v>30.5</v>
          </cell>
          <cell r="AI180">
            <v>12</v>
          </cell>
          <cell r="AJ180">
            <v>6.16</v>
          </cell>
          <cell r="AK180">
            <v>2.5</v>
          </cell>
          <cell r="AL180">
            <v>3</v>
          </cell>
          <cell r="AM180">
            <v>1.34</v>
          </cell>
          <cell r="AN180">
            <v>0.4</v>
          </cell>
          <cell r="AO180">
            <v>1.74</v>
          </cell>
        </row>
        <row r="181">
          <cell r="C181">
            <v>384.31</v>
          </cell>
          <cell r="D181">
            <v>0</v>
          </cell>
          <cell r="E181">
            <v>205.58</v>
          </cell>
          <cell r="F181">
            <v>124.21</v>
          </cell>
          <cell r="G181">
            <v>24.01</v>
          </cell>
          <cell r="H181">
            <v>119.92</v>
          </cell>
          <cell r="I181">
            <v>69.08</v>
          </cell>
          <cell r="J181">
            <v>69.08</v>
          </cell>
          <cell r="K181">
            <v>3.6</v>
          </cell>
          <cell r="L181">
            <v>3.6</v>
          </cell>
          <cell r="M181">
            <v>3.6</v>
          </cell>
          <cell r="N181">
            <v>3.6</v>
          </cell>
          <cell r="O181">
            <v>41.45</v>
          </cell>
          <cell r="P181">
            <v>33.700000000000003</v>
          </cell>
          <cell r="Q181">
            <v>41.45</v>
          </cell>
          <cell r="R181">
            <v>32.68</v>
          </cell>
          <cell r="S181">
            <v>36.840000000000003</v>
          </cell>
          <cell r="T181">
            <v>1.8</v>
          </cell>
          <cell r="U181">
            <v>36.840000000000003</v>
          </cell>
          <cell r="V181">
            <v>4.68</v>
          </cell>
          <cell r="W181">
            <v>4.68</v>
          </cell>
          <cell r="X181">
            <v>4.68</v>
          </cell>
          <cell r="Y181">
            <v>4.16</v>
          </cell>
          <cell r="Z181">
            <v>4.68</v>
          </cell>
          <cell r="AA181">
            <v>5.04</v>
          </cell>
          <cell r="AB181">
            <v>5.04</v>
          </cell>
          <cell r="AC181">
            <v>5.04</v>
          </cell>
          <cell r="AD181">
            <v>5.04</v>
          </cell>
          <cell r="AE181">
            <v>5.04</v>
          </cell>
          <cell r="AF181">
            <v>5.04</v>
          </cell>
          <cell r="AG181">
            <v>60</v>
          </cell>
          <cell r="AH181">
            <v>30.5</v>
          </cell>
          <cell r="AI181">
            <v>12</v>
          </cell>
          <cell r="AJ181">
            <v>6.16</v>
          </cell>
          <cell r="AK181">
            <v>2.5</v>
          </cell>
          <cell r="AL181">
            <v>3</v>
          </cell>
          <cell r="AM181">
            <v>1.34</v>
          </cell>
          <cell r="AN181">
            <v>0.4</v>
          </cell>
          <cell r="AO181">
            <v>1.74</v>
          </cell>
        </row>
        <row r="182">
          <cell r="C182">
            <v>326.19</v>
          </cell>
          <cell r="D182">
            <v>0</v>
          </cell>
          <cell r="E182">
            <v>205.58</v>
          </cell>
          <cell r="F182">
            <v>124.21</v>
          </cell>
          <cell r="G182">
            <v>24.01</v>
          </cell>
          <cell r="H182">
            <v>119.92</v>
          </cell>
          <cell r="I182">
            <v>69.08</v>
          </cell>
          <cell r="J182">
            <v>69.08</v>
          </cell>
          <cell r="K182">
            <v>3.6</v>
          </cell>
          <cell r="L182">
            <v>3.6</v>
          </cell>
          <cell r="M182">
            <v>3.6</v>
          </cell>
          <cell r="N182">
            <v>3.6</v>
          </cell>
          <cell r="O182">
            <v>41.45</v>
          </cell>
          <cell r="P182">
            <v>33.700000000000003</v>
          </cell>
          <cell r="Q182">
            <v>41.45</v>
          </cell>
          <cell r="R182">
            <v>32.68</v>
          </cell>
          <cell r="S182">
            <v>36.840000000000003</v>
          </cell>
          <cell r="T182">
            <v>1.8</v>
          </cell>
          <cell r="U182">
            <v>36.840000000000003</v>
          </cell>
          <cell r="V182">
            <v>4.68</v>
          </cell>
          <cell r="W182">
            <v>4.68</v>
          </cell>
          <cell r="X182">
            <v>4.68</v>
          </cell>
          <cell r="Y182">
            <v>4.16</v>
          </cell>
          <cell r="Z182">
            <v>4.68</v>
          </cell>
          <cell r="AA182">
            <v>5.04</v>
          </cell>
          <cell r="AB182">
            <v>5.04</v>
          </cell>
          <cell r="AC182">
            <v>5.04</v>
          </cell>
          <cell r="AD182">
            <v>5.04</v>
          </cell>
          <cell r="AE182">
            <v>5.04</v>
          </cell>
          <cell r="AF182">
            <v>5.04</v>
          </cell>
          <cell r="AG182">
            <v>60</v>
          </cell>
          <cell r="AH182">
            <v>69.459999999999994</v>
          </cell>
          <cell r="AI182">
            <v>12</v>
          </cell>
          <cell r="AJ182">
            <v>6.16</v>
          </cell>
          <cell r="AK182">
            <v>2.5</v>
          </cell>
          <cell r="AL182">
            <v>3</v>
          </cell>
          <cell r="AM182">
            <v>1.34</v>
          </cell>
          <cell r="AN182">
            <v>0.4</v>
          </cell>
          <cell r="AO182">
            <v>1.74</v>
          </cell>
        </row>
        <row r="183">
          <cell r="C183">
            <v>311.62</v>
          </cell>
          <cell r="D183">
            <v>0</v>
          </cell>
          <cell r="E183">
            <v>205.58</v>
          </cell>
          <cell r="F183">
            <v>124.21</v>
          </cell>
          <cell r="G183">
            <v>24.01</v>
          </cell>
          <cell r="H183">
            <v>119.92</v>
          </cell>
          <cell r="I183">
            <v>69.08</v>
          </cell>
          <cell r="J183">
            <v>69.08</v>
          </cell>
          <cell r="K183">
            <v>3.6</v>
          </cell>
          <cell r="L183">
            <v>3.6</v>
          </cell>
          <cell r="M183">
            <v>3.6</v>
          </cell>
          <cell r="N183">
            <v>3.6</v>
          </cell>
          <cell r="O183">
            <v>41.45</v>
          </cell>
          <cell r="P183">
            <v>33.700000000000003</v>
          </cell>
          <cell r="Q183">
            <v>41.45</v>
          </cell>
          <cell r="R183">
            <v>32.68</v>
          </cell>
          <cell r="S183">
            <v>36.840000000000003</v>
          </cell>
          <cell r="T183">
            <v>1.8</v>
          </cell>
          <cell r="U183">
            <v>36.840000000000003</v>
          </cell>
          <cell r="V183">
            <v>4.68</v>
          </cell>
          <cell r="W183">
            <v>4.68</v>
          </cell>
          <cell r="X183">
            <v>4.68</v>
          </cell>
          <cell r="Y183">
            <v>4.16</v>
          </cell>
          <cell r="Z183">
            <v>4.68</v>
          </cell>
          <cell r="AA183">
            <v>5.04</v>
          </cell>
          <cell r="AB183">
            <v>5.04</v>
          </cell>
          <cell r="AC183">
            <v>5.04</v>
          </cell>
          <cell r="AD183">
            <v>5.04</v>
          </cell>
          <cell r="AE183">
            <v>5.04</v>
          </cell>
          <cell r="AF183">
            <v>5.04</v>
          </cell>
          <cell r="AG183">
            <v>60</v>
          </cell>
          <cell r="AH183">
            <v>75.12</v>
          </cell>
          <cell r="AI183">
            <v>12</v>
          </cell>
          <cell r="AJ183">
            <v>6.16</v>
          </cell>
          <cell r="AK183">
            <v>2.5</v>
          </cell>
          <cell r="AL183">
            <v>3</v>
          </cell>
          <cell r="AM183">
            <v>1.34</v>
          </cell>
          <cell r="AN183">
            <v>0.4</v>
          </cell>
          <cell r="AO183">
            <v>1.74</v>
          </cell>
        </row>
        <row r="184">
          <cell r="C184">
            <v>310.94</v>
          </cell>
          <cell r="D184">
            <v>22.77</v>
          </cell>
          <cell r="E184">
            <v>205.58</v>
          </cell>
          <cell r="F184">
            <v>124.21</v>
          </cell>
          <cell r="G184">
            <v>24.01</v>
          </cell>
          <cell r="H184">
            <v>119.92</v>
          </cell>
          <cell r="I184">
            <v>69.08</v>
          </cell>
          <cell r="J184">
            <v>69.08</v>
          </cell>
          <cell r="K184">
            <v>3.6</v>
          </cell>
          <cell r="L184">
            <v>3.6</v>
          </cell>
          <cell r="M184">
            <v>3.6</v>
          </cell>
          <cell r="N184">
            <v>3.6</v>
          </cell>
          <cell r="O184">
            <v>41.45</v>
          </cell>
          <cell r="P184">
            <v>33.700000000000003</v>
          </cell>
          <cell r="Q184">
            <v>41.45</v>
          </cell>
          <cell r="R184">
            <v>32.68</v>
          </cell>
          <cell r="S184">
            <v>36.840000000000003</v>
          </cell>
          <cell r="T184">
            <v>1.8</v>
          </cell>
          <cell r="U184">
            <v>35.08</v>
          </cell>
          <cell r="V184">
            <v>4.68</v>
          </cell>
          <cell r="W184">
            <v>4.68</v>
          </cell>
          <cell r="X184">
            <v>4.68</v>
          </cell>
          <cell r="Y184">
            <v>4.16</v>
          </cell>
          <cell r="Z184">
            <v>4.68</v>
          </cell>
          <cell r="AA184">
            <v>5.04</v>
          </cell>
          <cell r="AB184">
            <v>5.04</v>
          </cell>
          <cell r="AC184">
            <v>5.04</v>
          </cell>
          <cell r="AD184">
            <v>5.04</v>
          </cell>
          <cell r="AE184">
            <v>5.04</v>
          </cell>
          <cell r="AF184">
            <v>5.04</v>
          </cell>
          <cell r="AG184">
            <v>60</v>
          </cell>
          <cell r="AH184">
            <v>75.12</v>
          </cell>
          <cell r="AI184">
            <v>31.88</v>
          </cell>
          <cell r="AJ184">
            <v>6.16</v>
          </cell>
          <cell r="AK184">
            <v>2.5</v>
          </cell>
          <cell r="AL184">
            <v>3</v>
          </cell>
          <cell r="AM184">
            <v>1.34</v>
          </cell>
          <cell r="AN184">
            <v>0.4</v>
          </cell>
          <cell r="AO184">
            <v>1.74</v>
          </cell>
        </row>
        <row r="185">
          <cell r="C185">
            <v>657.14</v>
          </cell>
          <cell r="D185">
            <v>70.31</v>
          </cell>
          <cell r="E185">
            <v>205.58</v>
          </cell>
          <cell r="F185">
            <v>124.21</v>
          </cell>
          <cell r="G185">
            <v>24.01</v>
          </cell>
          <cell r="H185">
            <v>119.92</v>
          </cell>
          <cell r="I185">
            <v>69.08</v>
          </cell>
          <cell r="J185">
            <v>69.08</v>
          </cell>
          <cell r="K185">
            <v>3.6</v>
          </cell>
          <cell r="L185">
            <v>3.6</v>
          </cell>
          <cell r="M185">
            <v>3.6</v>
          </cell>
          <cell r="N185">
            <v>3.6</v>
          </cell>
          <cell r="O185">
            <v>41.45</v>
          </cell>
          <cell r="P185">
            <v>33.700000000000003</v>
          </cell>
          <cell r="Q185">
            <v>41.45</v>
          </cell>
          <cell r="R185">
            <v>32.68</v>
          </cell>
          <cell r="S185">
            <v>36.840000000000003</v>
          </cell>
          <cell r="T185">
            <v>1.8</v>
          </cell>
          <cell r="U185">
            <v>36.840000000000003</v>
          </cell>
          <cell r="V185">
            <v>4.68</v>
          </cell>
          <cell r="W185">
            <v>4.68</v>
          </cell>
          <cell r="X185">
            <v>4.68</v>
          </cell>
          <cell r="Y185">
            <v>4.16</v>
          </cell>
          <cell r="Z185">
            <v>4.68</v>
          </cell>
          <cell r="AA185">
            <v>5.04</v>
          </cell>
          <cell r="AB185">
            <v>5.04</v>
          </cell>
          <cell r="AC185">
            <v>5.04</v>
          </cell>
          <cell r="AD185">
            <v>5.04</v>
          </cell>
          <cell r="AE185">
            <v>5.04</v>
          </cell>
          <cell r="AF185">
            <v>5.04</v>
          </cell>
          <cell r="AG185">
            <v>154.4</v>
          </cell>
          <cell r="AH185">
            <v>75.12</v>
          </cell>
          <cell r="AI185">
            <v>37.049999999999997</v>
          </cell>
          <cell r="AJ185">
            <v>6.16</v>
          </cell>
          <cell r="AK185">
            <v>4.82</v>
          </cell>
          <cell r="AL185">
            <v>10.029999999999999</v>
          </cell>
          <cell r="AM185">
            <v>1.34</v>
          </cell>
          <cell r="AN185">
            <v>0.4</v>
          </cell>
          <cell r="AO185">
            <v>1.74</v>
          </cell>
        </row>
        <row r="186">
          <cell r="C186">
            <v>716.18</v>
          </cell>
          <cell r="D186">
            <v>70.31</v>
          </cell>
          <cell r="E186">
            <v>205.58</v>
          </cell>
          <cell r="F186">
            <v>124.21</v>
          </cell>
          <cell r="G186">
            <v>24.01</v>
          </cell>
          <cell r="H186">
            <v>119.92</v>
          </cell>
          <cell r="I186">
            <v>69.08</v>
          </cell>
          <cell r="J186">
            <v>69.08</v>
          </cell>
          <cell r="K186">
            <v>3.6</v>
          </cell>
          <cell r="L186">
            <v>3.6</v>
          </cell>
          <cell r="M186">
            <v>3.6</v>
          </cell>
          <cell r="N186">
            <v>3.6</v>
          </cell>
          <cell r="O186">
            <v>41.45</v>
          </cell>
          <cell r="P186">
            <v>33.700000000000003</v>
          </cell>
          <cell r="Q186">
            <v>41.45</v>
          </cell>
          <cell r="R186">
            <v>32.68</v>
          </cell>
          <cell r="S186">
            <v>36.840000000000003</v>
          </cell>
          <cell r="T186">
            <v>1.8</v>
          </cell>
          <cell r="U186">
            <v>36.840000000000003</v>
          </cell>
          <cell r="V186">
            <v>4.68</v>
          </cell>
          <cell r="W186">
            <v>4.68</v>
          </cell>
          <cell r="X186">
            <v>4.68</v>
          </cell>
          <cell r="Y186">
            <v>4.16</v>
          </cell>
          <cell r="Z186">
            <v>4.68</v>
          </cell>
          <cell r="AA186">
            <v>5.04</v>
          </cell>
          <cell r="AB186">
            <v>5.04</v>
          </cell>
          <cell r="AC186">
            <v>5.04</v>
          </cell>
          <cell r="AD186">
            <v>5.04</v>
          </cell>
          <cell r="AE186">
            <v>5.04</v>
          </cell>
          <cell r="AF186">
            <v>5.04</v>
          </cell>
          <cell r="AG186">
            <v>70.760000000000005</v>
          </cell>
          <cell r="AH186">
            <v>75.12</v>
          </cell>
          <cell r="AI186">
            <v>37.049999999999997</v>
          </cell>
          <cell r="AJ186">
            <v>6.16</v>
          </cell>
          <cell r="AK186">
            <v>4.82</v>
          </cell>
          <cell r="AL186">
            <v>10.029999999999999</v>
          </cell>
          <cell r="AM186">
            <v>1.34</v>
          </cell>
          <cell r="AN186">
            <v>0.4</v>
          </cell>
          <cell r="AO186">
            <v>1.74</v>
          </cell>
        </row>
        <row r="187">
          <cell r="C187">
            <v>592.57000000000005</v>
          </cell>
          <cell r="D187">
            <v>70.31</v>
          </cell>
          <cell r="E187">
            <v>205.58</v>
          </cell>
          <cell r="F187">
            <v>124.21</v>
          </cell>
          <cell r="G187">
            <v>24.01</v>
          </cell>
          <cell r="H187">
            <v>119.92</v>
          </cell>
          <cell r="I187">
            <v>69.08</v>
          </cell>
          <cell r="J187">
            <v>69.08</v>
          </cell>
          <cell r="K187">
            <v>3.6</v>
          </cell>
          <cell r="L187">
            <v>3.6</v>
          </cell>
          <cell r="M187">
            <v>3.6</v>
          </cell>
          <cell r="N187">
            <v>3.6</v>
          </cell>
          <cell r="O187">
            <v>41.45</v>
          </cell>
          <cell r="P187">
            <v>33.700000000000003</v>
          </cell>
          <cell r="Q187">
            <v>41.45</v>
          </cell>
          <cell r="R187">
            <v>32.68</v>
          </cell>
          <cell r="S187">
            <v>36.840000000000003</v>
          </cell>
          <cell r="T187">
            <v>1.8</v>
          </cell>
          <cell r="U187">
            <v>36.840000000000003</v>
          </cell>
          <cell r="V187">
            <v>4.68</v>
          </cell>
          <cell r="W187">
            <v>4.68</v>
          </cell>
          <cell r="X187">
            <v>4.68</v>
          </cell>
          <cell r="Y187">
            <v>4.16</v>
          </cell>
          <cell r="Z187">
            <v>4.68</v>
          </cell>
          <cell r="AA187">
            <v>5.04</v>
          </cell>
          <cell r="AB187">
            <v>5.04</v>
          </cell>
          <cell r="AC187">
            <v>5.04</v>
          </cell>
          <cell r="AD187">
            <v>5.04</v>
          </cell>
          <cell r="AE187">
            <v>5.04</v>
          </cell>
          <cell r="AF187">
            <v>5.04</v>
          </cell>
          <cell r="AG187">
            <v>60</v>
          </cell>
          <cell r="AH187">
            <v>75.12</v>
          </cell>
          <cell r="AI187">
            <v>37.049999999999997</v>
          </cell>
          <cell r="AJ187">
            <v>6.16</v>
          </cell>
          <cell r="AK187">
            <v>4.82</v>
          </cell>
          <cell r="AL187">
            <v>10.029999999999999</v>
          </cell>
          <cell r="AM187">
            <v>1.34</v>
          </cell>
          <cell r="AN187">
            <v>0.4</v>
          </cell>
          <cell r="AO187">
            <v>1.74</v>
          </cell>
        </row>
        <row r="188">
          <cell r="C188">
            <v>384.6</v>
          </cell>
          <cell r="D188">
            <v>70.31</v>
          </cell>
          <cell r="E188">
            <v>205.58</v>
          </cell>
          <cell r="F188">
            <v>124.21</v>
          </cell>
          <cell r="G188">
            <v>24.01</v>
          </cell>
          <cell r="H188">
            <v>119.92</v>
          </cell>
          <cell r="I188">
            <v>69.08</v>
          </cell>
          <cell r="J188">
            <v>69.08</v>
          </cell>
          <cell r="K188">
            <v>3.6</v>
          </cell>
          <cell r="L188">
            <v>3.6</v>
          </cell>
          <cell r="M188">
            <v>3.6</v>
          </cell>
          <cell r="N188">
            <v>3.6</v>
          </cell>
          <cell r="O188">
            <v>41.45</v>
          </cell>
          <cell r="P188">
            <v>33.700000000000003</v>
          </cell>
          <cell r="Q188">
            <v>41.45</v>
          </cell>
          <cell r="R188">
            <v>32.68</v>
          </cell>
          <cell r="S188">
            <v>36.840000000000003</v>
          </cell>
          <cell r="T188">
            <v>1.8</v>
          </cell>
          <cell r="U188">
            <v>36.840000000000003</v>
          </cell>
          <cell r="V188">
            <v>4.68</v>
          </cell>
          <cell r="W188">
            <v>4.68</v>
          </cell>
          <cell r="X188">
            <v>4.68</v>
          </cell>
          <cell r="Y188">
            <v>4.16</v>
          </cell>
          <cell r="Z188">
            <v>4.68</v>
          </cell>
          <cell r="AA188">
            <v>5.04</v>
          </cell>
          <cell r="AB188">
            <v>5.04</v>
          </cell>
          <cell r="AC188">
            <v>5.04</v>
          </cell>
          <cell r="AD188">
            <v>5.04</v>
          </cell>
          <cell r="AE188">
            <v>5.04</v>
          </cell>
          <cell r="AF188">
            <v>5.04</v>
          </cell>
          <cell r="AG188">
            <v>60</v>
          </cell>
          <cell r="AH188">
            <v>75.12</v>
          </cell>
          <cell r="AI188">
            <v>37.049999999999997</v>
          </cell>
          <cell r="AJ188">
            <v>6.16</v>
          </cell>
          <cell r="AK188">
            <v>3.28</v>
          </cell>
          <cell r="AL188">
            <v>9.9</v>
          </cell>
          <cell r="AM188">
            <v>1.34</v>
          </cell>
          <cell r="AN188">
            <v>0.4</v>
          </cell>
          <cell r="AO188">
            <v>1.74</v>
          </cell>
        </row>
        <row r="189">
          <cell r="C189">
            <v>302.66000000000003</v>
          </cell>
          <cell r="D189">
            <v>0</v>
          </cell>
          <cell r="E189">
            <v>205.58</v>
          </cell>
          <cell r="F189">
            <v>124.21</v>
          </cell>
          <cell r="G189">
            <v>0</v>
          </cell>
          <cell r="H189">
            <v>119.92</v>
          </cell>
          <cell r="I189">
            <v>69.08</v>
          </cell>
          <cell r="J189">
            <v>69.08</v>
          </cell>
          <cell r="K189">
            <v>3.6</v>
          </cell>
          <cell r="L189">
            <v>3.6</v>
          </cell>
          <cell r="M189">
            <v>3.6</v>
          </cell>
          <cell r="N189">
            <v>3.6</v>
          </cell>
          <cell r="O189">
            <v>41.45</v>
          </cell>
          <cell r="P189">
            <v>33.700000000000003</v>
          </cell>
          <cell r="Q189">
            <v>41.45</v>
          </cell>
          <cell r="R189">
            <v>32.68</v>
          </cell>
          <cell r="S189">
            <v>36.840000000000003</v>
          </cell>
          <cell r="T189">
            <v>0</v>
          </cell>
          <cell r="U189">
            <v>36.840000000000003</v>
          </cell>
          <cell r="V189">
            <v>4.68</v>
          </cell>
          <cell r="W189">
            <v>4.68</v>
          </cell>
          <cell r="X189">
            <v>4.68</v>
          </cell>
          <cell r="Y189">
            <v>4.16</v>
          </cell>
          <cell r="Z189">
            <v>4.68</v>
          </cell>
          <cell r="AA189">
            <v>5.04</v>
          </cell>
          <cell r="AB189">
            <v>5.04</v>
          </cell>
          <cell r="AC189">
            <v>5.04</v>
          </cell>
          <cell r="AD189">
            <v>5.04</v>
          </cell>
          <cell r="AE189">
            <v>5.04</v>
          </cell>
          <cell r="AF189">
            <v>5.04</v>
          </cell>
          <cell r="AG189">
            <v>60</v>
          </cell>
          <cell r="AH189">
            <v>30.5</v>
          </cell>
          <cell r="AI189">
            <v>12</v>
          </cell>
          <cell r="AJ189">
            <v>4</v>
          </cell>
          <cell r="AK189">
            <v>2.5</v>
          </cell>
          <cell r="AL189">
            <v>3</v>
          </cell>
          <cell r="AM189">
            <v>1.1000000000000001</v>
          </cell>
          <cell r="AN189">
            <v>0.4</v>
          </cell>
          <cell r="AO189">
            <v>1.74</v>
          </cell>
        </row>
        <row r="190">
          <cell r="C190">
            <v>388.73</v>
          </cell>
          <cell r="D190">
            <v>0</v>
          </cell>
          <cell r="E190">
            <v>0</v>
          </cell>
          <cell r="F190">
            <v>124.21</v>
          </cell>
          <cell r="G190">
            <v>0</v>
          </cell>
          <cell r="H190">
            <v>119.92</v>
          </cell>
          <cell r="I190">
            <v>69.08</v>
          </cell>
          <cell r="J190">
            <v>69.08</v>
          </cell>
          <cell r="K190">
            <v>3.6</v>
          </cell>
          <cell r="L190">
            <v>3.6</v>
          </cell>
          <cell r="M190">
            <v>3.6</v>
          </cell>
          <cell r="N190">
            <v>3.6</v>
          </cell>
          <cell r="O190">
            <v>41.45</v>
          </cell>
          <cell r="P190">
            <v>33.700000000000003</v>
          </cell>
          <cell r="Q190">
            <v>41.45</v>
          </cell>
          <cell r="R190">
            <v>32.68</v>
          </cell>
          <cell r="S190">
            <v>36.840000000000003</v>
          </cell>
          <cell r="T190">
            <v>0</v>
          </cell>
          <cell r="U190">
            <v>0</v>
          </cell>
          <cell r="V190">
            <v>4.68</v>
          </cell>
          <cell r="W190">
            <v>4.68</v>
          </cell>
          <cell r="X190">
            <v>4.68</v>
          </cell>
          <cell r="Y190">
            <v>4.16</v>
          </cell>
          <cell r="Z190">
            <v>4.68</v>
          </cell>
          <cell r="AA190">
            <v>5.04</v>
          </cell>
          <cell r="AB190">
            <v>5.04</v>
          </cell>
          <cell r="AC190">
            <v>5.04</v>
          </cell>
          <cell r="AD190">
            <v>5.04</v>
          </cell>
          <cell r="AE190">
            <v>5.04</v>
          </cell>
          <cell r="AF190">
            <v>5.04</v>
          </cell>
          <cell r="AG190">
            <v>60</v>
          </cell>
          <cell r="AH190">
            <v>30.5</v>
          </cell>
          <cell r="AI190">
            <v>12</v>
          </cell>
          <cell r="AJ190">
            <v>4</v>
          </cell>
          <cell r="AK190">
            <v>2.5</v>
          </cell>
          <cell r="AL190">
            <v>3</v>
          </cell>
          <cell r="AM190">
            <v>1.1000000000000001</v>
          </cell>
          <cell r="AN190">
            <v>0.4</v>
          </cell>
          <cell r="AO190">
            <v>1.74</v>
          </cell>
        </row>
        <row r="192">
          <cell r="C192">
            <v>8625.94</v>
          </cell>
          <cell r="D192">
            <v>304.02999999999997</v>
          </cell>
          <cell r="E192">
            <v>3168.64</v>
          </cell>
          <cell r="F192">
            <v>2981.12</v>
          </cell>
          <cell r="G192">
            <v>312.10000000000002</v>
          </cell>
          <cell r="H192">
            <v>2878.19</v>
          </cell>
          <cell r="I192">
            <v>1657.88</v>
          </cell>
          <cell r="J192">
            <v>1657.88</v>
          </cell>
          <cell r="K192">
            <v>86.39</v>
          </cell>
          <cell r="L192">
            <v>86.39</v>
          </cell>
          <cell r="M192">
            <v>86.39</v>
          </cell>
          <cell r="N192">
            <v>86.39</v>
          </cell>
          <cell r="O192">
            <v>994.75</v>
          </cell>
          <cell r="P192">
            <v>808.82</v>
          </cell>
          <cell r="Q192">
            <v>994.75</v>
          </cell>
          <cell r="R192">
            <v>784.37</v>
          </cell>
          <cell r="S192">
            <v>884.16</v>
          </cell>
          <cell r="T192">
            <v>21.62</v>
          </cell>
          <cell r="U192">
            <v>587.67999999999995</v>
          </cell>
          <cell r="V192">
            <v>112.37</v>
          </cell>
          <cell r="W192">
            <v>112.37</v>
          </cell>
          <cell r="X192">
            <v>112.37</v>
          </cell>
          <cell r="Y192">
            <v>99.93</v>
          </cell>
          <cell r="Z192">
            <v>112.37</v>
          </cell>
          <cell r="AA192">
            <v>120.88</v>
          </cell>
          <cell r="AB192">
            <v>120.88</v>
          </cell>
          <cell r="AC192">
            <v>120.88</v>
          </cell>
          <cell r="AD192">
            <v>120.88</v>
          </cell>
          <cell r="AE192">
            <v>120.88</v>
          </cell>
          <cell r="AF192">
            <v>120.88</v>
          </cell>
          <cell r="AG192">
            <v>1545.16</v>
          </cell>
          <cell r="AH192">
            <v>1038.71</v>
          </cell>
          <cell r="AI192">
            <v>408.06</v>
          </cell>
          <cell r="AJ192">
            <v>119.35</v>
          </cell>
          <cell r="AK192">
            <v>67.739999999999995</v>
          </cell>
          <cell r="AL192">
            <v>100</v>
          </cell>
          <cell r="AM192">
            <v>29.03</v>
          </cell>
          <cell r="AN192">
            <v>9.6</v>
          </cell>
          <cell r="AO192">
            <v>38.71</v>
          </cell>
        </row>
        <row r="194">
          <cell r="C194">
            <v>2E-3</v>
          </cell>
          <cell r="D194">
            <v>2E-3</v>
          </cell>
          <cell r="E194">
            <v>2E-3</v>
          </cell>
          <cell r="F194">
            <v>2.5700000000000001E-2</v>
          </cell>
          <cell r="G194">
            <v>3.32E-2</v>
          </cell>
          <cell r="H194">
            <v>2.75E-2</v>
          </cell>
          <cell r="I194">
            <v>2.7799999999999998E-2</v>
          </cell>
          <cell r="J194">
            <v>2.81E-2</v>
          </cell>
          <cell r="K194">
            <v>3.2000000000000001E-2</v>
          </cell>
          <cell r="L194">
            <v>3.2199999999999999E-2</v>
          </cell>
          <cell r="M194">
            <v>3.2199999999999999E-2</v>
          </cell>
          <cell r="N194">
            <v>3.2199999999999999E-2</v>
          </cell>
          <cell r="O194">
            <v>3.9E-2</v>
          </cell>
          <cell r="P194">
            <v>3.95E-2</v>
          </cell>
          <cell r="Q194">
            <v>4.1000000000000002E-2</v>
          </cell>
          <cell r="R194">
            <v>3.4299999999999997E-2</v>
          </cell>
          <cell r="S194">
            <v>4.1799999999999997E-2</v>
          </cell>
          <cell r="T194">
            <v>4.1799999999999997E-2</v>
          </cell>
          <cell r="U194">
            <v>4.2200000000000001E-2</v>
          </cell>
          <cell r="V194">
            <v>3.7100000000000001E-2</v>
          </cell>
          <cell r="W194">
            <v>3.7100000000000001E-2</v>
          </cell>
          <cell r="X194">
            <v>3.7100000000000001E-2</v>
          </cell>
          <cell r="Y194">
            <v>3.7100000000000001E-2</v>
          </cell>
          <cell r="Z194">
            <v>3.7100000000000001E-2</v>
          </cell>
          <cell r="AA194">
            <v>4.0899999999999999E-2</v>
          </cell>
          <cell r="AB194">
            <v>4.0899999999999999E-2</v>
          </cell>
          <cell r="AC194">
            <v>4.0899999999999999E-2</v>
          </cell>
          <cell r="AD194">
            <v>4.0899999999999999E-2</v>
          </cell>
          <cell r="AE194">
            <v>4.0899999999999999E-2</v>
          </cell>
          <cell r="AF194">
            <v>4.0899999999999999E-2</v>
          </cell>
          <cell r="AG194">
            <v>2E-3</v>
          </cell>
          <cell r="AH194">
            <v>2E-3</v>
          </cell>
          <cell r="AI194">
            <v>2E-3</v>
          </cell>
          <cell r="AJ194">
            <v>2E-3</v>
          </cell>
          <cell r="AK194">
            <v>2E-3</v>
          </cell>
          <cell r="AL194">
            <v>2E-3</v>
          </cell>
          <cell r="AM194">
            <v>2E-3</v>
          </cell>
          <cell r="AN194">
            <v>2E-3</v>
          </cell>
          <cell r="AO194">
            <v>2E-3</v>
          </cell>
        </row>
        <row r="205">
          <cell r="C205" t="str">
            <v xml:space="preserve">H-PAUTE </v>
          </cell>
          <cell r="D205" t="str">
            <v>H-PUCARA</v>
          </cell>
          <cell r="E205" t="str">
            <v>H-NACION</v>
          </cell>
          <cell r="F205" t="str">
            <v>E-TRINIT</v>
          </cell>
          <cell r="G205" t="str">
            <v>IN-COLOM</v>
          </cell>
          <cell r="H205" t="str">
            <v xml:space="preserve">T-ESMER </v>
          </cell>
          <cell r="I205" t="str">
            <v>E.GZ.TV3</v>
          </cell>
          <cell r="J205" t="str">
            <v>E.GZ.TV2</v>
          </cell>
          <cell r="K205" t="str">
            <v>CSURDES1</v>
          </cell>
          <cell r="L205" t="str">
            <v>CSURDES2</v>
          </cell>
          <cell r="M205" t="str">
            <v>CSURDES3</v>
          </cell>
          <cell r="N205" t="str">
            <v>CSURDES4</v>
          </cell>
          <cell r="O205" t="str">
            <v>E.VASANT</v>
          </cell>
          <cell r="P205" t="str">
            <v>TPGUANG2</v>
          </cell>
          <cell r="Q205" t="str">
            <v>TPGUANG3</v>
          </cell>
          <cell r="R205" t="str">
            <v>TPGUANG4</v>
          </cell>
          <cell r="S205" t="str">
            <v>TPGUANG5</v>
          </cell>
          <cell r="T205" t="str">
            <v>TPGUANG6</v>
          </cell>
          <cell r="U205" t="str">
            <v>AGOYAN_H</v>
          </cell>
          <cell r="V205" t="str">
            <v>EEQ_HIDR</v>
          </cell>
          <cell r="W205" t="str">
            <v xml:space="preserve">C-SUR_H </v>
          </cell>
          <cell r="X205" t="str">
            <v>RIOBAM_H</v>
          </cell>
          <cell r="Y205" t="str">
            <v>COTOPX_H</v>
          </cell>
          <cell r="Z205" t="str">
            <v>RNORTE_H</v>
          </cell>
          <cell r="AA205" t="str">
            <v>AMBATO_H</v>
          </cell>
          <cell r="AB205" t="str">
            <v>BOLIVR_H</v>
          </cell>
          <cell r="AC205" t="str">
            <v xml:space="preserve">R-SUR_H </v>
          </cell>
        </row>
        <row r="207">
          <cell r="C207">
            <v>360.99</v>
          </cell>
          <cell r="D207">
            <v>0</v>
          </cell>
          <cell r="E207">
            <v>0</v>
          </cell>
          <cell r="F207">
            <v>124.21</v>
          </cell>
          <cell r="G207">
            <v>0</v>
          </cell>
          <cell r="H207">
            <v>119.92</v>
          </cell>
          <cell r="I207">
            <v>69.08</v>
          </cell>
          <cell r="J207">
            <v>69.08</v>
          </cell>
          <cell r="K207">
            <v>3.6</v>
          </cell>
          <cell r="L207">
            <v>3.6</v>
          </cell>
          <cell r="M207">
            <v>3.6</v>
          </cell>
          <cell r="N207">
            <v>3.6</v>
          </cell>
          <cell r="O207">
            <v>32.68</v>
          </cell>
          <cell r="P207">
            <v>4.68</v>
          </cell>
          <cell r="Q207">
            <v>4.68</v>
          </cell>
          <cell r="R207">
            <v>4.68</v>
          </cell>
          <cell r="S207">
            <v>4.16</v>
          </cell>
          <cell r="T207">
            <v>4.68</v>
          </cell>
          <cell r="U207">
            <v>60</v>
          </cell>
          <cell r="V207">
            <v>30.5</v>
          </cell>
          <cell r="W207">
            <v>12</v>
          </cell>
          <cell r="X207">
            <v>4</v>
          </cell>
          <cell r="Y207">
            <v>2.5</v>
          </cell>
          <cell r="Z207">
            <v>3</v>
          </cell>
          <cell r="AA207">
            <v>1.1000000000000001</v>
          </cell>
          <cell r="AB207">
            <v>0.4</v>
          </cell>
          <cell r="AC207">
            <v>0.9</v>
          </cell>
        </row>
        <row r="208">
          <cell r="C208">
            <v>325.02999999999997</v>
          </cell>
          <cell r="D208">
            <v>0</v>
          </cell>
          <cell r="E208">
            <v>0</v>
          </cell>
          <cell r="F208">
            <v>124.21</v>
          </cell>
          <cell r="G208">
            <v>0</v>
          </cell>
          <cell r="H208">
            <v>119.92</v>
          </cell>
          <cell r="I208">
            <v>69.08</v>
          </cell>
          <cell r="J208">
            <v>69.08</v>
          </cell>
          <cell r="K208">
            <v>3.6</v>
          </cell>
          <cell r="L208">
            <v>3.6</v>
          </cell>
          <cell r="M208">
            <v>3.6</v>
          </cell>
          <cell r="N208">
            <v>3.6</v>
          </cell>
          <cell r="O208">
            <v>32.68</v>
          </cell>
          <cell r="P208">
            <v>4.68</v>
          </cell>
          <cell r="Q208">
            <v>4.68</v>
          </cell>
          <cell r="R208">
            <v>4.68</v>
          </cell>
          <cell r="S208">
            <v>4.16</v>
          </cell>
          <cell r="T208">
            <v>4.68</v>
          </cell>
          <cell r="U208">
            <v>60</v>
          </cell>
          <cell r="V208">
            <v>30.5</v>
          </cell>
          <cell r="W208">
            <v>12</v>
          </cell>
          <cell r="X208">
            <v>4</v>
          </cell>
          <cell r="Y208">
            <v>2.5</v>
          </cell>
          <cell r="Z208">
            <v>3</v>
          </cell>
          <cell r="AA208">
            <v>1.1000000000000001</v>
          </cell>
          <cell r="AB208">
            <v>0.4</v>
          </cell>
          <cell r="AC208">
            <v>0.9</v>
          </cell>
        </row>
        <row r="209">
          <cell r="C209">
            <v>289.27999999999997</v>
          </cell>
          <cell r="D209">
            <v>0</v>
          </cell>
          <cell r="E209">
            <v>0</v>
          </cell>
          <cell r="F209">
            <v>124.21</v>
          </cell>
          <cell r="G209">
            <v>0</v>
          </cell>
          <cell r="H209">
            <v>119.92</v>
          </cell>
          <cell r="I209">
            <v>69.08</v>
          </cell>
          <cell r="J209">
            <v>69.08</v>
          </cell>
          <cell r="K209">
            <v>3.6</v>
          </cell>
          <cell r="L209">
            <v>3.6</v>
          </cell>
          <cell r="M209">
            <v>3.6</v>
          </cell>
          <cell r="N209">
            <v>3.6</v>
          </cell>
          <cell r="O209">
            <v>32.68</v>
          </cell>
          <cell r="P209">
            <v>4.68</v>
          </cell>
          <cell r="Q209">
            <v>4.68</v>
          </cell>
          <cell r="R209">
            <v>4.68</v>
          </cell>
          <cell r="S209">
            <v>4.16</v>
          </cell>
          <cell r="T209">
            <v>4.68</v>
          </cell>
          <cell r="U209">
            <v>60</v>
          </cell>
          <cell r="V209">
            <v>30.5</v>
          </cell>
          <cell r="W209">
            <v>12</v>
          </cell>
          <cell r="X209">
            <v>4</v>
          </cell>
          <cell r="Y209">
            <v>2.5</v>
          </cell>
          <cell r="Z209">
            <v>3</v>
          </cell>
          <cell r="AA209">
            <v>1.1000000000000001</v>
          </cell>
          <cell r="AB209">
            <v>0.4</v>
          </cell>
          <cell r="AC209">
            <v>0.9</v>
          </cell>
        </row>
        <row r="210">
          <cell r="C210">
            <v>277.66000000000003</v>
          </cell>
          <cell r="D210">
            <v>0</v>
          </cell>
          <cell r="E210">
            <v>0</v>
          </cell>
          <cell r="F210">
            <v>124.21</v>
          </cell>
          <cell r="G210">
            <v>0</v>
          </cell>
          <cell r="H210">
            <v>119.92</v>
          </cell>
          <cell r="I210">
            <v>69.08</v>
          </cell>
          <cell r="J210">
            <v>69.08</v>
          </cell>
          <cell r="K210">
            <v>3.6</v>
          </cell>
          <cell r="L210">
            <v>3.6</v>
          </cell>
          <cell r="M210">
            <v>3.6</v>
          </cell>
          <cell r="N210">
            <v>3.6</v>
          </cell>
          <cell r="O210">
            <v>32.68</v>
          </cell>
          <cell r="P210">
            <v>4.68</v>
          </cell>
          <cell r="Q210">
            <v>4.68</v>
          </cell>
          <cell r="R210">
            <v>4.68</v>
          </cell>
          <cell r="S210">
            <v>4.16</v>
          </cell>
          <cell r="T210">
            <v>4.68</v>
          </cell>
          <cell r="U210">
            <v>60</v>
          </cell>
          <cell r="V210">
            <v>30.5</v>
          </cell>
          <cell r="W210">
            <v>12</v>
          </cell>
          <cell r="X210">
            <v>4</v>
          </cell>
          <cell r="Y210">
            <v>2.5</v>
          </cell>
          <cell r="Z210">
            <v>3</v>
          </cell>
          <cell r="AA210">
            <v>1.1000000000000001</v>
          </cell>
          <cell r="AB210">
            <v>0.4</v>
          </cell>
          <cell r="AC210">
            <v>1.3</v>
          </cell>
        </row>
        <row r="211">
          <cell r="C211">
            <v>266.11</v>
          </cell>
          <cell r="D211">
            <v>0</v>
          </cell>
          <cell r="E211">
            <v>0</v>
          </cell>
          <cell r="F211">
            <v>124.21</v>
          </cell>
          <cell r="G211">
            <v>0</v>
          </cell>
          <cell r="H211">
            <v>119.92</v>
          </cell>
          <cell r="I211">
            <v>69.08</v>
          </cell>
          <cell r="J211">
            <v>69.08</v>
          </cell>
          <cell r="K211">
            <v>3.6</v>
          </cell>
          <cell r="L211">
            <v>3.6</v>
          </cell>
          <cell r="M211">
            <v>3.6</v>
          </cell>
          <cell r="N211">
            <v>3.6</v>
          </cell>
          <cell r="O211">
            <v>32.68</v>
          </cell>
          <cell r="P211">
            <v>4.68</v>
          </cell>
          <cell r="Q211">
            <v>4.68</v>
          </cell>
          <cell r="R211">
            <v>4.68</v>
          </cell>
          <cell r="S211">
            <v>4.16</v>
          </cell>
          <cell r="T211">
            <v>4.68</v>
          </cell>
          <cell r="U211">
            <v>60</v>
          </cell>
          <cell r="V211">
            <v>30.5</v>
          </cell>
          <cell r="W211">
            <v>12</v>
          </cell>
          <cell r="X211">
            <v>4</v>
          </cell>
          <cell r="Y211">
            <v>2.5</v>
          </cell>
          <cell r="Z211">
            <v>3</v>
          </cell>
          <cell r="AA211">
            <v>1.1000000000000001</v>
          </cell>
          <cell r="AB211">
            <v>0.4</v>
          </cell>
          <cell r="AC211">
            <v>1.74</v>
          </cell>
        </row>
        <row r="212">
          <cell r="C212">
            <v>270.86</v>
          </cell>
          <cell r="D212">
            <v>0</v>
          </cell>
          <cell r="E212">
            <v>0</v>
          </cell>
          <cell r="F212">
            <v>124.21</v>
          </cell>
          <cell r="G212">
            <v>0</v>
          </cell>
          <cell r="H212">
            <v>119.92</v>
          </cell>
          <cell r="I212">
            <v>69.08</v>
          </cell>
          <cell r="J212">
            <v>69.08</v>
          </cell>
          <cell r="K212">
            <v>3.6</v>
          </cell>
          <cell r="L212">
            <v>3.6</v>
          </cell>
          <cell r="M212">
            <v>3.6</v>
          </cell>
          <cell r="N212">
            <v>3.6</v>
          </cell>
          <cell r="O212">
            <v>32.68</v>
          </cell>
          <cell r="P212">
            <v>4.68</v>
          </cell>
          <cell r="Q212">
            <v>4.68</v>
          </cell>
          <cell r="R212">
            <v>4.68</v>
          </cell>
          <cell r="S212">
            <v>4.16</v>
          </cell>
          <cell r="T212">
            <v>4.68</v>
          </cell>
          <cell r="U212">
            <v>60</v>
          </cell>
          <cell r="V212">
            <v>30.5</v>
          </cell>
          <cell r="W212">
            <v>12</v>
          </cell>
          <cell r="X212">
            <v>4</v>
          </cell>
          <cell r="Y212">
            <v>2.5</v>
          </cell>
          <cell r="Z212">
            <v>3</v>
          </cell>
          <cell r="AA212">
            <v>1.1000000000000001</v>
          </cell>
          <cell r="AB212">
            <v>0.4</v>
          </cell>
          <cell r="AC212">
            <v>1.74</v>
          </cell>
        </row>
        <row r="213">
          <cell r="C213">
            <v>231.37</v>
          </cell>
          <cell r="D213">
            <v>0</v>
          </cell>
          <cell r="E213">
            <v>0</v>
          </cell>
          <cell r="F213">
            <v>124.21</v>
          </cell>
          <cell r="G213">
            <v>0</v>
          </cell>
          <cell r="H213">
            <v>119.92</v>
          </cell>
          <cell r="I213">
            <v>69.08</v>
          </cell>
          <cell r="J213">
            <v>69.08</v>
          </cell>
          <cell r="K213">
            <v>3.6</v>
          </cell>
          <cell r="L213">
            <v>3.6</v>
          </cell>
          <cell r="M213">
            <v>3.6</v>
          </cell>
          <cell r="N213">
            <v>3.6</v>
          </cell>
          <cell r="O213">
            <v>32.68</v>
          </cell>
          <cell r="P213">
            <v>4.68</v>
          </cell>
          <cell r="Q213">
            <v>4.68</v>
          </cell>
          <cell r="R213">
            <v>4.68</v>
          </cell>
          <cell r="S213">
            <v>4.16</v>
          </cell>
          <cell r="T213">
            <v>4.68</v>
          </cell>
          <cell r="U213">
            <v>60</v>
          </cell>
          <cell r="V213">
            <v>30.5</v>
          </cell>
          <cell r="W213">
            <v>12</v>
          </cell>
          <cell r="X213">
            <v>4</v>
          </cell>
          <cell r="Y213">
            <v>2.5</v>
          </cell>
          <cell r="Z213">
            <v>3</v>
          </cell>
          <cell r="AA213">
            <v>1.1000000000000001</v>
          </cell>
          <cell r="AB213">
            <v>0.4</v>
          </cell>
          <cell r="AC213">
            <v>1.74</v>
          </cell>
        </row>
        <row r="214">
          <cell r="C214">
            <v>264.70999999999998</v>
          </cell>
          <cell r="D214">
            <v>0</v>
          </cell>
          <cell r="E214">
            <v>0</v>
          </cell>
          <cell r="F214">
            <v>124.21</v>
          </cell>
          <cell r="G214">
            <v>0</v>
          </cell>
          <cell r="H214">
            <v>119.92</v>
          </cell>
          <cell r="I214">
            <v>69.08</v>
          </cell>
          <cell r="J214">
            <v>69.08</v>
          </cell>
          <cell r="K214">
            <v>3.6</v>
          </cell>
          <cell r="L214">
            <v>3.6</v>
          </cell>
          <cell r="M214">
            <v>3.6</v>
          </cell>
          <cell r="N214">
            <v>3.6</v>
          </cell>
          <cell r="O214">
            <v>32.68</v>
          </cell>
          <cell r="P214">
            <v>4.68</v>
          </cell>
          <cell r="Q214">
            <v>4.68</v>
          </cell>
          <cell r="R214">
            <v>4.68</v>
          </cell>
          <cell r="S214">
            <v>4.16</v>
          </cell>
          <cell r="T214">
            <v>4.68</v>
          </cell>
          <cell r="U214">
            <v>60</v>
          </cell>
          <cell r="V214">
            <v>30.5</v>
          </cell>
          <cell r="W214">
            <v>12</v>
          </cell>
          <cell r="X214">
            <v>4</v>
          </cell>
          <cell r="Y214">
            <v>2.5</v>
          </cell>
          <cell r="Z214">
            <v>3</v>
          </cell>
          <cell r="AA214">
            <v>1.1000000000000001</v>
          </cell>
          <cell r="AB214">
            <v>0.4</v>
          </cell>
          <cell r="AC214">
            <v>1.74</v>
          </cell>
        </row>
        <row r="215">
          <cell r="C215">
            <v>294.77</v>
          </cell>
          <cell r="D215">
            <v>0</v>
          </cell>
          <cell r="E215">
            <v>0</v>
          </cell>
          <cell r="F215">
            <v>124.21</v>
          </cell>
          <cell r="G215">
            <v>0</v>
          </cell>
          <cell r="H215">
            <v>119.92</v>
          </cell>
          <cell r="I215">
            <v>69.08</v>
          </cell>
          <cell r="J215">
            <v>69.08</v>
          </cell>
          <cell r="K215">
            <v>3.6</v>
          </cell>
          <cell r="L215">
            <v>3.6</v>
          </cell>
          <cell r="M215">
            <v>3.6</v>
          </cell>
          <cell r="N215">
            <v>3.6</v>
          </cell>
          <cell r="O215">
            <v>32.68</v>
          </cell>
          <cell r="P215">
            <v>4.68</v>
          </cell>
          <cell r="Q215">
            <v>4.68</v>
          </cell>
          <cell r="R215">
            <v>4.68</v>
          </cell>
          <cell r="S215">
            <v>4.16</v>
          </cell>
          <cell r="T215">
            <v>4.68</v>
          </cell>
          <cell r="U215">
            <v>60</v>
          </cell>
          <cell r="V215">
            <v>30.5</v>
          </cell>
          <cell r="W215">
            <v>12</v>
          </cell>
          <cell r="X215">
            <v>4</v>
          </cell>
          <cell r="Y215">
            <v>2.5</v>
          </cell>
          <cell r="Z215">
            <v>3</v>
          </cell>
          <cell r="AA215">
            <v>1.1000000000000001</v>
          </cell>
          <cell r="AB215">
            <v>0.4</v>
          </cell>
          <cell r="AC215">
            <v>1.74</v>
          </cell>
        </row>
        <row r="216">
          <cell r="C216">
            <v>291.49</v>
          </cell>
          <cell r="D216">
            <v>0</v>
          </cell>
          <cell r="E216">
            <v>0</v>
          </cell>
          <cell r="F216">
            <v>124.21</v>
          </cell>
          <cell r="G216">
            <v>24.01</v>
          </cell>
          <cell r="H216">
            <v>119.92</v>
          </cell>
          <cell r="I216">
            <v>69.08</v>
          </cell>
          <cell r="J216">
            <v>69.08</v>
          </cell>
          <cell r="K216">
            <v>3.6</v>
          </cell>
          <cell r="L216">
            <v>3.6</v>
          </cell>
          <cell r="M216">
            <v>3.6</v>
          </cell>
          <cell r="N216">
            <v>3.6</v>
          </cell>
          <cell r="O216">
            <v>32.68</v>
          </cell>
          <cell r="P216">
            <v>4.68</v>
          </cell>
          <cell r="Q216">
            <v>4.68</v>
          </cell>
          <cell r="R216">
            <v>4.68</v>
          </cell>
          <cell r="S216">
            <v>4.16</v>
          </cell>
          <cell r="T216">
            <v>4.68</v>
          </cell>
          <cell r="U216">
            <v>60</v>
          </cell>
          <cell r="V216">
            <v>30.5</v>
          </cell>
          <cell r="W216">
            <v>12</v>
          </cell>
          <cell r="X216">
            <v>4</v>
          </cell>
          <cell r="Y216">
            <v>2.5</v>
          </cell>
          <cell r="Z216">
            <v>3</v>
          </cell>
          <cell r="AA216">
            <v>1.1000000000000001</v>
          </cell>
          <cell r="AB216">
            <v>0.4</v>
          </cell>
          <cell r="AC216">
            <v>1.74</v>
          </cell>
        </row>
        <row r="217">
          <cell r="C217">
            <v>175.81</v>
          </cell>
          <cell r="D217">
            <v>0</v>
          </cell>
          <cell r="E217">
            <v>120</v>
          </cell>
          <cell r="F217">
            <v>124.21</v>
          </cell>
          <cell r="G217">
            <v>24.01</v>
          </cell>
          <cell r="H217">
            <v>119.92</v>
          </cell>
          <cell r="I217">
            <v>69.08</v>
          </cell>
          <cell r="J217">
            <v>69.08</v>
          </cell>
          <cell r="K217">
            <v>3.6</v>
          </cell>
          <cell r="L217">
            <v>3.6</v>
          </cell>
          <cell r="M217">
            <v>3.6</v>
          </cell>
          <cell r="N217">
            <v>3.6</v>
          </cell>
          <cell r="O217">
            <v>32.68</v>
          </cell>
          <cell r="P217">
            <v>4.3899999999999997</v>
          </cell>
          <cell r="Q217">
            <v>4.68</v>
          </cell>
          <cell r="R217">
            <v>4.68</v>
          </cell>
          <cell r="S217">
            <v>4.16</v>
          </cell>
          <cell r="T217">
            <v>4.68</v>
          </cell>
          <cell r="U217">
            <v>60</v>
          </cell>
          <cell r="V217">
            <v>30.5</v>
          </cell>
          <cell r="W217">
            <v>12</v>
          </cell>
          <cell r="X217">
            <v>4</v>
          </cell>
          <cell r="Y217">
            <v>2.5</v>
          </cell>
          <cell r="Z217">
            <v>3</v>
          </cell>
          <cell r="AA217">
            <v>1.1000000000000001</v>
          </cell>
          <cell r="AB217">
            <v>0.4</v>
          </cell>
          <cell r="AC217">
            <v>1.74</v>
          </cell>
        </row>
        <row r="218">
          <cell r="C218">
            <v>140.61000000000001</v>
          </cell>
          <cell r="D218">
            <v>0</v>
          </cell>
          <cell r="E218">
            <v>163.53</v>
          </cell>
          <cell r="F218">
            <v>124.21</v>
          </cell>
          <cell r="G218">
            <v>24.01</v>
          </cell>
          <cell r="H218">
            <v>119.92</v>
          </cell>
          <cell r="I218">
            <v>69.08</v>
          </cell>
          <cell r="J218">
            <v>69.08</v>
          </cell>
          <cell r="K218">
            <v>3.6</v>
          </cell>
          <cell r="L218">
            <v>3.6</v>
          </cell>
          <cell r="M218">
            <v>3.6</v>
          </cell>
          <cell r="N218">
            <v>3.6</v>
          </cell>
          <cell r="O218">
            <v>32.68</v>
          </cell>
          <cell r="P218">
            <v>0</v>
          </cell>
          <cell r="Q218">
            <v>4.68</v>
          </cell>
          <cell r="R218">
            <v>4.68</v>
          </cell>
          <cell r="S218">
            <v>4.16</v>
          </cell>
          <cell r="T218">
            <v>4.68</v>
          </cell>
          <cell r="U218">
            <v>60</v>
          </cell>
          <cell r="V218">
            <v>30.5</v>
          </cell>
          <cell r="W218">
            <v>12</v>
          </cell>
          <cell r="X218">
            <v>5.74</v>
          </cell>
          <cell r="Y218">
            <v>2.5</v>
          </cell>
          <cell r="Z218">
            <v>3</v>
          </cell>
          <cell r="AA218">
            <v>1.29</v>
          </cell>
          <cell r="AB218">
            <v>0.4</v>
          </cell>
          <cell r="AC218">
            <v>1.74</v>
          </cell>
        </row>
        <row r="219">
          <cell r="C219">
            <v>104.6</v>
          </cell>
          <cell r="D219">
            <v>0</v>
          </cell>
          <cell r="E219">
            <v>205.58</v>
          </cell>
          <cell r="F219">
            <v>124.21</v>
          </cell>
          <cell r="G219">
            <v>24.01</v>
          </cell>
          <cell r="H219">
            <v>119.92</v>
          </cell>
          <cell r="I219">
            <v>69.08</v>
          </cell>
          <cell r="J219">
            <v>69.08</v>
          </cell>
          <cell r="K219">
            <v>3.6</v>
          </cell>
          <cell r="L219">
            <v>3.6</v>
          </cell>
          <cell r="M219">
            <v>3.6</v>
          </cell>
          <cell r="N219">
            <v>3.6</v>
          </cell>
          <cell r="O219">
            <v>32.68</v>
          </cell>
          <cell r="P219">
            <v>0</v>
          </cell>
          <cell r="Q219">
            <v>4.68</v>
          </cell>
          <cell r="R219">
            <v>4.68</v>
          </cell>
          <cell r="S219">
            <v>4.16</v>
          </cell>
          <cell r="T219">
            <v>4.68</v>
          </cell>
          <cell r="U219">
            <v>60</v>
          </cell>
          <cell r="V219">
            <v>30.5</v>
          </cell>
          <cell r="W219">
            <v>12</v>
          </cell>
          <cell r="X219">
            <v>6.16</v>
          </cell>
          <cell r="Y219">
            <v>2.5</v>
          </cell>
          <cell r="Z219">
            <v>3</v>
          </cell>
          <cell r="AA219">
            <v>1.34</v>
          </cell>
          <cell r="AB219">
            <v>0.4</v>
          </cell>
          <cell r="AC219">
            <v>1.74</v>
          </cell>
        </row>
        <row r="220">
          <cell r="C220">
            <v>92.41</v>
          </cell>
          <cell r="D220">
            <v>0</v>
          </cell>
          <cell r="E220">
            <v>205.58</v>
          </cell>
          <cell r="F220">
            <v>124.21</v>
          </cell>
          <cell r="G220">
            <v>24.01</v>
          </cell>
          <cell r="H220">
            <v>119.92</v>
          </cell>
          <cell r="I220">
            <v>69.08</v>
          </cell>
          <cell r="J220">
            <v>69.08</v>
          </cell>
          <cell r="K220">
            <v>3.6</v>
          </cell>
          <cell r="L220">
            <v>3.6</v>
          </cell>
          <cell r="M220">
            <v>3.6</v>
          </cell>
          <cell r="N220">
            <v>3.6</v>
          </cell>
          <cell r="O220">
            <v>32.68</v>
          </cell>
          <cell r="P220">
            <v>4.68</v>
          </cell>
          <cell r="Q220">
            <v>4.68</v>
          </cell>
          <cell r="R220">
            <v>4.68</v>
          </cell>
          <cell r="S220">
            <v>4.16</v>
          </cell>
          <cell r="T220">
            <v>4.68</v>
          </cell>
          <cell r="U220">
            <v>60</v>
          </cell>
          <cell r="V220">
            <v>30.5</v>
          </cell>
          <cell r="W220">
            <v>12</v>
          </cell>
          <cell r="X220">
            <v>6.16</v>
          </cell>
          <cell r="Y220">
            <v>2.5</v>
          </cell>
          <cell r="Z220">
            <v>3</v>
          </cell>
          <cell r="AA220">
            <v>1.34</v>
          </cell>
          <cell r="AB220">
            <v>0.4</v>
          </cell>
          <cell r="AC220">
            <v>1.74</v>
          </cell>
        </row>
        <row r="221">
          <cell r="C221">
            <v>79.569999999999993</v>
          </cell>
          <cell r="D221">
            <v>0</v>
          </cell>
          <cell r="E221">
            <v>205.58</v>
          </cell>
          <cell r="F221">
            <v>124.21</v>
          </cell>
          <cell r="G221">
            <v>24.01</v>
          </cell>
          <cell r="H221">
            <v>119.92</v>
          </cell>
          <cell r="I221">
            <v>69.08</v>
          </cell>
          <cell r="J221">
            <v>69.08</v>
          </cell>
          <cell r="K221">
            <v>3.6</v>
          </cell>
          <cell r="L221">
            <v>3.6</v>
          </cell>
          <cell r="M221">
            <v>3.6</v>
          </cell>
          <cell r="N221">
            <v>3.6</v>
          </cell>
          <cell r="O221">
            <v>32.68</v>
          </cell>
          <cell r="P221">
            <v>4.68</v>
          </cell>
          <cell r="Q221">
            <v>4.68</v>
          </cell>
          <cell r="R221">
            <v>4.68</v>
          </cell>
          <cell r="S221">
            <v>4.16</v>
          </cell>
          <cell r="T221">
            <v>4.68</v>
          </cell>
          <cell r="U221">
            <v>60</v>
          </cell>
          <cell r="V221">
            <v>30.5</v>
          </cell>
          <cell r="W221">
            <v>12</v>
          </cell>
          <cell r="X221">
            <v>6.16</v>
          </cell>
          <cell r="Y221">
            <v>2.5</v>
          </cell>
          <cell r="Z221">
            <v>3</v>
          </cell>
          <cell r="AA221">
            <v>1.34</v>
          </cell>
          <cell r="AB221">
            <v>0.4</v>
          </cell>
          <cell r="AC221">
            <v>1.74</v>
          </cell>
        </row>
        <row r="222">
          <cell r="C222">
            <v>32.159999999999997</v>
          </cell>
          <cell r="D222">
            <v>0</v>
          </cell>
          <cell r="E222">
            <v>205.58</v>
          </cell>
          <cell r="F222">
            <v>124.21</v>
          </cell>
          <cell r="G222">
            <v>24.01</v>
          </cell>
          <cell r="H222">
            <v>119.92</v>
          </cell>
          <cell r="I222">
            <v>69.08</v>
          </cell>
          <cell r="J222">
            <v>69.08</v>
          </cell>
          <cell r="K222">
            <v>3.6</v>
          </cell>
          <cell r="L222">
            <v>3.6</v>
          </cell>
          <cell r="M222">
            <v>3.6</v>
          </cell>
          <cell r="N222">
            <v>3.6</v>
          </cell>
          <cell r="O222">
            <v>32.68</v>
          </cell>
          <cell r="P222">
            <v>4.68</v>
          </cell>
          <cell r="Q222">
            <v>4.68</v>
          </cell>
          <cell r="R222">
            <v>4.68</v>
          </cell>
          <cell r="S222">
            <v>4.16</v>
          </cell>
          <cell r="T222">
            <v>4.68</v>
          </cell>
          <cell r="U222">
            <v>60</v>
          </cell>
          <cell r="V222">
            <v>69.459999999999994</v>
          </cell>
          <cell r="W222">
            <v>12</v>
          </cell>
          <cell r="X222">
            <v>6.16</v>
          </cell>
          <cell r="Y222">
            <v>2.5</v>
          </cell>
          <cell r="Z222">
            <v>3</v>
          </cell>
          <cell r="AA222">
            <v>1.34</v>
          </cell>
          <cell r="AB222">
            <v>0.4</v>
          </cell>
          <cell r="AC222">
            <v>1.74</v>
          </cell>
        </row>
        <row r="223">
          <cell r="C223">
            <v>39.950000000000003</v>
          </cell>
          <cell r="D223">
            <v>0</v>
          </cell>
          <cell r="E223">
            <v>205.58</v>
          </cell>
          <cell r="F223">
            <v>124.21</v>
          </cell>
          <cell r="G223">
            <v>24.01</v>
          </cell>
          <cell r="H223">
            <v>119.92</v>
          </cell>
          <cell r="I223">
            <v>69.08</v>
          </cell>
          <cell r="J223">
            <v>69.08</v>
          </cell>
          <cell r="K223">
            <v>3.6</v>
          </cell>
          <cell r="L223">
            <v>3.6</v>
          </cell>
          <cell r="M223">
            <v>3.6</v>
          </cell>
          <cell r="N223">
            <v>3.6</v>
          </cell>
          <cell r="O223">
            <v>32.68</v>
          </cell>
          <cell r="P223">
            <v>4.68</v>
          </cell>
          <cell r="Q223">
            <v>4.68</v>
          </cell>
          <cell r="R223">
            <v>4.68</v>
          </cell>
          <cell r="S223">
            <v>4.16</v>
          </cell>
          <cell r="T223">
            <v>4.68</v>
          </cell>
          <cell r="U223">
            <v>60</v>
          </cell>
          <cell r="V223">
            <v>75.12</v>
          </cell>
          <cell r="W223">
            <v>12</v>
          </cell>
          <cell r="X223">
            <v>6.16</v>
          </cell>
          <cell r="Y223">
            <v>2.5</v>
          </cell>
          <cell r="Z223">
            <v>3</v>
          </cell>
          <cell r="AA223">
            <v>1.34</v>
          </cell>
          <cell r="AB223">
            <v>0.4</v>
          </cell>
          <cell r="AC223">
            <v>1.74</v>
          </cell>
        </row>
        <row r="224">
          <cell r="C224">
            <v>120.19</v>
          </cell>
          <cell r="D224">
            <v>0</v>
          </cell>
          <cell r="E224">
            <v>205.58</v>
          </cell>
          <cell r="F224">
            <v>124.21</v>
          </cell>
          <cell r="G224">
            <v>24.01</v>
          </cell>
          <cell r="H224">
            <v>119.92</v>
          </cell>
          <cell r="I224">
            <v>69.08</v>
          </cell>
          <cell r="J224">
            <v>69.08</v>
          </cell>
          <cell r="K224">
            <v>3.6</v>
          </cell>
          <cell r="L224">
            <v>3.6</v>
          </cell>
          <cell r="M224">
            <v>3.6</v>
          </cell>
          <cell r="N224">
            <v>3.6</v>
          </cell>
          <cell r="O224">
            <v>32.68</v>
          </cell>
          <cell r="P224">
            <v>4.68</v>
          </cell>
          <cell r="Q224">
            <v>4.68</v>
          </cell>
          <cell r="R224">
            <v>4.68</v>
          </cell>
          <cell r="S224">
            <v>4.16</v>
          </cell>
          <cell r="T224">
            <v>4.68</v>
          </cell>
          <cell r="U224">
            <v>60</v>
          </cell>
          <cell r="V224">
            <v>75.12</v>
          </cell>
          <cell r="W224">
            <v>31.88</v>
          </cell>
          <cell r="X224">
            <v>6.16</v>
          </cell>
          <cell r="Y224">
            <v>2.5</v>
          </cell>
          <cell r="Z224">
            <v>3</v>
          </cell>
          <cell r="AA224">
            <v>1.34</v>
          </cell>
          <cell r="AB224">
            <v>0.4</v>
          </cell>
          <cell r="AC224">
            <v>1.74</v>
          </cell>
        </row>
        <row r="225">
          <cell r="C225">
            <v>522.19000000000005</v>
          </cell>
          <cell r="D225">
            <v>13.51</v>
          </cell>
          <cell r="E225">
            <v>205.58</v>
          </cell>
          <cell r="F225">
            <v>124.21</v>
          </cell>
          <cell r="G225">
            <v>24.01</v>
          </cell>
          <cell r="H225">
            <v>119.92</v>
          </cell>
          <cell r="I225">
            <v>69.08</v>
          </cell>
          <cell r="J225">
            <v>69.08</v>
          </cell>
          <cell r="K225">
            <v>3.6</v>
          </cell>
          <cell r="L225">
            <v>3.6</v>
          </cell>
          <cell r="M225">
            <v>3.6</v>
          </cell>
          <cell r="N225">
            <v>3.6</v>
          </cell>
          <cell r="O225">
            <v>32.68</v>
          </cell>
          <cell r="P225">
            <v>4.68</v>
          </cell>
          <cell r="Q225">
            <v>4.68</v>
          </cell>
          <cell r="R225">
            <v>4.68</v>
          </cell>
          <cell r="S225">
            <v>4.16</v>
          </cell>
          <cell r="T225">
            <v>4.68</v>
          </cell>
          <cell r="U225">
            <v>154.4</v>
          </cell>
          <cell r="V225">
            <v>75.12</v>
          </cell>
          <cell r="W225">
            <v>37.049999999999997</v>
          </cell>
          <cell r="X225">
            <v>6.16</v>
          </cell>
          <cell r="Y225">
            <v>4.82</v>
          </cell>
          <cell r="Z225">
            <v>10.029999999999999</v>
          </cell>
          <cell r="AA225">
            <v>1.34</v>
          </cell>
          <cell r="AB225">
            <v>0.4</v>
          </cell>
          <cell r="AC225">
            <v>1.74</v>
          </cell>
        </row>
        <row r="226">
          <cell r="C226">
            <v>544.39</v>
          </cell>
          <cell r="D226">
            <v>70.31</v>
          </cell>
          <cell r="E226">
            <v>205.58</v>
          </cell>
          <cell r="F226">
            <v>124.21</v>
          </cell>
          <cell r="G226">
            <v>24.01</v>
          </cell>
          <cell r="H226">
            <v>119.92</v>
          </cell>
          <cell r="I226">
            <v>69.08</v>
          </cell>
          <cell r="J226">
            <v>69.08</v>
          </cell>
          <cell r="K226">
            <v>3.6</v>
          </cell>
          <cell r="L226">
            <v>3.6</v>
          </cell>
          <cell r="M226">
            <v>3.6</v>
          </cell>
          <cell r="N226">
            <v>3.6</v>
          </cell>
          <cell r="O226">
            <v>32.68</v>
          </cell>
          <cell r="P226">
            <v>4.68</v>
          </cell>
          <cell r="Q226">
            <v>4.68</v>
          </cell>
          <cell r="R226">
            <v>4.68</v>
          </cell>
          <cell r="S226">
            <v>4.16</v>
          </cell>
          <cell r="T226">
            <v>4.68</v>
          </cell>
          <cell r="U226">
            <v>70.760000000000005</v>
          </cell>
          <cell r="V226">
            <v>75.12</v>
          </cell>
          <cell r="W226">
            <v>37.049999999999997</v>
          </cell>
          <cell r="X226">
            <v>6.16</v>
          </cell>
          <cell r="Y226">
            <v>4.82</v>
          </cell>
          <cell r="Z226">
            <v>10.029999999999999</v>
          </cell>
          <cell r="AA226">
            <v>1.34</v>
          </cell>
          <cell r="AB226">
            <v>0.4</v>
          </cell>
          <cell r="AC226">
            <v>1.74</v>
          </cell>
        </row>
        <row r="227">
          <cell r="C227">
            <v>474.52</v>
          </cell>
          <cell r="D227">
            <v>70.31</v>
          </cell>
          <cell r="E227">
            <v>205.58</v>
          </cell>
          <cell r="F227">
            <v>124.21</v>
          </cell>
          <cell r="G227">
            <v>24.01</v>
          </cell>
          <cell r="H227">
            <v>119.92</v>
          </cell>
          <cell r="I227">
            <v>69.08</v>
          </cell>
          <cell r="J227">
            <v>69.08</v>
          </cell>
          <cell r="K227">
            <v>3.6</v>
          </cell>
          <cell r="L227">
            <v>3.6</v>
          </cell>
          <cell r="M227">
            <v>3.6</v>
          </cell>
          <cell r="N227">
            <v>3.6</v>
          </cell>
          <cell r="O227">
            <v>32.68</v>
          </cell>
          <cell r="P227">
            <v>4.68</v>
          </cell>
          <cell r="Q227">
            <v>4.68</v>
          </cell>
          <cell r="R227">
            <v>4.68</v>
          </cell>
          <cell r="S227">
            <v>4.16</v>
          </cell>
          <cell r="T227">
            <v>4.68</v>
          </cell>
          <cell r="U227">
            <v>60</v>
          </cell>
          <cell r="V227">
            <v>75.12</v>
          </cell>
          <cell r="W227">
            <v>37.049999999999997</v>
          </cell>
          <cell r="X227">
            <v>6.16</v>
          </cell>
          <cell r="Y227">
            <v>4.82</v>
          </cell>
          <cell r="Z227">
            <v>10.029999999999999</v>
          </cell>
          <cell r="AA227">
            <v>1.34</v>
          </cell>
          <cell r="AB227">
            <v>0.4</v>
          </cell>
          <cell r="AC227">
            <v>1.74</v>
          </cell>
        </row>
        <row r="228">
          <cell r="C228">
            <v>297.38</v>
          </cell>
          <cell r="D228">
            <v>70.31</v>
          </cell>
          <cell r="E228">
            <v>205.58</v>
          </cell>
          <cell r="F228">
            <v>124.21</v>
          </cell>
          <cell r="G228">
            <v>24.01</v>
          </cell>
          <cell r="H228">
            <v>119.92</v>
          </cell>
          <cell r="I228">
            <v>69.08</v>
          </cell>
          <cell r="J228">
            <v>69.08</v>
          </cell>
          <cell r="K228">
            <v>3.6</v>
          </cell>
          <cell r="L228">
            <v>3.6</v>
          </cell>
          <cell r="M228">
            <v>3.6</v>
          </cell>
          <cell r="N228">
            <v>3.6</v>
          </cell>
          <cell r="O228">
            <v>32.68</v>
          </cell>
          <cell r="P228">
            <v>4.68</v>
          </cell>
          <cell r="Q228">
            <v>4.68</v>
          </cell>
          <cell r="R228">
            <v>4.68</v>
          </cell>
          <cell r="S228">
            <v>4.16</v>
          </cell>
          <cell r="T228">
            <v>4.68</v>
          </cell>
          <cell r="U228">
            <v>60</v>
          </cell>
          <cell r="V228">
            <v>75.12</v>
          </cell>
          <cell r="W228">
            <v>37.049999999999997</v>
          </cell>
          <cell r="X228">
            <v>6.16</v>
          </cell>
          <cell r="Y228">
            <v>3.28</v>
          </cell>
          <cell r="Z228">
            <v>9.9</v>
          </cell>
          <cell r="AA228">
            <v>1.34</v>
          </cell>
          <cell r="AB228">
            <v>0.4</v>
          </cell>
          <cell r="AC228">
            <v>1.74</v>
          </cell>
        </row>
        <row r="229">
          <cell r="C229">
            <v>501.62</v>
          </cell>
          <cell r="D229">
            <v>0</v>
          </cell>
          <cell r="E229">
            <v>0</v>
          </cell>
          <cell r="F229">
            <v>124.21</v>
          </cell>
          <cell r="G229">
            <v>0</v>
          </cell>
          <cell r="H229">
            <v>119.92</v>
          </cell>
          <cell r="I229">
            <v>69.08</v>
          </cell>
          <cell r="J229">
            <v>69.08</v>
          </cell>
          <cell r="K229">
            <v>3.6</v>
          </cell>
          <cell r="L229">
            <v>3.6</v>
          </cell>
          <cell r="M229">
            <v>3.6</v>
          </cell>
          <cell r="N229">
            <v>3.6</v>
          </cell>
          <cell r="O229">
            <v>32.68</v>
          </cell>
          <cell r="P229">
            <v>4.68</v>
          </cell>
          <cell r="Q229">
            <v>4.68</v>
          </cell>
          <cell r="R229">
            <v>4.68</v>
          </cell>
          <cell r="S229">
            <v>4.16</v>
          </cell>
          <cell r="T229">
            <v>4.68</v>
          </cell>
          <cell r="U229">
            <v>60</v>
          </cell>
          <cell r="V229">
            <v>30.5</v>
          </cell>
          <cell r="W229">
            <v>12</v>
          </cell>
          <cell r="X229">
            <v>4</v>
          </cell>
          <cell r="Y229">
            <v>2.5</v>
          </cell>
          <cell r="Z229">
            <v>3</v>
          </cell>
          <cell r="AA229">
            <v>1.1000000000000001</v>
          </cell>
          <cell r="AB229">
            <v>0.4</v>
          </cell>
          <cell r="AC229">
            <v>1.74</v>
          </cell>
        </row>
        <row r="230">
          <cell r="C230">
            <v>370.56</v>
          </cell>
          <cell r="D230">
            <v>0</v>
          </cell>
          <cell r="E230">
            <v>0</v>
          </cell>
          <cell r="F230">
            <v>124.21</v>
          </cell>
          <cell r="G230">
            <v>0</v>
          </cell>
          <cell r="H230">
            <v>119.92</v>
          </cell>
          <cell r="I230">
            <v>69.08</v>
          </cell>
          <cell r="J230">
            <v>69.08</v>
          </cell>
          <cell r="K230">
            <v>3.6</v>
          </cell>
          <cell r="L230">
            <v>3.6</v>
          </cell>
          <cell r="M230">
            <v>3.6</v>
          </cell>
          <cell r="N230">
            <v>3.6</v>
          </cell>
          <cell r="O230">
            <v>32.68</v>
          </cell>
          <cell r="P230">
            <v>4.68</v>
          </cell>
          <cell r="Q230">
            <v>4.68</v>
          </cell>
          <cell r="R230">
            <v>4.68</v>
          </cell>
          <cell r="S230">
            <v>4.16</v>
          </cell>
          <cell r="T230">
            <v>4.68</v>
          </cell>
          <cell r="U230">
            <v>60</v>
          </cell>
          <cell r="V230">
            <v>30.5</v>
          </cell>
          <cell r="W230">
            <v>12</v>
          </cell>
          <cell r="X230">
            <v>4</v>
          </cell>
          <cell r="Y230">
            <v>2.5</v>
          </cell>
          <cell r="Z230">
            <v>3</v>
          </cell>
          <cell r="AA230">
            <v>1.1000000000000001</v>
          </cell>
          <cell r="AB230">
            <v>0.4</v>
          </cell>
          <cell r="AC230">
            <v>1.74</v>
          </cell>
        </row>
        <row r="232">
          <cell r="C232">
            <v>6368.25</v>
          </cell>
          <cell r="D232">
            <v>224.45</v>
          </cell>
          <cell r="E232">
            <v>2339.3000000000002</v>
          </cell>
          <cell r="F232">
            <v>2981.12</v>
          </cell>
          <cell r="G232">
            <v>312.10000000000002</v>
          </cell>
          <cell r="H232">
            <v>2878.19</v>
          </cell>
          <cell r="I232">
            <v>1657.88</v>
          </cell>
          <cell r="J232">
            <v>1657.88</v>
          </cell>
          <cell r="K232">
            <v>86.39</v>
          </cell>
          <cell r="L232">
            <v>86.39</v>
          </cell>
          <cell r="M232">
            <v>86.39</v>
          </cell>
          <cell r="N232">
            <v>86.39</v>
          </cell>
          <cell r="O232">
            <v>784.37</v>
          </cell>
          <cell r="P232">
            <v>102.71</v>
          </cell>
          <cell r="Q232">
            <v>112.37</v>
          </cell>
          <cell r="R232">
            <v>112.37</v>
          </cell>
          <cell r="S232">
            <v>99.93</v>
          </cell>
          <cell r="T232">
            <v>112.37</v>
          </cell>
          <cell r="U232">
            <v>1545.16</v>
          </cell>
          <cell r="V232">
            <v>1038.71</v>
          </cell>
          <cell r="W232">
            <v>408.06</v>
          </cell>
          <cell r="X232">
            <v>119.35</v>
          </cell>
          <cell r="Y232">
            <v>67.739999999999995</v>
          </cell>
          <cell r="Z232">
            <v>100</v>
          </cell>
          <cell r="AA232">
            <v>29.03</v>
          </cell>
          <cell r="AB232">
            <v>9.6</v>
          </cell>
          <cell r="AC232">
            <v>38.71</v>
          </cell>
        </row>
        <row r="234">
          <cell r="C234">
            <v>2E-3</v>
          </cell>
          <cell r="D234">
            <v>2E-3</v>
          </cell>
          <cell r="E234">
            <v>2E-3</v>
          </cell>
          <cell r="F234">
            <v>2.5700000000000001E-2</v>
          </cell>
          <cell r="G234">
            <v>3.32E-2</v>
          </cell>
          <cell r="H234">
            <v>2.75E-2</v>
          </cell>
          <cell r="I234">
            <v>2.7799999999999998E-2</v>
          </cell>
          <cell r="J234">
            <v>2.81E-2</v>
          </cell>
          <cell r="K234">
            <v>3.2000000000000001E-2</v>
          </cell>
          <cell r="L234">
            <v>3.2199999999999999E-2</v>
          </cell>
          <cell r="M234">
            <v>3.2199999999999999E-2</v>
          </cell>
          <cell r="N234">
            <v>3.2199999999999999E-2</v>
          </cell>
          <cell r="O234">
            <v>3.4299999999999997E-2</v>
          </cell>
          <cell r="P234">
            <v>3.7100000000000001E-2</v>
          </cell>
          <cell r="Q234">
            <v>3.7100000000000001E-2</v>
          </cell>
          <cell r="R234">
            <v>3.7100000000000001E-2</v>
          </cell>
          <cell r="S234">
            <v>3.7100000000000001E-2</v>
          </cell>
          <cell r="T234">
            <v>3.7100000000000001E-2</v>
          </cell>
          <cell r="U234">
            <v>2E-3</v>
          </cell>
          <cell r="V234">
            <v>2E-3</v>
          </cell>
          <cell r="W234">
            <v>2E-3</v>
          </cell>
          <cell r="X234">
            <v>2E-3</v>
          </cell>
          <cell r="Y234">
            <v>2E-3</v>
          </cell>
          <cell r="Z234">
            <v>2E-3</v>
          </cell>
          <cell r="AA234">
            <v>2E-3</v>
          </cell>
          <cell r="AB234">
            <v>2E-3</v>
          </cell>
          <cell r="AC234">
            <v>2E-3</v>
          </cell>
        </row>
        <row r="245">
          <cell r="C245" t="str">
            <v xml:space="preserve">H-PAUTE </v>
          </cell>
          <cell r="D245" t="str">
            <v>H-PUCARA</v>
          </cell>
          <cell r="E245" t="str">
            <v>H-NACION</v>
          </cell>
          <cell r="F245" t="str">
            <v>E-TRINIT</v>
          </cell>
          <cell r="G245" t="str">
            <v>IN-COLOM</v>
          </cell>
          <cell r="H245" t="str">
            <v xml:space="preserve">T-ESMER </v>
          </cell>
          <cell r="I245" t="str">
            <v>E.GZ.TV3</v>
          </cell>
          <cell r="J245" t="str">
            <v>E.GZ.TV2</v>
          </cell>
          <cell r="K245" t="str">
            <v>CSURDES1</v>
          </cell>
          <cell r="L245" t="str">
            <v>CSURDES2</v>
          </cell>
          <cell r="M245" t="str">
            <v>CSURDES3</v>
          </cell>
          <cell r="N245" t="str">
            <v>CSURDES4</v>
          </cell>
          <cell r="O245" t="str">
            <v xml:space="preserve">EQL3-U3 </v>
          </cell>
          <cell r="P245" t="str">
            <v>ELEC-AT1</v>
          </cell>
          <cell r="Q245" t="str">
            <v xml:space="preserve">EQL3-U4 </v>
          </cell>
          <cell r="R245" t="str">
            <v>E.VASANT</v>
          </cell>
          <cell r="S245" t="str">
            <v>TPGUANG2</v>
          </cell>
          <cell r="T245" t="str">
            <v>TPGUANG3</v>
          </cell>
          <cell r="U245" t="str">
            <v>TPGUANG4</v>
          </cell>
          <cell r="V245" t="str">
            <v>TPGUANG5</v>
          </cell>
          <cell r="W245" t="str">
            <v>TPGUANG6</v>
          </cell>
          <cell r="X245" t="str">
            <v>G.HERNA1</v>
          </cell>
          <cell r="Y245" t="str">
            <v>G.HERNA2</v>
          </cell>
          <cell r="Z245" t="str">
            <v>G.HERNA3</v>
          </cell>
          <cell r="AA245" t="str">
            <v>G.HERNA4</v>
          </cell>
          <cell r="AB245" t="str">
            <v>AGOYAN_H</v>
          </cell>
          <cell r="AC245" t="str">
            <v>EEQ_HIDR</v>
          </cell>
          <cell r="AD245" t="str">
            <v xml:space="preserve">C-SUR_H </v>
          </cell>
          <cell r="AE245" t="str">
            <v>RIOBAM_H</v>
          </cell>
          <cell r="AF245" t="str">
            <v>COTOPX_H</v>
          </cell>
          <cell r="AG245" t="str">
            <v>RNORTE_H</v>
          </cell>
          <cell r="AH245" t="str">
            <v>AMBATO_H</v>
          </cell>
          <cell r="AI245" t="str">
            <v>BOLIVR_H</v>
          </cell>
          <cell r="AJ245" t="str">
            <v xml:space="preserve">R-SUR_H </v>
          </cell>
        </row>
        <row r="247">
          <cell r="C247">
            <v>285</v>
          </cell>
          <cell r="D247">
            <v>0</v>
          </cell>
          <cell r="E247">
            <v>0</v>
          </cell>
          <cell r="F247">
            <v>124.21</v>
          </cell>
          <cell r="G247">
            <v>0</v>
          </cell>
          <cell r="H247">
            <v>119.92</v>
          </cell>
          <cell r="I247">
            <v>69.08</v>
          </cell>
          <cell r="J247">
            <v>69.08</v>
          </cell>
          <cell r="K247">
            <v>2.6</v>
          </cell>
          <cell r="L247">
            <v>3.6</v>
          </cell>
          <cell r="M247">
            <v>3.6</v>
          </cell>
          <cell r="N247">
            <v>0.6</v>
          </cell>
          <cell r="O247">
            <v>41.45</v>
          </cell>
          <cell r="P247">
            <v>33.700000000000003</v>
          </cell>
          <cell r="Q247">
            <v>40.869999999999997</v>
          </cell>
          <cell r="R247">
            <v>32.68</v>
          </cell>
          <cell r="S247">
            <v>4.68</v>
          </cell>
          <cell r="T247">
            <v>4.68</v>
          </cell>
          <cell r="U247">
            <v>4.68</v>
          </cell>
          <cell r="V247">
            <v>4.68</v>
          </cell>
          <cell r="W247">
            <v>4.68</v>
          </cell>
          <cell r="X247">
            <v>5.04</v>
          </cell>
          <cell r="Y247">
            <v>5.04</v>
          </cell>
          <cell r="Z247">
            <v>0</v>
          </cell>
          <cell r="AA247">
            <v>0</v>
          </cell>
          <cell r="AB247">
            <v>60</v>
          </cell>
          <cell r="AC247">
            <v>32.5</v>
          </cell>
          <cell r="AD247">
            <v>12</v>
          </cell>
          <cell r="AE247">
            <v>4</v>
          </cell>
          <cell r="AF247">
            <v>2.5</v>
          </cell>
          <cell r="AG247">
            <v>3</v>
          </cell>
          <cell r="AH247">
            <v>0.9</v>
          </cell>
          <cell r="AI247">
            <v>0.4</v>
          </cell>
          <cell r="AJ247">
            <v>0.9</v>
          </cell>
        </row>
        <row r="248">
          <cell r="C248">
            <v>250.01</v>
          </cell>
          <cell r="D248">
            <v>0</v>
          </cell>
          <cell r="E248">
            <v>0</v>
          </cell>
          <cell r="F248">
            <v>124.21</v>
          </cell>
          <cell r="G248">
            <v>0</v>
          </cell>
          <cell r="H248">
            <v>119.92</v>
          </cell>
          <cell r="I248">
            <v>69.08</v>
          </cell>
          <cell r="J248">
            <v>69.08</v>
          </cell>
          <cell r="K248">
            <v>2.6</v>
          </cell>
          <cell r="L248">
            <v>3.6</v>
          </cell>
          <cell r="M248">
            <v>3.6</v>
          </cell>
          <cell r="N248">
            <v>0.6</v>
          </cell>
          <cell r="O248">
            <v>41.45</v>
          </cell>
          <cell r="P248">
            <v>33.700000000000003</v>
          </cell>
          <cell r="Q248">
            <v>41.45</v>
          </cell>
          <cell r="R248">
            <v>32.68</v>
          </cell>
          <cell r="S248">
            <v>4.68</v>
          </cell>
          <cell r="T248">
            <v>4.68</v>
          </cell>
          <cell r="U248">
            <v>4.68</v>
          </cell>
          <cell r="V248">
            <v>4.68</v>
          </cell>
          <cell r="W248">
            <v>4.68</v>
          </cell>
          <cell r="X248">
            <v>5.04</v>
          </cell>
          <cell r="Y248">
            <v>5.04</v>
          </cell>
          <cell r="Z248">
            <v>5.04</v>
          </cell>
          <cell r="AA248">
            <v>0</v>
          </cell>
          <cell r="AB248">
            <v>60</v>
          </cell>
          <cell r="AC248">
            <v>32.5</v>
          </cell>
          <cell r="AD248">
            <v>12</v>
          </cell>
          <cell r="AE248">
            <v>4</v>
          </cell>
          <cell r="AF248">
            <v>2.5</v>
          </cell>
          <cell r="AG248">
            <v>3</v>
          </cell>
          <cell r="AH248">
            <v>0.9</v>
          </cell>
          <cell r="AI248">
            <v>0.4</v>
          </cell>
          <cell r="AJ248">
            <v>0.9</v>
          </cell>
        </row>
        <row r="249">
          <cell r="C249">
            <v>219.47</v>
          </cell>
          <cell r="D249">
            <v>0</v>
          </cell>
          <cell r="E249">
            <v>0</v>
          </cell>
          <cell r="F249">
            <v>124.21</v>
          </cell>
          <cell r="G249">
            <v>0</v>
          </cell>
          <cell r="H249">
            <v>119.92</v>
          </cell>
          <cell r="I249">
            <v>69.08</v>
          </cell>
          <cell r="J249">
            <v>69.08</v>
          </cell>
          <cell r="K249">
            <v>2.6</v>
          </cell>
          <cell r="L249">
            <v>3.6</v>
          </cell>
          <cell r="M249">
            <v>3.6</v>
          </cell>
          <cell r="N249">
            <v>0.6</v>
          </cell>
          <cell r="O249">
            <v>41.45</v>
          </cell>
          <cell r="P249">
            <v>33.700000000000003</v>
          </cell>
          <cell r="Q249">
            <v>41.45</v>
          </cell>
          <cell r="R249">
            <v>32.68</v>
          </cell>
          <cell r="S249">
            <v>4.68</v>
          </cell>
          <cell r="T249">
            <v>4.68</v>
          </cell>
          <cell r="U249">
            <v>4.68</v>
          </cell>
          <cell r="V249">
            <v>4.68</v>
          </cell>
          <cell r="W249">
            <v>4.68</v>
          </cell>
          <cell r="X249">
            <v>5.04</v>
          </cell>
          <cell r="Y249">
            <v>5.04</v>
          </cell>
          <cell r="Z249">
            <v>5.04</v>
          </cell>
          <cell r="AA249">
            <v>0</v>
          </cell>
          <cell r="AB249">
            <v>60</v>
          </cell>
          <cell r="AC249">
            <v>32.5</v>
          </cell>
          <cell r="AD249">
            <v>12</v>
          </cell>
          <cell r="AE249">
            <v>4</v>
          </cell>
          <cell r="AF249">
            <v>2.5</v>
          </cell>
          <cell r="AG249">
            <v>3</v>
          </cell>
          <cell r="AH249">
            <v>0.9</v>
          </cell>
          <cell r="AI249">
            <v>0.4</v>
          </cell>
          <cell r="AJ249">
            <v>0.9</v>
          </cell>
        </row>
        <row r="250">
          <cell r="C250">
            <v>228.88</v>
          </cell>
          <cell r="D250">
            <v>0</v>
          </cell>
          <cell r="E250">
            <v>0</v>
          </cell>
          <cell r="F250">
            <v>124.21</v>
          </cell>
          <cell r="G250">
            <v>0</v>
          </cell>
          <cell r="H250">
            <v>119.92</v>
          </cell>
          <cell r="I250">
            <v>69.08</v>
          </cell>
          <cell r="J250">
            <v>69.08</v>
          </cell>
          <cell r="K250">
            <v>2.6</v>
          </cell>
          <cell r="L250">
            <v>3.6</v>
          </cell>
          <cell r="M250">
            <v>3.6</v>
          </cell>
          <cell r="N250">
            <v>0.6</v>
          </cell>
          <cell r="O250">
            <v>41.45</v>
          </cell>
          <cell r="P250">
            <v>33.700000000000003</v>
          </cell>
          <cell r="Q250">
            <v>41.45</v>
          </cell>
          <cell r="R250">
            <v>32.68</v>
          </cell>
          <cell r="S250">
            <v>4.68</v>
          </cell>
          <cell r="T250">
            <v>4.68</v>
          </cell>
          <cell r="U250">
            <v>4.68</v>
          </cell>
          <cell r="V250">
            <v>4.68</v>
          </cell>
          <cell r="W250">
            <v>4.68</v>
          </cell>
          <cell r="X250">
            <v>5.04</v>
          </cell>
          <cell r="Y250">
            <v>5.04</v>
          </cell>
          <cell r="Z250">
            <v>5.04</v>
          </cell>
          <cell r="AA250">
            <v>0</v>
          </cell>
          <cell r="AB250">
            <v>60</v>
          </cell>
          <cell r="AC250">
            <v>32.5</v>
          </cell>
          <cell r="AD250">
            <v>12</v>
          </cell>
          <cell r="AE250">
            <v>4</v>
          </cell>
          <cell r="AF250">
            <v>2.5</v>
          </cell>
          <cell r="AG250">
            <v>3</v>
          </cell>
          <cell r="AH250">
            <v>0.9</v>
          </cell>
          <cell r="AI250">
            <v>0.4</v>
          </cell>
          <cell r="AJ250">
            <v>0.9</v>
          </cell>
        </row>
        <row r="251">
          <cell r="C251">
            <v>238.2</v>
          </cell>
          <cell r="D251">
            <v>0</v>
          </cell>
          <cell r="E251">
            <v>0</v>
          </cell>
          <cell r="F251">
            <v>124.21</v>
          </cell>
          <cell r="G251">
            <v>0</v>
          </cell>
          <cell r="H251">
            <v>119.92</v>
          </cell>
          <cell r="I251">
            <v>69.08</v>
          </cell>
          <cell r="J251">
            <v>69.08</v>
          </cell>
          <cell r="K251">
            <v>2.6</v>
          </cell>
          <cell r="L251">
            <v>3.6</v>
          </cell>
          <cell r="M251">
            <v>3.6</v>
          </cell>
          <cell r="N251">
            <v>0.6</v>
          </cell>
          <cell r="O251">
            <v>41.45</v>
          </cell>
          <cell r="P251">
            <v>33.700000000000003</v>
          </cell>
          <cell r="Q251">
            <v>41.45</v>
          </cell>
          <cell r="R251">
            <v>32.68</v>
          </cell>
          <cell r="S251">
            <v>4.68</v>
          </cell>
          <cell r="T251">
            <v>4.68</v>
          </cell>
          <cell r="U251">
            <v>4.68</v>
          </cell>
          <cell r="V251">
            <v>4.68</v>
          </cell>
          <cell r="W251">
            <v>4.68</v>
          </cell>
          <cell r="X251">
            <v>5.04</v>
          </cell>
          <cell r="Y251">
            <v>5.04</v>
          </cell>
          <cell r="Z251">
            <v>5.04</v>
          </cell>
          <cell r="AA251">
            <v>0</v>
          </cell>
          <cell r="AB251">
            <v>60</v>
          </cell>
          <cell r="AC251">
            <v>32.5</v>
          </cell>
          <cell r="AD251">
            <v>12</v>
          </cell>
          <cell r="AE251">
            <v>4</v>
          </cell>
          <cell r="AF251">
            <v>2.5</v>
          </cell>
          <cell r="AG251">
            <v>3</v>
          </cell>
          <cell r="AH251">
            <v>0.9</v>
          </cell>
          <cell r="AI251">
            <v>0.4</v>
          </cell>
          <cell r="AJ251">
            <v>0.9</v>
          </cell>
        </row>
        <row r="252">
          <cell r="C252">
            <v>323.07</v>
          </cell>
          <cell r="D252">
            <v>0</v>
          </cell>
          <cell r="E252">
            <v>0</v>
          </cell>
          <cell r="F252">
            <v>124.21</v>
          </cell>
          <cell r="G252">
            <v>0</v>
          </cell>
          <cell r="H252">
            <v>119.92</v>
          </cell>
          <cell r="I252">
            <v>69.08</v>
          </cell>
          <cell r="J252">
            <v>69.08</v>
          </cell>
          <cell r="K252">
            <v>2.6</v>
          </cell>
          <cell r="L252">
            <v>3.6</v>
          </cell>
          <cell r="M252">
            <v>3.6</v>
          </cell>
          <cell r="N252">
            <v>0.6</v>
          </cell>
          <cell r="O252">
            <v>41.45</v>
          </cell>
          <cell r="P252">
            <v>33.700000000000003</v>
          </cell>
          <cell r="Q252">
            <v>41.45</v>
          </cell>
          <cell r="R252">
            <v>32.68</v>
          </cell>
          <cell r="S252">
            <v>4.68</v>
          </cell>
          <cell r="T252">
            <v>4.68</v>
          </cell>
          <cell r="U252">
            <v>4.68</v>
          </cell>
          <cell r="V252">
            <v>4.68</v>
          </cell>
          <cell r="W252">
            <v>4.68</v>
          </cell>
          <cell r="X252">
            <v>5.04</v>
          </cell>
          <cell r="Y252">
            <v>5.04</v>
          </cell>
          <cell r="Z252">
            <v>5.04</v>
          </cell>
          <cell r="AA252">
            <v>0</v>
          </cell>
          <cell r="AB252">
            <v>60</v>
          </cell>
          <cell r="AC252">
            <v>32.5</v>
          </cell>
          <cell r="AD252">
            <v>12</v>
          </cell>
          <cell r="AE252">
            <v>4</v>
          </cell>
          <cell r="AF252">
            <v>2.5</v>
          </cell>
          <cell r="AG252">
            <v>3</v>
          </cell>
          <cell r="AH252">
            <v>0.9</v>
          </cell>
          <cell r="AI252">
            <v>0.4</v>
          </cell>
          <cell r="AJ252">
            <v>0.9</v>
          </cell>
        </row>
        <row r="253">
          <cell r="C253">
            <v>348.04</v>
          </cell>
          <cell r="D253">
            <v>0</v>
          </cell>
          <cell r="E253">
            <v>0</v>
          </cell>
          <cell r="F253">
            <v>124.21</v>
          </cell>
          <cell r="G253">
            <v>0</v>
          </cell>
          <cell r="H253">
            <v>119.92</v>
          </cell>
          <cell r="I253">
            <v>69.08</v>
          </cell>
          <cell r="J253">
            <v>69.08</v>
          </cell>
          <cell r="K253">
            <v>2.6</v>
          </cell>
          <cell r="L253">
            <v>3.6</v>
          </cell>
          <cell r="M253">
            <v>3.6</v>
          </cell>
          <cell r="N253">
            <v>0.6</v>
          </cell>
          <cell r="O253">
            <v>41.45</v>
          </cell>
          <cell r="P253">
            <v>33.700000000000003</v>
          </cell>
          <cell r="Q253">
            <v>41.45</v>
          </cell>
          <cell r="R253">
            <v>32.68</v>
          </cell>
          <cell r="S253">
            <v>4.68</v>
          </cell>
          <cell r="T253">
            <v>4.68</v>
          </cell>
          <cell r="U253">
            <v>4.68</v>
          </cell>
          <cell r="V253">
            <v>4.68</v>
          </cell>
          <cell r="W253">
            <v>4.68</v>
          </cell>
          <cell r="X253">
            <v>5.04</v>
          </cell>
          <cell r="Y253">
            <v>5.04</v>
          </cell>
          <cell r="Z253">
            <v>5.04</v>
          </cell>
          <cell r="AA253">
            <v>0</v>
          </cell>
          <cell r="AB253">
            <v>60</v>
          </cell>
          <cell r="AC253">
            <v>32.5</v>
          </cell>
          <cell r="AD253">
            <v>12</v>
          </cell>
          <cell r="AE253">
            <v>4</v>
          </cell>
          <cell r="AF253">
            <v>2.5</v>
          </cell>
          <cell r="AG253">
            <v>3</v>
          </cell>
          <cell r="AH253">
            <v>0.9</v>
          </cell>
          <cell r="AI253">
            <v>0.4</v>
          </cell>
          <cell r="AJ253">
            <v>0.9</v>
          </cell>
        </row>
        <row r="254">
          <cell r="C254">
            <v>407.96</v>
          </cell>
          <cell r="D254">
            <v>0</v>
          </cell>
          <cell r="E254">
            <v>0</v>
          </cell>
          <cell r="F254">
            <v>124.21</v>
          </cell>
          <cell r="G254">
            <v>0</v>
          </cell>
          <cell r="H254">
            <v>119.92</v>
          </cell>
          <cell r="I254">
            <v>69.08</v>
          </cell>
          <cell r="J254">
            <v>69.08</v>
          </cell>
          <cell r="K254">
            <v>2.6</v>
          </cell>
          <cell r="L254">
            <v>3.6</v>
          </cell>
          <cell r="M254">
            <v>3.6</v>
          </cell>
          <cell r="N254">
            <v>0.6</v>
          </cell>
          <cell r="O254">
            <v>41.45</v>
          </cell>
          <cell r="P254">
            <v>33.700000000000003</v>
          </cell>
          <cell r="Q254">
            <v>41.45</v>
          </cell>
          <cell r="R254">
            <v>32.68</v>
          </cell>
          <cell r="S254">
            <v>4.68</v>
          </cell>
          <cell r="T254">
            <v>4.68</v>
          </cell>
          <cell r="U254">
            <v>4.68</v>
          </cell>
          <cell r="V254">
            <v>4.68</v>
          </cell>
          <cell r="W254">
            <v>4.68</v>
          </cell>
          <cell r="X254">
            <v>5.04</v>
          </cell>
          <cell r="Y254">
            <v>5.04</v>
          </cell>
          <cell r="Z254">
            <v>5.04</v>
          </cell>
          <cell r="AA254">
            <v>0</v>
          </cell>
          <cell r="AB254">
            <v>60</v>
          </cell>
          <cell r="AC254">
            <v>32.5</v>
          </cell>
          <cell r="AD254">
            <v>12</v>
          </cell>
          <cell r="AE254">
            <v>4</v>
          </cell>
          <cell r="AF254">
            <v>2.5</v>
          </cell>
          <cell r="AG254">
            <v>3</v>
          </cell>
          <cell r="AH254">
            <v>0.9</v>
          </cell>
          <cell r="AI254">
            <v>0.4</v>
          </cell>
          <cell r="AJ254">
            <v>0.9</v>
          </cell>
        </row>
        <row r="255">
          <cell r="C255">
            <v>311.31</v>
          </cell>
          <cell r="D255">
            <v>46.17</v>
          </cell>
          <cell r="E255">
            <v>183.56</v>
          </cell>
          <cell r="F255">
            <v>124.21</v>
          </cell>
          <cell r="G255">
            <v>0</v>
          </cell>
          <cell r="H255">
            <v>119.92</v>
          </cell>
          <cell r="I255">
            <v>69.08</v>
          </cell>
          <cell r="J255">
            <v>69.08</v>
          </cell>
          <cell r="K255">
            <v>2.6</v>
          </cell>
          <cell r="L255">
            <v>3.6</v>
          </cell>
          <cell r="M255">
            <v>3.6</v>
          </cell>
          <cell r="N255">
            <v>0.6</v>
          </cell>
          <cell r="O255">
            <v>41.45</v>
          </cell>
          <cell r="P255">
            <v>33.700000000000003</v>
          </cell>
          <cell r="Q255">
            <v>41.45</v>
          </cell>
          <cell r="R255">
            <v>32.68</v>
          </cell>
          <cell r="S255">
            <v>4.68</v>
          </cell>
          <cell r="T255">
            <v>4.68</v>
          </cell>
          <cell r="U255">
            <v>4.68</v>
          </cell>
          <cell r="V255">
            <v>4.68</v>
          </cell>
          <cell r="W255">
            <v>4.68</v>
          </cell>
          <cell r="X255">
            <v>5.04</v>
          </cell>
          <cell r="Y255">
            <v>5.04</v>
          </cell>
          <cell r="Z255">
            <v>5.04</v>
          </cell>
          <cell r="AA255">
            <v>0</v>
          </cell>
          <cell r="AB255">
            <v>60</v>
          </cell>
          <cell r="AC255">
            <v>32.5</v>
          </cell>
          <cell r="AD255">
            <v>12</v>
          </cell>
          <cell r="AE255">
            <v>5.32</v>
          </cell>
          <cell r="AF255">
            <v>2.5</v>
          </cell>
          <cell r="AG255">
            <v>3</v>
          </cell>
          <cell r="AH255">
            <v>0.9</v>
          </cell>
          <cell r="AI255">
            <v>0.4</v>
          </cell>
          <cell r="AJ255">
            <v>0.9</v>
          </cell>
        </row>
        <row r="256">
          <cell r="C256">
            <v>270.27</v>
          </cell>
          <cell r="D256">
            <v>70.31</v>
          </cell>
          <cell r="E256">
            <v>198.23</v>
          </cell>
          <cell r="F256">
            <v>124.21</v>
          </cell>
          <cell r="G256">
            <v>24.01</v>
          </cell>
          <cell r="H256">
            <v>119.92</v>
          </cell>
          <cell r="I256">
            <v>69.08</v>
          </cell>
          <cell r="J256">
            <v>69.08</v>
          </cell>
          <cell r="K256">
            <v>2.6</v>
          </cell>
          <cell r="L256">
            <v>3.6</v>
          </cell>
          <cell r="M256">
            <v>3.6</v>
          </cell>
          <cell r="N256">
            <v>0.6</v>
          </cell>
          <cell r="O256">
            <v>41.45</v>
          </cell>
          <cell r="P256">
            <v>33.700000000000003</v>
          </cell>
          <cell r="Q256">
            <v>41.45</v>
          </cell>
          <cell r="R256">
            <v>32.68</v>
          </cell>
          <cell r="S256">
            <v>4.68</v>
          </cell>
          <cell r="T256">
            <v>4.68</v>
          </cell>
          <cell r="U256">
            <v>4.68</v>
          </cell>
          <cell r="V256">
            <v>4.68</v>
          </cell>
          <cell r="W256">
            <v>4.68</v>
          </cell>
          <cell r="X256">
            <v>5.04</v>
          </cell>
          <cell r="Y256">
            <v>5.04</v>
          </cell>
          <cell r="Z256">
            <v>5.04</v>
          </cell>
          <cell r="AA256">
            <v>5.04</v>
          </cell>
          <cell r="AB256">
            <v>60</v>
          </cell>
          <cell r="AC256">
            <v>32.5</v>
          </cell>
          <cell r="AD256">
            <v>12</v>
          </cell>
          <cell r="AE256">
            <v>6.16</v>
          </cell>
          <cell r="AF256">
            <v>2.5</v>
          </cell>
          <cell r="AG256">
            <v>3</v>
          </cell>
          <cell r="AH256">
            <v>0.9</v>
          </cell>
          <cell r="AI256">
            <v>0.4</v>
          </cell>
          <cell r="AJ256">
            <v>0.9</v>
          </cell>
        </row>
        <row r="257">
          <cell r="C257">
            <v>301.91000000000003</v>
          </cell>
          <cell r="D257">
            <v>70.31</v>
          </cell>
          <cell r="E257">
            <v>198.23</v>
          </cell>
          <cell r="F257">
            <v>124.21</v>
          </cell>
          <cell r="G257">
            <v>24.01</v>
          </cell>
          <cell r="H257">
            <v>119.92</v>
          </cell>
          <cell r="I257">
            <v>69.08</v>
          </cell>
          <cell r="J257">
            <v>69.08</v>
          </cell>
          <cell r="K257">
            <v>2.6</v>
          </cell>
          <cell r="L257">
            <v>3.6</v>
          </cell>
          <cell r="M257">
            <v>3.6</v>
          </cell>
          <cell r="N257">
            <v>0.6</v>
          </cell>
          <cell r="O257">
            <v>41.45</v>
          </cell>
          <cell r="P257">
            <v>33.700000000000003</v>
          </cell>
          <cell r="Q257">
            <v>41.45</v>
          </cell>
          <cell r="R257">
            <v>32.68</v>
          </cell>
          <cell r="S257">
            <v>4.68</v>
          </cell>
          <cell r="T257">
            <v>4.68</v>
          </cell>
          <cell r="U257">
            <v>4.68</v>
          </cell>
          <cell r="V257">
            <v>4.68</v>
          </cell>
          <cell r="W257">
            <v>4.68</v>
          </cell>
          <cell r="X257">
            <v>5.04</v>
          </cell>
          <cell r="Y257">
            <v>5.04</v>
          </cell>
          <cell r="Z257">
            <v>5.04</v>
          </cell>
          <cell r="AA257">
            <v>5.04</v>
          </cell>
          <cell r="AB257">
            <v>60</v>
          </cell>
          <cell r="AC257">
            <v>32.5</v>
          </cell>
          <cell r="AD257">
            <v>12</v>
          </cell>
          <cell r="AE257">
            <v>6.16</v>
          </cell>
          <cell r="AF257">
            <v>2.5</v>
          </cell>
          <cell r="AG257">
            <v>3</v>
          </cell>
          <cell r="AH257">
            <v>0.9</v>
          </cell>
          <cell r="AI257">
            <v>0.4</v>
          </cell>
          <cell r="AJ257">
            <v>1.1399999999999999</v>
          </cell>
        </row>
        <row r="258">
          <cell r="C258">
            <v>316.95</v>
          </cell>
          <cell r="D258">
            <v>70.31</v>
          </cell>
          <cell r="E258">
            <v>198.23</v>
          </cell>
          <cell r="F258">
            <v>124.21</v>
          </cell>
          <cell r="G258">
            <v>24.01</v>
          </cell>
          <cell r="H258">
            <v>119.92</v>
          </cell>
          <cell r="I258">
            <v>69.08</v>
          </cell>
          <cell r="J258">
            <v>69.08</v>
          </cell>
          <cell r="K258">
            <v>2.6</v>
          </cell>
          <cell r="L258">
            <v>3.6</v>
          </cell>
          <cell r="M258">
            <v>3.6</v>
          </cell>
          <cell r="N258">
            <v>0.6</v>
          </cell>
          <cell r="O258">
            <v>41.45</v>
          </cell>
          <cell r="P258">
            <v>33.700000000000003</v>
          </cell>
          <cell r="Q258">
            <v>41.45</v>
          </cell>
          <cell r="R258">
            <v>32.68</v>
          </cell>
          <cell r="S258">
            <v>4.68</v>
          </cell>
          <cell r="T258">
            <v>4.68</v>
          </cell>
          <cell r="U258">
            <v>4.68</v>
          </cell>
          <cell r="V258">
            <v>4.68</v>
          </cell>
          <cell r="W258">
            <v>4.68</v>
          </cell>
          <cell r="X258">
            <v>5.04</v>
          </cell>
          <cell r="Y258">
            <v>5.04</v>
          </cell>
          <cell r="Z258">
            <v>5.04</v>
          </cell>
          <cell r="AA258">
            <v>5.04</v>
          </cell>
          <cell r="AB258">
            <v>60</v>
          </cell>
          <cell r="AC258">
            <v>32.5</v>
          </cell>
          <cell r="AD258">
            <v>12</v>
          </cell>
          <cell r="AE258">
            <v>6.16</v>
          </cell>
          <cell r="AF258">
            <v>2.5</v>
          </cell>
          <cell r="AG258">
            <v>3</v>
          </cell>
          <cell r="AH258">
            <v>0.9</v>
          </cell>
          <cell r="AI258">
            <v>0.4</v>
          </cell>
          <cell r="AJ258">
            <v>1.74</v>
          </cell>
        </row>
        <row r="259">
          <cell r="C259">
            <v>269.04000000000002</v>
          </cell>
          <cell r="D259">
            <v>70.31</v>
          </cell>
          <cell r="E259">
            <v>198.23</v>
          </cell>
          <cell r="F259">
            <v>124.21</v>
          </cell>
          <cell r="G259">
            <v>24.01</v>
          </cell>
          <cell r="H259">
            <v>119.92</v>
          </cell>
          <cell r="I259">
            <v>69.08</v>
          </cell>
          <cell r="J259">
            <v>69.08</v>
          </cell>
          <cell r="K259">
            <v>2.6</v>
          </cell>
          <cell r="L259">
            <v>3.6</v>
          </cell>
          <cell r="M259">
            <v>3.6</v>
          </cell>
          <cell r="N259">
            <v>0.6</v>
          </cell>
          <cell r="O259">
            <v>41.45</v>
          </cell>
          <cell r="P259">
            <v>33.700000000000003</v>
          </cell>
          <cell r="Q259">
            <v>41.45</v>
          </cell>
          <cell r="R259">
            <v>32.68</v>
          </cell>
          <cell r="S259">
            <v>4.68</v>
          </cell>
          <cell r="T259">
            <v>4.68</v>
          </cell>
          <cell r="U259">
            <v>4.68</v>
          </cell>
          <cell r="V259">
            <v>4.68</v>
          </cell>
          <cell r="W259">
            <v>4.68</v>
          </cell>
          <cell r="X259">
            <v>5.04</v>
          </cell>
          <cell r="Y259">
            <v>5.04</v>
          </cell>
          <cell r="Z259">
            <v>5.04</v>
          </cell>
          <cell r="AA259">
            <v>5.04</v>
          </cell>
          <cell r="AB259">
            <v>60</v>
          </cell>
          <cell r="AC259">
            <v>32.5</v>
          </cell>
          <cell r="AD259">
            <v>12</v>
          </cell>
          <cell r="AE259">
            <v>6.16</v>
          </cell>
          <cell r="AF259">
            <v>2.5</v>
          </cell>
          <cell r="AG259">
            <v>3</v>
          </cell>
          <cell r="AH259">
            <v>0.9</v>
          </cell>
          <cell r="AI259">
            <v>0.4</v>
          </cell>
          <cell r="AJ259">
            <v>1.74</v>
          </cell>
        </row>
        <row r="260">
          <cell r="C260">
            <v>272.11</v>
          </cell>
          <cell r="D260">
            <v>70.31</v>
          </cell>
          <cell r="E260">
            <v>198.23</v>
          </cell>
          <cell r="F260">
            <v>124.21</v>
          </cell>
          <cell r="G260">
            <v>24.01</v>
          </cell>
          <cell r="H260">
            <v>119.92</v>
          </cell>
          <cell r="I260">
            <v>69.08</v>
          </cell>
          <cell r="J260">
            <v>69.08</v>
          </cell>
          <cell r="K260">
            <v>2.6</v>
          </cell>
          <cell r="L260">
            <v>3.6</v>
          </cell>
          <cell r="M260">
            <v>3.6</v>
          </cell>
          <cell r="N260">
            <v>0.6</v>
          </cell>
          <cell r="O260">
            <v>41.45</v>
          </cell>
          <cell r="P260">
            <v>33.700000000000003</v>
          </cell>
          <cell r="Q260">
            <v>41.45</v>
          </cell>
          <cell r="R260">
            <v>32.68</v>
          </cell>
          <cell r="S260">
            <v>4.68</v>
          </cell>
          <cell r="T260">
            <v>4.68</v>
          </cell>
          <cell r="U260">
            <v>4.68</v>
          </cell>
          <cell r="V260">
            <v>4.68</v>
          </cell>
          <cell r="W260">
            <v>4.68</v>
          </cell>
          <cell r="X260">
            <v>5.04</v>
          </cell>
          <cell r="Y260">
            <v>5.04</v>
          </cell>
          <cell r="Z260">
            <v>5.04</v>
          </cell>
          <cell r="AA260">
            <v>5.04</v>
          </cell>
          <cell r="AB260">
            <v>60</v>
          </cell>
          <cell r="AC260">
            <v>32.5</v>
          </cell>
          <cell r="AD260">
            <v>12</v>
          </cell>
          <cell r="AE260">
            <v>6.16</v>
          </cell>
          <cell r="AF260">
            <v>2.5</v>
          </cell>
          <cell r="AG260">
            <v>3</v>
          </cell>
          <cell r="AH260">
            <v>0.9</v>
          </cell>
          <cell r="AI260">
            <v>0.4</v>
          </cell>
          <cell r="AJ260">
            <v>1.74</v>
          </cell>
        </row>
        <row r="261">
          <cell r="C261">
            <v>294.61</v>
          </cell>
          <cell r="D261">
            <v>70.31</v>
          </cell>
          <cell r="E261">
            <v>198.23</v>
          </cell>
          <cell r="F261">
            <v>124.21</v>
          </cell>
          <cell r="G261">
            <v>24.01</v>
          </cell>
          <cell r="H261">
            <v>119.92</v>
          </cell>
          <cell r="I261">
            <v>69.08</v>
          </cell>
          <cell r="J261">
            <v>69.08</v>
          </cell>
          <cell r="K261">
            <v>2.6</v>
          </cell>
          <cell r="L261">
            <v>3.6</v>
          </cell>
          <cell r="M261">
            <v>3.6</v>
          </cell>
          <cell r="N261">
            <v>0.6</v>
          </cell>
          <cell r="O261">
            <v>41.45</v>
          </cell>
          <cell r="P261">
            <v>33.700000000000003</v>
          </cell>
          <cell r="Q261">
            <v>41.45</v>
          </cell>
          <cell r="R261">
            <v>32.68</v>
          </cell>
          <cell r="S261">
            <v>4.68</v>
          </cell>
          <cell r="T261">
            <v>4.68</v>
          </cell>
          <cell r="U261">
            <v>4.68</v>
          </cell>
          <cell r="V261">
            <v>4.68</v>
          </cell>
          <cell r="W261">
            <v>4.68</v>
          </cell>
          <cell r="X261">
            <v>5.04</v>
          </cell>
          <cell r="Y261">
            <v>5.04</v>
          </cell>
          <cell r="Z261">
            <v>5.04</v>
          </cell>
          <cell r="AA261">
            <v>5.04</v>
          </cell>
          <cell r="AB261">
            <v>60</v>
          </cell>
          <cell r="AC261">
            <v>32.5</v>
          </cell>
          <cell r="AD261">
            <v>12</v>
          </cell>
          <cell r="AE261">
            <v>6.16</v>
          </cell>
          <cell r="AF261">
            <v>2.5</v>
          </cell>
          <cell r="AG261">
            <v>3</v>
          </cell>
          <cell r="AH261">
            <v>0.9</v>
          </cell>
          <cell r="AI261">
            <v>0.4</v>
          </cell>
          <cell r="AJ261">
            <v>1.74</v>
          </cell>
        </row>
        <row r="262">
          <cell r="C262">
            <v>291.33</v>
          </cell>
          <cell r="D262">
            <v>70.31</v>
          </cell>
          <cell r="E262">
            <v>198.23</v>
          </cell>
          <cell r="F262">
            <v>124.21</v>
          </cell>
          <cell r="G262">
            <v>24.01</v>
          </cell>
          <cell r="H262">
            <v>119.92</v>
          </cell>
          <cell r="I262">
            <v>69.08</v>
          </cell>
          <cell r="J262">
            <v>69.08</v>
          </cell>
          <cell r="K262">
            <v>2.6</v>
          </cell>
          <cell r="L262">
            <v>3.6</v>
          </cell>
          <cell r="M262">
            <v>3.6</v>
          </cell>
          <cell r="N262">
            <v>0.6</v>
          </cell>
          <cell r="O262">
            <v>41.45</v>
          </cell>
          <cell r="P262">
            <v>33.700000000000003</v>
          </cell>
          <cell r="Q262">
            <v>41.45</v>
          </cell>
          <cell r="R262">
            <v>32.68</v>
          </cell>
          <cell r="S262">
            <v>4.68</v>
          </cell>
          <cell r="T262">
            <v>4.68</v>
          </cell>
          <cell r="U262">
            <v>4.68</v>
          </cell>
          <cell r="V262">
            <v>4.68</v>
          </cell>
          <cell r="W262">
            <v>4.68</v>
          </cell>
          <cell r="X262">
            <v>5.04</v>
          </cell>
          <cell r="Y262">
            <v>5.04</v>
          </cell>
          <cell r="Z262">
            <v>5.04</v>
          </cell>
          <cell r="AA262">
            <v>5.04</v>
          </cell>
          <cell r="AB262">
            <v>60</v>
          </cell>
          <cell r="AC262">
            <v>32.5</v>
          </cell>
          <cell r="AD262">
            <v>12</v>
          </cell>
          <cell r="AE262">
            <v>6.16</v>
          </cell>
          <cell r="AF262">
            <v>2.5</v>
          </cell>
          <cell r="AG262">
            <v>3</v>
          </cell>
          <cell r="AH262">
            <v>0.9</v>
          </cell>
          <cell r="AI262">
            <v>0.4</v>
          </cell>
          <cell r="AJ262">
            <v>1.74</v>
          </cell>
        </row>
        <row r="263">
          <cell r="C263">
            <v>260.36</v>
          </cell>
          <cell r="D263">
            <v>70.31</v>
          </cell>
          <cell r="E263">
            <v>198.23</v>
          </cell>
          <cell r="F263">
            <v>124.21</v>
          </cell>
          <cell r="G263">
            <v>24.01</v>
          </cell>
          <cell r="H263">
            <v>119.92</v>
          </cell>
          <cell r="I263">
            <v>69.08</v>
          </cell>
          <cell r="J263">
            <v>69.08</v>
          </cell>
          <cell r="K263">
            <v>2.6</v>
          </cell>
          <cell r="L263">
            <v>3.6</v>
          </cell>
          <cell r="M263">
            <v>3.6</v>
          </cell>
          <cell r="N263">
            <v>0.6</v>
          </cell>
          <cell r="O263">
            <v>41.45</v>
          </cell>
          <cell r="P263">
            <v>33.700000000000003</v>
          </cell>
          <cell r="Q263">
            <v>41.45</v>
          </cell>
          <cell r="R263">
            <v>32.68</v>
          </cell>
          <cell r="S263">
            <v>4.68</v>
          </cell>
          <cell r="T263">
            <v>4.68</v>
          </cell>
          <cell r="U263">
            <v>4.68</v>
          </cell>
          <cell r="V263">
            <v>4.68</v>
          </cell>
          <cell r="W263">
            <v>4.68</v>
          </cell>
          <cell r="X263">
            <v>5.04</v>
          </cell>
          <cell r="Y263">
            <v>5.04</v>
          </cell>
          <cell r="Z263">
            <v>5.04</v>
          </cell>
          <cell r="AA263">
            <v>5.04</v>
          </cell>
          <cell r="AB263">
            <v>60</v>
          </cell>
          <cell r="AC263">
            <v>42.77</v>
          </cell>
          <cell r="AD263">
            <v>12</v>
          </cell>
          <cell r="AE263">
            <v>6.16</v>
          </cell>
          <cell r="AF263">
            <v>2.5</v>
          </cell>
          <cell r="AG263">
            <v>3</v>
          </cell>
          <cell r="AH263">
            <v>0.9</v>
          </cell>
          <cell r="AI263">
            <v>0.4</v>
          </cell>
          <cell r="AJ263">
            <v>1.74</v>
          </cell>
        </row>
        <row r="264">
          <cell r="C264">
            <v>246.31</v>
          </cell>
          <cell r="D264">
            <v>70.31</v>
          </cell>
          <cell r="E264">
            <v>198.23</v>
          </cell>
          <cell r="F264">
            <v>124.21</v>
          </cell>
          <cell r="G264">
            <v>24.01</v>
          </cell>
          <cell r="H264">
            <v>119.92</v>
          </cell>
          <cell r="I264">
            <v>69.08</v>
          </cell>
          <cell r="J264">
            <v>69.08</v>
          </cell>
          <cell r="K264">
            <v>2.6</v>
          </cell>
          <cell r="L264">
            <v>3.6</v>
          </cell>
          <cell r="M264">
            <v>3.6</v>
          </cell>
          <cell r="N264">
            <v>0.6</v>
          </cell>
          <cell r="O264">
            <v>41.45</v>
          </cell>
          <cell r="P264">
            <v>33.700000000000003</v>
          </cell>
          <cell r="Q264">
            <v>41.45</v>
          </cell>
          <cell r="R264">
            <v>32.68</v>
          </cell>
          <cell r="S264">
            <v>4.68</v>
          </cell>
          <cell r="T264">
            <v>4.68</v>
          </cell>
          <cell r="U264">
            <v>4.68</v>
          </cell>
          <cell r="V264">
            <v>4.68</v>
          </cell>
          <cell r="W264">
            <v>4.68</v>
          </cell>
          <cell r="X264">
            <v>5.04</v>
          </cell>
          <cell r="Y264">
            <v>5.04</v>
          </cell>
          <cell r="Z264">
            <v>5.04</v>
          </cell>
          <cell r="AA264">
            <v>5.04</v>
          </cell>
          <cell r="AB264">
            <v>60</v>
          </cell>
          <cell r="AC264">
            <v>79.27</v>
          </cell>
          <cell r="AD264">
            <v>12</v>
          </cell>
          <cell r="AE264">
            <v>6.16</v>
          </cell>
          <cell r="AF264">
            <v>2.5</v>
          </cell>
          <cell r="AG264">
            <v>3</v>
          </cell>
          <cell r="AH264">
            <v>1.27</v>
          </cell>
          <cell r="AI264">
            <v>0.4</v>
          </cell>
          <cell r="AJ264">
            <v>1.74</v>
          </cell>
        </row>
        <row r="265">
          <cell r="C265">
            <v>616.48</v>
          </cell>
          <cell r="D265">
            <v>70.31</v>
          </cell>
          <cell r="E265">
            <v>198.23</v>
          </cell>
          <cell r="F265">
            <v>124.21</v>
          </cell>
          <cell r="G265">
            <v>24.01</v>
          </cell>
          <cell r="H265">
            <v>119.92</v>
          </cell>
          <cell r="I265">
            <v>69.08</v>
          </cell>
          <cell r="J265">
            <v>69.08</v>
          </cell>
          <cell r="K265">
            <v>2.6</v>
          </cell>
          <cell r="L265">
            <v>3.6</v>
          </cell>
          <cell r="M265">
            <v>3.6</v>
          </cell>
          <cell r="N265">
            <v>0.6</v>
          </cell>
          <cell r="O265">
            <v>41.45</v>
          </cell>
          <cell r="P265">
            <v>33.700000000000003</v>
          </cell>
          <cell r="Q265">
            <v>41.45</v>
          </cell>
          <cell r="R265">
            <v>32.68</v>
          </cell>
          <cell r="S265">
            <v>4.68</v>
          </cell>
          <cell r="T265">
            <v>4.68</v>
          </cell>
          <cell r="U265">
            <v>4.68</v>
          </cell>
          <cell r="V265">
            <v>4.68</v>
          </cell>
          <cell r="W265">
            <v>4.68</v>
          </cell>
          <cell r="X265">
            <v>5.04</v>
          </cell>
          <cell r="Y265">
            <v>5.04</v>
          </cell>
          <cell r="Z265">
            <v>5.04</v>
          </cell>
          <cell r="AA265">
            <v>5.04</v>
          </cell>
          <cell r="AB265">
            <v>154.4</v>
          </cell>
          <cell r="AC265">
            <v>79.27</v>
          </cell>
          <cell r="AD265">
            <v>37.04</v>
          </cell>
          <cell r="AE265">
            <v>6.16</v>
          </cell>
          <cell r="AF265">
            <v>4.82</v>
          </cell>
          <cell r="AG265">
            <v>10.029999999999999</v>
          </cell>
          <cell r="AH265">
            <v>1.44</v>
          </cell>
          <cell r="AI265">
            <v>0.77</v>
          </cell>
          <cell r="AJ265">
            <v>1.74</v>
          </cell>
        </row>
        <row r="266">
          <cell r="C266">
            <v>598.37</v>
          </cell>
          <cell r="D266">
            <v>70.31</v>
          </cell>
          <cell r="E266">
            <v>198.23</v>
          </cell>
          <cell r="F266">
            <v>124.21</v>
          </cell>
          <cell r="G266">
            <v>24.01</v>
          </cell>
          <cell r="H266">
            <v>119.92</v>
          </cell>
          <cell r="I266">
            <v>69.08</v>
          </cell>
          <cell r="J266">
            <v>69.08</v>
          </cell>
          <cell r="K266">
            <v>2.6</v>
          </cell>
          <cell r="L266">
            <v>3.6</v>
          </cell>
          <cell r="M266">
            <v>3.6</v>
          </cell>
          <cell r="N266">
            <v>0.6</v>
          </cell>
          <cell r="O266">
            <v>41.45</v>
          </cell>
          <cell r="P266">
            <v>33.700000000000003</v>
          </cell>
          <cell r="Q266">
            <v>41.45</v>
          </cell>
          <cell r="R266">
            <v>32.68</v>
          </cell>
          <cell r="S266">
            <v>4.68</v>
          </cell>
          <cell r="T266">
            <v>4.68</v>
          </cell>
          <cell r="U266">
            <v>4.68</v>
          </cell>
          <cell r="V266">
            <v>4.68</v>
          </cell>
          <cell r="W266">
            <v>4.68</v>
          </cell>
          <cell r="X266">
            <v>5.04</v>
          </cell>
          <cell r="Y266">
            <v>5.04</v>
          </cell>
          <cell r="Z266">
            <v>5.04</v>
          </cell>
          <cell r="AA266">
            <v>5.04</v>
          </cell>
          <cell r="AB266">
            <v>154.4</v>
          </cell>
          <cell r="AC266">
            <v>79.27</v>
          </cell>
          <cell r="AD266">
            <v>37.04</v>
          </cell>
          <cell r="AE266">
            <v>6.16</v>
          </cell>
          <cell r="AF266">
            <v>4.82</v>
          </cell>
          <cell r="AG266">
            <v>10.029999999999999</v>
          </cell>
          <cell r="AH266">
            <v>1.44</v>
          </cell>
          <cell r="AI266">
            <v>0.77</v>
          </cell>
          <cell r="AJ266">
            <v>1.74</v>
          </cell>
        </row>
        <row r="267">
          <cell r="C267">
            <v>498.72</v>
          </cell>
          <cell r="D267">
            <v>70.31</v>
          </cell>
          <cell r="E267">
            <v>198.23</v>
          </cell>
          <cell r="F267">
            <v>124.21</v>
          </cell>
          <cell r="G267">
            <v>24.01</v>
          </cell>
          <cell r="H267">
            <v>119.92</v>
          </cell>
          <cell r="I267">
            <v>69.08</v>
          </cell>
          <cell r="J267">
            <v>69.08</v>
          </cell>
          <cell r="K267">
            <v>2.6</v>
          </cell>
          <cell r="L267">
            <v>3.6</v>
          </cell>
          <cell r="M267">
            <v>3.6</v>
          </cell>
          <cell r="N267">
            <v>0.6</v>
          </cell>
          <cell r="O267">
            <v>41.45</v>
          </cell>
          <cell r="P267">
            <v>33.700000000000003</v>
          </cell>
          <cell r="Q267">
            <v>41.45</v>
          </cell>
          <cell r="R267">
            <v>32.68</v>
          </cell>
          <cell r="S267">
            <v>4.68</v>
          </cell>
          <cell r="T267">
            <v>4.68</v>
          </cell>
          <cell r="U267">
            <v>4.68</v>
          </cell>
          <cell r="V267">
            <v>4.68</v>
          </cell>
          <cell r="W267">
            <v>4.68</v>
          </cell>
          <cell r="X267">
            <v>5.04</v>
          </cell>
          <cell r="Y267">
            <v>5.04</v>
          </cell>
          <cell r="Z267">
            <v>5.04</v>
          </cell>
          <cell r="AA267">
            <v>5.04</v>
          </cell>
          <cell r="AB267">
            <v>127.76</v>
          </cell>
          <cell r="AC267">
            <v>79.27</v>
          </cell>
          <cell r="AD267">
            <v>37.04</v>
          </cell>
          <cell r="AE267">
            <v>6.16</v>
          </cell>
          <cell r="AF267">
            <v>3.38</v>
          </cell>
          <cell r="AG267">
            <v>6.59</v>
          </cell>
          <cell r="AH267">
            <v>1.44</v>
          </cell>
          <cell r="AI267">
            <v>0.41</v>
          </cell>
          <cell r="AJ267">
            <v>1.74</v>
          </cell>
        </row>
        <row r="268">
          <cell r="C268">
            <v>372.15</v>
          </cell>
          <cell r="D268">
            <v>70.31</v>
          </cell>
          <cell r="E268">
            <v>198.23</v>
          </cell>
          <cell r="F268">
            <v>124.21</v>
          </cell>
          <cell r="G268">
            <v>24.01</v>
          </cell>
          <cell r="H268">
            <v>119.92</v>
          </cell>
          <cell r="I268">
            <v>69.08</v>
          </cell>
          <cell r="J268">
            <v>69.08</v>
          </cell>
          <cell r="K268">
            <v>2.6</v>
          </cell>
          <cell r="L268">
            <v>3.6</v>
          </cell>
          <cell r="M268">
            <v>3.6</v>
          </cell>
          <cell r="N268">
            <v>0.6</v>
          </cell>
          <cell r="O268">
            <v>41.45</v>
          </cell>
          <cell r="P268">
            <v>33.700000000000003</v>
          </cell>
          <cell r="Q268">
            <v>41.45</v>
          </cell>
          <cell r="R268">
            <v>32.68</v>
          </cell>
          <cell r="S268">
            <v>4.68</v>
          </cell>
          <cell r="T268">
            <v>4.68</v>
          </cell>
          <cell r="U268">
            <v>4.68</v>
          </cell>
          <cell r="V268">
            <v>4.68</v>
          </cell>
          <cell r="W268">
            <v>4.68</v>
          </cell>
          <cell r="X268">
            <v>5.04</v>
          </cell>
          <cell r="Y268">
            <v>5.04</v>
          </cell>
          <cell r="Z268">
            <v>5.04</v>
          </cell>
          <cell r="AA268">
            <v>5.04</v>
          </cell>
          <cell r="AB268">
            <v>60</v>
          </cell>
          <cell r="AC268">
            <v>79.27</v>
          </cell>
          <cell r="AD268">
            <v>28.18</v>
          </cell>
          <cell r="AE268">
            <v>6.16</v>
          </cell>
          <cell r="AF268">
            <v>2.5</v>
          </cell>
          <cell r="AG268">
            <v>3</v>
          </cell>
          <cell r="AH268">
            <v>1.44</v>
          </cell>
          <cell r="AI268">
            <v>0.4</v>
          </cell>
          <cell r="AJ268">
            <v>1.74</v>
          </cell>
        </row>
        <row r="269">
          <cell r="C269">
            <v>275.7</v>
          </cell>
          <cell r="D269">
            <v>70.31</v>
          </cell>
          <cell r="E269">
            <v>198.23</v>
          </cell>
          <cell r="F269">
            <v>124.21</v>
          </cell>
          <cell r="G269">
            <v>0</v>
          </cell>
          <cell r="H269">
            <v>119.92</v>
          </cell>
          <cell r="I269">
            <v>69.08</v>
          </cell>
          <cell r="J269">
            <v>69.08</v>
          </cell>
          <cell r="K269">
            <v>2.6</v>
          </cell>
          <cell r="L269">
            <v>3.6</v>
          </cell>
          <cell r="M269">
            <v>3.6</v>
          </cell>
          <cell r="N269">
            <v>0.6</v>
          </cell>
          <cell r="O269">
            <v>41.45</v>
          </cell>
          <cell r="P269">
            <v>33.700000000000003</v>
          </cell>
          <cell r="Q269">
            <v>41.45</v>
          </cell>
          <cell r="R269">
            <v>32.68</v>
          </cell>
          <cell r="S269">
            <v>4.68</v>
          </cell>
          <cell r="T269">
            <v>4.68</v>
          </cell>
          <cell r="U269">
            <v>4.68</v>
          </cell>
          <cell r="V269">
            <v>4.68</v>
          </cell>
          <cell r="W269">
            <v>4.68</v>
          </cell>
          <cell r="X269">
            <v>5.04</v>
          </cell>
          <cell r="Y269">
            <v>5.04</v>
          </cell>
          <cell r="Z269">
            <v>5.04</v>
          </cell>
          <cell r="AA269">
            <v>0</v>
          </cell>
          <cell r="AB269">
            <v>60</v>
          </cell>
          <cell r="AC269">
            <v>32.5</v>
          </cell>
          <cell r="AD269">
            <v>12</v>
          </cell>
          <cell r="AE269">
            <v>6.16</v>
          </cell>
          <cell r="AF269">
            <v>2.5</v>
          </cell>
          <cell r="AG269">
            <v>3</v>
          </cell>
          <cell r="AH269">
            <v>0.9</v>
          </cell>
          <cell r="AI269">
            <v>0.4</v>
          </cell>
          <cell r="AJ269">
            <v>0.9</v>
          </cell>
        </row>
        <row r="270">
          <cell r="C270">
            <v>382.49</v>
          </cell>
          <cell r="D270">
            <v>0</v>
          </cell>
          <cell r="E270">
            <v>0</v>
          </cell>
          <cell r="F270">
            <v>124.21</v>
          </cell>
          <cell r="G270">
            <v>0</v>
          </cell>
          <cell r="H270">
            <v>119.92</v>
          </cell>
          <cell r="I270">
            <v>69.08</v>
          </cell>
          <cell r="J270">
            <v>69.08</v>
          </cell>
          <cell r="K270">
            <v>2.6</v>
          </cell>
          <cell r="L270">
            <v>3.6</v>
          </cell>
          <cell r="M270">
            <v>3.6</v>
          </cell>
          <cell r="N270">
            <v>0.6</v>
          </cell>
          <cell r="O270">
            <v>41.45</v>
          </cell>
          <cell r="P270">
            <v>33.700000000000003</v>
          </cell>
          <cell r="Q270">
            <v>41.45</v>
          </cell>
          <cell r="R270">
            <v>32.68</v>
          </cell>
          <cell r="S270">
            <v>4.68</v>
          </cell>
          <cell r="T270">
            <v>4.68</v>
          </cell>
          <cell r="U270">
            <v>4.68</v>
          </cell>
          <cell r="V270">
            <v>4.68</v>
          </cell>
          <cell r="W270">
            <v>4.68</v>
          </cell>
          <cell r="X270">
            <v>5.04</v>
          </cell>
          <cell r="Y270">
            <v>5.04</v>
          </cell>
          <cell r="Z270">
            <v>5.04</v>
          </cell>
          <cell r="AA270">
            <v>0</v>
          </cell>
          <cell r="AB270">
            <v>60</v>
          </cell>
          <cell r="AC270">
            <v>32.5</v>
          </cell>
          <cell r="AD270">
            <v>12</v>
          </cell>
          <cell r="AE270">
            <v>4</v>
          </cell>
          <cell r="AF270">
            <v>2.5</v>
          </cell>
          <cell r="AG270">
            <v>3</v>
          </cell>
          <cell r="AH270">
            <v>0.9</v>
          </cell>
          <cell r="AI270">
            <v>0.4</v>
          </cell>
          <cell r="AJ270">
            <v>0.9</v>
          </cell>
        </row>
        <row r="272">
          <cell r="C272">
            <v>7878.76</v>
          </cell>
          <cell r="D272">
            <v>1030.58</v>
          </cell>
          <cell r="E272">
            <v>2958.81</v>
          </cell>
          <cell r="F272">
            <v>2981.12</v>
          </cell>
          <cell r="G272">
            <v>312.10000000000002</v>
          </cell>
          <cell r="H272">
            <v>2878.19</v>
          </cell>
          <cell r="I272">
            <v>1657.88</v>
          </cell>
          <cell r="J272">
            <v>1657.88</v>
          </cell>
          <cell r="K272">
            <v>62.39</v>
          </cell>
          <cell r="L272">
            <v>86.39</v>
          </cell>
          <cell r="M272">
            <v>86.39</v>
          </cell>
          <cell r="N272">
            <v>14.39</v>
          </cell>
          <cell r="O272">
            <v>994.75</v>
          </cell>
          <cell r="P272">
            <v>808.82</v>
          </cell>
          <cell r="Q272">
            <v>994.18</v>
          </cell>
          <cell r="R272">
            <v>784.37</v>
          </cell>
          <cell r="S272">
            <v>112.37</v>
          </cell>
          <cell r="T272">
            <v>112.37</v>
          </cell>
          <cell r="U272">
            <v>112.37</v>
          </cell>
          <cell r="V272">
            <v>112.37</v>
          </cell>
          <cell r="W272">
            <v>112.37</v>
          </cell>
          <cell r="X272">
            <v>120.88</v>
          </cell>
          <cell r="Y272">
            <v>120.88</v>
          </cell>
          <cell r="Z272">
            <v>115.85</v>
          </cell>
          <cell r="AA272">
            <v>65.48</v>
          </cell>
          <cell r="AB272">
            <v>1696.55</v>
          </cell>
          <cell r="AC272">
            <v>1024.1400000000001</v>
          </cell>
          <cell r="AD272">
            <v>379.31</v>
          </cell>
          <cell r="AE272">
            <v>127.59</v>
          </cell>
          <cell r="AF272">
            <v>65.52</v>
          </cell>
          <cell r="AG272">
            <v>89.66</v>
          </cell>
          <cell r="AH272">
            <v>24.14</v>
          </cell>
          <cell r="AI272">
            <v>10.34</v>
          </cell>
          <cell r="AJ272">
            <v>31.03</v>
          </cell>
        </row>
        <row r="274">
          <cell r="C274">
            <v>2E-3</v>
          </cell>
          <cell r="D274">
            <v>2E-3</v>
          </cell>
          <cell r="E274">
            <v>2E-3</v>
          </cell>
          <cell r="F274">
            <v>2.5700000000000001E-2</v>
          </cell>
          <cell r="G274">
            <v>3.32E-2</v>
          </cell>
          <cell r="H274">
            <v>2.75E-2</v>
          </cell>
          <cell r="I274">
            <v>2.7799999999999998E-2</v>
          </cell>
          <cell r="J274">
            <v>2.81E-2</v>
          </cell>
          <cell r="K274">
            <v>3.2000000000000001E-2</v>
          </cell>
          <cell r="L274">
            <v>3.2199999999999999E-2</v>
          </cell>
          <cell r="M274">
            <v>3.2199999999999999E-2</v>
          </cell>
          <cell r="N274">
            <v>3.2199999999999999E-2</v>
          </cell>
          <cell r="O274">
            <v>3.9E-2</v>
          </cell>
          <cell r="P274">
            <v>3.95E-2</v>
          </cell>
          <cell r="Q274">
            <v>4.1000000000000002E-2</v>
          </cell>
          <cell r="R274">
            <v>3.4299999999999997E-2</v>
          </cell>
          <cell r="S274">
            <v>3.7100000000000001E-2</v>
          </cell>
          <cell r="T274">
            <v>3.7100000000000001E-2</v>
          </cell>
          <cell r="U274">
            <v>3.7100000000000001E-2</v>
          </cell>
          <cell r="V274">
            <v>3.7100000000000001E-2</v>
          </cell>
          <cell r="W274">
            <v>3.7100000000000001E-2</v>
          </cell>
          <cell r="X274">
            <v>4.0899999999999999E-2</v>
          </cell>
          <cell r="Y274">
            <v>4.0899999999999999E-2</v>
          </cell>
          <cell r="Z274">
            <v>4.0899999999999999E-2</v>
          </cell>
          <cell r="AA274">
            <v>4.0899999999999999E-2</v>
          </cell>
          <cell r="AB274">
            <v>2E-3</v>
          </cell>
          <cell r="AC274">
            <v>2E-3</v>
          </cell>
          <cell r="AD274">
            <v>2E-3</v>
          </cell>
          <cell r="AE274">
            <v>2E-3</v>
          </cell>
          <cell r="AF274">
            <v>2E-3</v>
          </cell>
          <cell r="AG274">
            <v>2E-3</v>
          </cell>
          <cell r="AH274">
            <v>2E-3</v>
          </cell>
          <cell r="AI274">
            <v>2E-3</v>
          </cell>
          <cell r="AJ274">
            <v>2E-3</v>
          </cell>
        </row>
        <row r="285">
          <cell r="C285" t="str">
            <v xml:space="preserve">H-PAUTE </v>
          </cell>
          <cell r="D285" t="str">
            <v>H-PUCARA</v>
          </cell>
          <cell r="E285" t="str">
            <v>H-NACION</v>
          </cell>
          <cell r="F285" t="str">
            <v>E-TRINIT</v>
          </cell>
          <cell r="G285" t="str">
            <v>IN-COLOM</v>
          </cell>
          <cell r="H285" t="str">
            <v xml:space="preserve">T-ESMER </v>
          </cell>
          <cell r="I285" t="str">
            <v>E.GZ.TV3</v>
          </cell>
          <cell r="J285" t="str">
            <v>E.GZ.TV2</v>
          </cell>
          <cell r="K285" t="str">
            <v>CSURDES1</v>
          </cell>
          <cell r="L285" t="str">
            <v>CSURDES2</v>
          </cell>
          <cell r="M285" t="str">
            <v>CSURDES3</v>
          </cell>
          <cell r="N285" t="str">
            <v>CSURDES4</v>
          </cell>
          <cell r="O285" t="str">
            <v>E.VASANT</v>
          </cell>
          <cell r="P285" t="str">
            <v>TPGUANG2</v>
          </cell>
          <cell r="Q285" t="str">
            <v>TPGUANG3</v>
          </cell>
          <cell r="R285" t="str">
            <v>TPGUANG4</v>
          </cell>
          <cell r="S285" t="str">
            <v>TPGUANG5</v>
          </cell>
          <cell r="T285" t="str">
            <v>AGOYAN_H</v>
          </cell>
          <cell r="U285" t="str">
            <v>EEQ_HIDR</v>
          </cell>
          <cell r="V285" t="str">
            <v xml:space="preserve">C-SUR_H </v>
          </cell>
          <cell r="W285" t="str">
            <v>RIOBAM_H</v>
          </cell>
          <cell r="X285" t="str">
            <v>COTOPX_H</v>
          </cell>
          <cell r="Y285" t="str">
            <v>RNORTE_H</v>
          </cell>
          <cell r="Z285" t="str">
            <v>AMBATO_H</v>
          </cell>
          <cell r="AA285" t="str">
            <v>BOLIVR_H</v>
          </cell>
          <cell r="AB285" t="str">
            <v xml:space="preserve">R-SUR_H </v>
          </cell>
        </row>
        <row r="287">
          <cell r="C287">
            <v>377</v>
          </cell>
          <cell r="D287">
            <v>0</v>
          </cell>
          <cell r="E287">
            <v>0</v>
          </cell>
          <cell r="F287">
            <v>124.21</v>
          </cell>
          <cell r="G287">
            <v>0</v>
          </cell>
          <cell r="H287">
            <v>119.92</v>
          </cell>
          <cell r="I287">
            <v>69.08</v>
          </cell>
          <cell r="J287">
            <v>69.08</v>
          </cell>
          <cell r="K287">
            <v>2.6</v>
          </cell>
          <cell r="L287">
            <v>3.6</v>
          </cell>
          <cell r="M287">
            <v>3.6</v>
          </cell>
          <cell r="N287">
            <v>0.6</v>
          </cell>
          <cell r="O287">
            <v>32.68</v>
          </cell>
          <cell r="P287">
            <v>4.68</v>
          </cell>
          <cell r="Q287">
            <v>4.68</v>
          </cell>
          <cell r="R287">
            <v>4.68</v>
          </cell>
          <cell r="S287">
            <v>0</v>
          </cell>
          <cell r="T287">
            <v>60</v>
          </cell>
          <cell r="U287">
            <v>32.5</v>
          </cell>
          <cell r="V287">
            <v>12</v>
          </cell>
          <cell r="W287">
            <v>4</v>
          </cell>
          <cell r="X287">
            <v>2.5</v>
          </cell>
          <cell r="Y287">
            <v>3</v>
          </cell>
          <cell r="Z287">
            <v>0.9</v>
          </cell>
          <cell r="AA287">
            <v>0.4</v>
          </cell>
          <cell r="AB287">
            <v>0.9</v>
          </cell>
        </row>
        <row r="288">
          <cell r="C288">
            <v>343.22</v>
          </cell>
          <cell r="D288">
            <v>0</v>
          </cell>
          <cell r="E288">
            <v>0</v>
          </cell>
          <cell r="F288">
            <v>124.21</v>
          </cell>
          <cell r="G288">
            <v>0</v>
          </cell>
          <cell r="H288">
            <v>119.92</v>
          </cell>
          <cell r="I288">
            <v>69.08</v>
          </cell>
          <cell r="J288">
            <v>69.08</v>
          </cell>
          <cell r="K288">
            <v>2.6</v>
          </cell>
          <cell r="L288">
            <v>3.6</v>
          </cell>
          <cell r="M288">
            <v>3.6</v>
          </cell>
          <cell r="N288">
            <v>0.6</v>
          </cell>
          <cell r="O288">
            <v>32.68</v>
          </cell>
          <cell r="P288">
            <v>4.68</v>
          </cell>
          <cell r="Q288">
            <v>4.68</v>
          </cell>
          <cell r="R288">
            <v>4.68</v>
          </cell>
          <cell r="S288">
            <v>0</v>
          </cell>
          <cell r="T288">
            <v>60</v>
          </cell>
          <cell r="U288">
            <v>32.5</v>
          </cell>
          <cell r="V288">
            <v>12</v>
          </cell>
          <cell r="W288">
            <v>4</v>
          </cell>
          <cell r="X288">
            <v>2.5</v>
          </cell>
          <cell r="Y288">
            <v>3</v>
          </cell>
          <cell r="Z288">
            <v>0.9</v>
          </cell>
          <cell r="AA288">
            <v>0.4</v>
          </cell>
          <cell r="AB288">
            <v>0.9</v>
          </cell>
        </row>
        <row r="289">
          <cell r="C289">
            <v>309.47000000000003</v>
          </cell>
          <cell r="D289">
            <v>0</v>
          </cell>
          <cell r="E289">
            <v>0</v>
          </cell>
          <cell r="F289">
            <v>124.21</v>
          </cell>
          <cell r="G289">
            <v>0</v>
          </cell>
          <cell r="H289">
            <v>119.92</v>
          </cell>
          <cell r="I289">
            <v>69.08</v>
          </cell>
          <cell r="J289">
            <v>69.08</v>
          </cell>
          <cell r="K289">
            <v>2.6</v>
          </cell>
          <cell r="L289">
            <v>3.6</v>
          </cell>
          <cell r="M289">
            <v>3.6</v>
          </cell>
          <cell r="N289">
            <v>0.6</v>
          </cell>
          <cell r="O289">
            <v>32.68</v>
          </cell>
          <cell r="P289">
            <v>4.68</v>
          </cell>
          <cell r="Q289">
            <v>4.68</v>
          </cell>
          <cell r="R289">
            <v>4.68</v>
          </cell>
          <cell r="S289">
            <v>0</v>
          </cell>
          <cell r="T289">
            <v>60</v>
          </cell>
          <cell r="U289">
            <v>32.5</v>
          </cell>
          <cell r="V289">
            <v>12</v>
          </cell>
          <cell r="W289">
            <v>4</v>
          </cell>
          <cell r="X289">
            <v>2.5</v>
          </cell>
          <cell r="Y289">
            <v>3</v>
          </cell>
          <cell r="Z289">
            <v>0.9</v>
          </cell>
          <cell r="AA289">
            <v>0.4</v>
          </cell>
          <cell r="AB289">
            <v>0.9</v>
          </cell>
        </row>
        <row r="290">
          <cell r="C290">
            <v>297.27999999999997</v>
          </cell>
          <cell r="D290">
            <v>0</v>
          </cell>
          <cell r="E290">
            <v>0</v>
          </cell>
          <cell r="F290">
            <v>124.21</v>
          </cell>
          <cell r="G290">
            <v>0</v>
          </cell>
          <cell r="H290">
            <v>119.92</v>
          </cell>
          <cell r="I290">
            <v>69.08</v>
          </cell>
          <cell r="J290">
            <v>69.08</v>
          </cell>
          <cell r="K290">
            <v>2.6</v>
          </cell>
          <cell r="L290">
            <v>3.6</v>
          </cell>
          <cell r="M290">
            <v>3.6</v>
          </cell>
          <cell r="N290">
            <v>0.6</v>
          </cell>
          <cell r="O290">
            <v>32.68</v>
          </cell>
          <cell r="P290">
            <v>4.68</v>
          </cell>
          <cell r="Q290">
            <v>2.71</v>
          </cell>
          <cell r="R290">
            <v>4.68</v>
          </cell>
          <cell r="S290">
            <v>0</v>
          </cell>
          <cell r="T290">
            <v>60</v>
          </cell>
          <cell r="U290">
            <v>32.5</v>
          </cell>
          <cell r="V290">
            <v>12</v>
          </cell>
          <cell r="W290">
            <v>4</v>
          </cell>
          <cell r="X290">
            <v>2.5</v>
          </cell>
          <cell r="Y290">
            <v>3</v>
          </cell>
          <cell r="Z290">
            <v>0.9</v>
          </cell>
          <cell r="AA290">
            <v>0.4</v>
          </cell>
          <cell r="AB290">
            <v>0.9</v>
          </cell>
        </row>
        <row r="291">
          <cell r="C291">
            <v>281.37</v>
          </cell>
          <cell r="D291">
            <v>0</v>
          </cell>
          <cell r="E291">
            <v>0</v>
          </cell>
          <cell r="F291">
            <v>124.21</v>
          </cell>
          <cell r="G291">
            <v>0</v>
          </cell>
          <cell r="H291">
            <v>119.92</v>
          </cell>
          <cell r="I291">
            <v>69.08</v>
          </cell>
          <cell r="J291">
            <v>69.08</v>
          </cell>
          <cell r="K291">
            <v>2.6</v>
          </cell>
          <cell r="L291">
            <v>3.6</v>
          </cell>
          <cell r="M291">
            <v>3.6</v>
          </cell>
          <cell r="N291">
            <v>0.6</v>
          </cell>
          <cell r="O291">
            <v>32.68</v>
          </cell>
          <cell r="P291">
            <v>4.68</v>
          </cell>
          <cell r="Q291">
            <v>4.68</v>
          </cell>
          <cell r="R291">
            <v>4.68</v>
          </cell>
          <cell r="S291">
            <v>0</v>
          </cell>
          <cell r="T291">
            <v>60</v>
          </cell>
          <cell r="U291">
            <v>32.5</v>
          </cell>
          <cell r="V291">
            <v>12</v>
          </cell>
          <cell r="W291">
            <v>4</v>
          </cell>
          <cell r="X291">
            <v>2.5</v>
          </cell>
          <cell r="Y291">
            <v>3</v>
          </cell>
          <cell r="Z291">
            <v>0.9</v>
          </cell>
          <cell r="AA291">
            <v>0.4</v>
          </cell>
          <cell r="AB291">
            <v>0.9</v>
          </cell>
        </row>
        <row r="292">
          <cell r="C292">
            <v>307.92</v>
          </cell>
          <cell r="D292">
            <v>0</v>
          </cell>
          <cell r="E292">
            <v>0</v>
          </cell>
          <cell r="F292">
            <v>124.21</v>
          </cell>
          <cell r="G292">
            <v>0</v>
          </cell>
          <cell r="H292">
            <v>119.92</v>
          </cell>
          <cell r="I292">
            <v>69.08</v>
          </cell>
          <cell r="J292">
            <v>69.08</v>
          </cell>
          <cell r="K292">
            <v>2.6</v>
          </cell>
          <cell r="L292">
            <v>3.6</v>
          </cell>
          <cell r="M292">
            <v>3.6</v>
          </cell>
          <cell r="N292">
            <v>0.6</v>
          </cell>
          <cell r="O292">
            <v>32.68</v>
          </cell>
          <cell r="P292">
            <v>4.68</v>
          </cell>
          <cell r="Q292">
            <v>4.68</v>
          </cell>
          <cell r="R292">
            <v>4.68</v>
          </cell>
          <cell r="S292">
            <v>0</v>
          </cell>
          <cell r="T292">
            <v>60</v>
          </cell>
          <cell r="U292">
            <v>32.5</v>
          </cell>
          <cell r="V292">
            <v>12</v>
          </cell>
          <cell r="W292">
            <v>4</v>
          </cell>
          <cell r="X292">
            <v>2.5</v>
          </cell>
          <cell r="Y292">
            <v>3</v>
          </cell>
          <cell r="Z292">
            <v>0.9</v>
          </cell>
          <cell r="AA292">
            <v>0.4</v>
          </cell>
          <cell r="AB292">
            <v>0.9</v>
          </cell>
        </row>
        <row r="293">
          <cell r="C293">
            <v>255.09</v>
          </cell>
          <cell r="D293">
            <v>0</v>
          </cell>
          <cell r="E293">
            <v>0</v>
          </cell>
          <cell r="F293">
            <v>124.21</v>
          </cell>
          <cell r="G293">
            <v>0</v>
          </cell>
          <cell r="H293">
            <v>119.92</v>
          </cell>
          <cell r="I293">
            <v>69.08</v>
          </cell>
          <cell r="J293">
            <v>69.08</v>
          </cell>
          <cell r="K293">
            <v>2.6</v>
          </cell>
          <cell r="L293">
            <v>3.6</v>
          </cell>
          <cell r="M293">
            <v>3.6</v>
          </cell>
          <cell r="N293">
            <v>0.6</v>
          </cell>
          <cell r="O293">
            <v>32.68</v>
          </cell>
          <cell r="P293">
            <v>4.68</v>
          </cell>
          <cell r="Q293">
            <v>4.68</v>
          </cell>
          <cell r="R293">
            <v>4.68</v>
          </cell>
          <cell r="S293">
            <v>0</v>
          </cell>
          <cell r="T293">
            <v>60</v>
          </cell>
          <cell r="U293">
            <v>32.5</v>
          </cell>
          <cell r="V293">
            <v>12</v>
          </cell>
          <cell r="W293">
            <v>4</v>
          </cell>
          <cell r="X293">
            <v>2.5</v>
          </cell>
          <cell r="Y293">
            <v>3</v>
          </cell>
          <cell r="Z293">
            <v>0.9</v>
          </cell>
          <cell r="AA293">
            <v>0.4</v>
          </cell>
          <cell r="AB293">
            <v>0.9</v>
          </cell>
        </row>
        <row r="294">
          <cell r="C294">
            <v>282.86</v>
          </cell>
          <cell r="D294">
            <v>0</v>
          </cell>
          <cell r="E294">
            <v>0</v>
          </cell>
          <cell r="F294">
            <v>124.21</v>
          </cell>
          <cell r="G294">
            <v>0</v>
          </cell>
          <cell r="H294">
            <v>119.92</v>
          </cell>
          <cell r="I294">
            <v>69.08</v>
          </cell>
          <cell r="J294">
            <v>69.08</v>
          </cell>
          <cell r="K294">
            <v>2.6</v>
          </cell>
          <cell r="L294">
            <v>3.6</v>
          </cell>
          <cell r="M294">
            <v>3.6</v>
          </cell>
          <cell r="N294">
            <v>0.6</v>
          </cell>
          <cell r="O294">
            <v>32.68</v>
          </cell>
          <cell r="P294">
            <v>4.68</v>
          </cell>
          <cell r="Q294">
            <v>4.68</v>
          </cell>
          <cell r="R294">
            <v>4.68</v>
          </cell>
          <cell r="S294">
            <v>0</v>
          </cell>
          <cell r="T294">
            <v>60</v>
          </cell>
          <cell r="U294">
            <v>32.5</v>
          </cell>
          <cell r="V294">
            <v>12</v>
          </cell>
          <cell r="W294">
            <v>4</v>
          </cell>
          <cell r="X294">
            <v>2.5</v>
          </cell>
          <cell r="Y294">
            <v>3</v>
          </cell>
          <cell r="Z294">
            <v>0.9</v>
          </cell>
          <cell r="AA294">
            <v>0.4</v>
          </cell>
          <cell r="AB294">
            <v>0.9</v>
          </cell>
        </row>
        <row r="295">
          <cell r="C295">
            <v>307.32</v>
          </cell>
          <cell r="D295">
            <v>0</v>
          </cell>
          <cell r="E295">
            <v>0</v>
          </cell>
          <cell r="F295">
            <v>124.21</v>
          </cell>
          <cell r="G295">
            <v>0</v>
          </cell>
          <cell r="H295">
            <v>119.92</v>
          </cell>
          <cell r="I295">
            <v>69.08</v>
          </cell>
          <cell r="J295">
            <v>69.08</v>
          </cell>
          <cell r="K295">
            <v>2.6</v>
          </cell>
          <cell r="L295">
            <v>3.6</v>
          </cell>
          <cell r="M295">
            <v>3.6</v>
          </cell>
          <cell r="N295">
            <v>0.6</v>
          </cell>
          <cell r="O295">
            <v>32.68</v>
          </cell>
          <cell r="P295">
            <v>4.68</v>
          </cell>
          <cell r="Q295">
            <v>4.68</v>
          </cell>
          <cell r="R295">
            <v>4.68</v>
          </cell>
          <cell r="S295">
            <v>0</v>
          </cell>
          <cell r="T295">
            <v>60</v>
          </cell>
          <cell r="U295">
            <v>32.5</v>
          </cell>
          <cell r="V295">
            <v>12</v>
          </cell>
          <cell r="W295">
            <v>5.32</v>
          </cell>
          <cell r="X295">
            <v>2.5</v>
          </cell>
          <cell r="Y295">
            <v>3</v>
          </cell>
          <cell r="Z295">
            <v>0.9</v>
          </cell>
          <cell r="AA295">
            <v>0.4</v>
          </cell>
          <cell r="AB295">
            <v>0.9</v>
          </cell>
        </row>
        <row r="296">
          <cell r="C296">
            <v>322.66000000000003</v>
          </cell>
          <cell r="D296">
            <v>0</v>
          </cell>
          <cell r="E296">
            <v>0</v>
          </cell>
          <cell r="F296">
            <v>124.21</v>
          </cell>
          <cell r="G296">
            <v>24.01</v>
          </cell>
          <cell r="H296">
            <v>119.92</v>
          </cell>
          <cell r="I296">
            <v>69.08</v>
          </cell>
          <cell r="J296">
            <v>69.08</v>
          </cell>
          <cell r="K296">
            <v>2.6</v>
          </cell>
          <cell r="L296">
            <v>3.6</v>
          </cell>
          <cell r="M296">
            <v>3.6</v>
          </cell>
          <cell r="N296">
            <v>0.6</v>
          </cell>
          <cell r="O296">
            <v>32.68</v>
          </cell>
          <cell r="P296">
            <v>4.68</v>
          </cell>
          <cell r="Q296">
            <v>4.68</v>
          </cell>
          <cell r="R296">
            <v>4.68</v>
          </cell>
          <cell r="S296">
            <v>0</v>
          </cell>
          <cell r="T296">
            <v>60</v>
          </cell>
          <cell r="U296">
            <v>32.5</v>
          </cell>
          <cell r="V296">
            <v>12</v>
          </cell>
          <cell r="W296">
            <v>6.16</v>
          </cell>
          <cell r="X296">
            <v>2.5</v>
          </cell>
          <cell r="Y296">
            <v>3</v>
          </cell>
          <cell r="Z296">
            <v>0.9</v>
          </cell>
          <cell r="AA296">
            <v>0.4</v>
          </cell>
          <cell r="AB296">
            <v>0.9</v>
          </cell>
        </row>
        <row r="297">
          <cell r="C297">
            <v>86.82</v>
          </cell>
          <cell r="D297">
            <v>52.95</v>
          </cell>
          <cell r="E297">
            <v>192.08</v>
          </cell>
          <cell r="F297">
            <v>124.21</v>
          </cell>
          <cell r="G297">
            <v>24.01</v>
          </cell>
          <cell r="H297">
            <v>119.92</v>
          </cell>
          <cell r="I297">
            <v>69.08</v>
          </cell>
          <cell r="J297">
            <v>69.08</v>
          </cell>
          <cell r="K297">
            <v>2.6</v>
          </cell>
          <cell r="L297">
            <v>3.6</v>
          </cell>
          <cell r="M297">
            <v>3.6</v>
          </cell>
          <cell r="N297">
            <v>0.6</v>
          </cell>
          <cell r="O297">
            <v>32.68</v>
          </cell>
          <cell r="P297">
            <v>4.68</v>
          </cell>
          <cell r="Q297">
            <v>4.68</v>
          </cell>
          <cell r="R297">
            <v>4.68</v>
          </cell>
          <cell r="S297">
            <v>0</v>
          </cell>
          <cell r="T297">
            <v>60</v>
          </cell>
          <cell r="U297">
            <v>32.5</v>
          </cell>
          <cell r="V297">
            <v>12</v>
          </cell>
          <cell r="W297">
            <v>6.16</v>
          </cell>
          <cell r="X297">
            <v>2.5</v>
          </cell>
          <cell r="Y297">
            <v>3</v>
          </cell>
          <cell r="Z297">
            <v>0.9</v>
          </cell>
          <cell r="AA297">
            <v>0.4</v>
          </cell>
          <cell r="AB297">
            <v>1.1399999999999999</v>
          </cell>
        </row>
        <row r="298">
          <cell r="C298">
            <v>75.45</v>
          </cell>
          <cell r="D298">
            <v>70.31</v>
          </cell>
          <cell r="E298">
            <v>198.23</v>
          </cell>
          <cell r="F298">
            <v>124.21</v>
          </cell>
          <cell r="G298">
            <v>24.01</v>
          </cell>
          <cell r="H298">
            <v>119.92</v>
          </cell>
          <cell r="I298">
            <v>69.08</v>
          </cell>
          <cell r="J298">
            <v>69.08</v>
          </cell>
          <cell r="K298">
            <v>2.6</v>
          </cell>
          <cell r="L298">
            <v>3.6</v>
          </cell>
          <cell r="M298">
            <v>3.6</v>
          </cell>
          <cell r="N298">
            <v>0.6</v>
          </cell>
          <cell r="O298">
            <v>32.68</v>
          </cell>
          <cell r="P298">
            <v>4.68</v>
          </cell>
          <cell r="Q298">
            <v>4.68</v>
          </cell>
          <cell r="R298">
            <v>4.68</v>
          </cell>
          <cell r="S298">
            <v>0</v>
          </cell>
          <cell r="T298">
            <v>60</v>
          </cell>
          <cell r="U298">
            <v>32.5</v>
          </cell>
          <cell r="V298">
            <v>12</v>
          </cell>
          <cell r="W298">
            <v>6.16</v>
          </cell>
          <cell r="X298">
            <v>2.5</v>
          </cell>
          <cell r="Y298">
            <v>3</v>
          </cell>
          <cell r="Z298">
            <v>0.9</v>
          </cell>
          <cell r="AA298">
            <v>0.4</v>
          </cell>
          <cell r="AB298">
            <v>1.74</v>
          </cell>
        </row>
        <row r="299">
          <cell r="C299">
            <v>69.94</v>
          </cell>
          <cell r="D299">
            <v>70.31</v>
          </cell>
          <cell r="E299">
            <v>198.23</v>
          </cell>
          <cell r="F299">
            <v>124.21</v>
          </cell>
          <cell r="G299">
            <v>24.01</v>
          </cell>
          <cell r="H299">
            <v>119.92</v>
          </cell>
          <cell r="I299">
            <v>69.08</v>
          </cell>
          <cell r="J299">
            <v>69.08</v>
          </cell>
          <cell r="K299">
            <v>2.6</v>
          </cell>
          <cell r="L299">
            <v>3.6</v>
          </cell>
          <cell r="M299">
            <v>3.6</v>
          </cell>
          <cell r="N299">
            <v>0.6</v>
          </cell>
          <cell r="O299">
            <v>32.68</v>
          </cell>
          <cell r="P299">
            <v>4.68</v>
          </cell>
          <cell r="Q299">
            <v>4.68</v>
          </cell>
          <cell r="R299">
            <v>4.68</v>
          </cell>
          <cell r="S299">
            <v>0</v>
          </cell>
          <cell r="T299">
            <v>60</v>
          </cell>
          <cell r="U299">
            <v>32.5</v>
          </cell>
          <cell r="V299">
            <v>12</v>
          </cell>
          <cell r="W299">
            <v>6.16</v>
          </cell>
          <cell r="X299">
            <v>2.5</v>
          </cell>
          <cell r="Y299">
            <v>3</v>
          </cell>
          <cell r="Z299">
            <v>0.9</v>
          </cell>
          <cell r="AA299">
            <v>0.4</v>
          </cell>
          <cell r="AB299">
            <v>1.74</v>
          </cell>
        </row>
        <row r="300">
          <cell r="C300">
            <v>48.82</v>
          </cell>
          <cell r="D300">
            <v>70.31</v>
          </cell>
          <cell r="E300">
            <v>198.23</v>
          </cell>
          <cell r="F300">
            <v>124.21</v>
          </cell>
          <cell r="G300">
            <v>24.01</v>
          </cell>
          <cell r="H300">
            <v>119.92</v>
          </cell>
          <cell r="I300">
            <v>69.08</v>
          </cell>
          <cell r="J300">
            <v>69.08</v>
          </cell>
          <cell r="K300">
            <v>2.6</v>
          </cell>
          <cell r="L300">
            <v>3.6</v>
          </cell>
          <cell r="M300">
            <v>3.6</v>
          </cell>
          <cell r="N300">
            <v>0.6</v>
          </cell>
          <cell r="O300">
            <v>32.68</v>
          </cell>
          <cell r="P300">
            <v>4.68</v>
          </cell>
          <cell r="Q300">
            <v>4.68</v>
          </cell>
          <cell r="R300">
            <v>4.68</v>
          </cell>
          <cell r="S300">
            <v>0</v>
          </cell>
          <cell r="T300">
            <v>60</v>
          </cell>
          <cell r="U300">
            <v>32.5</v>
          </cell>
          <cell r="V300">
            <v>12</v>
          </cell>
          <cell r="W300">
            <v>6.16</v>
          </cell>
          <cell r="X300">
            <v>2.5</v>
          </cell>
          <cell r="Y300">
            <v>3</v>
          </cell>
          <cell r="Z300">
            <v>0.9</v>
          </cell>
          <cell r="AA300">
            <v>0.4</v>
          </cell>
          <cell r="AB300">
            <v>1.74</v>
          </cell>
        </row>
        <row r="301">
          <cell r="C301">
            <v>40.03</v>
          </cell>
          <cell r="D301">
            <v>70.31</v>
          </cell>
          <cell r="E301">
            <v>198.23</v>
          </cell>
          <cell r="F301">
            <v>124.21</v>
          </cell>
          <cell r="G301">
            <v>24.01</v>
          </cell>
          <cell r="H301">
            <v>119.92</v>
          </cell>
          <cell r="I301">
            <v>69.08</v>
          </cell>
          <cell r="J301">
            <v>69.08</v>
          </cell>
          <cell r="K301">
            <v>2.6</v>
          </cell>
          <cell r="L301">
            <v>3.6</v>
          </cell>
          <cell r="M301">
            <v>3.6</v>
          </cell>
          <cell r="N301">
            <v>0.6</v>
          </cell>
          <cell r="O301">
            <v>32.68</v>
          </cell>
          <cell r="P301">
            <v>4.68</v>
          </cell>
          <cell r="Q301">
            <v>4.68</v>
          </cell>
          <cell r="R301">
            <v>4.68</v>
          </cell>
          <cell r="S301">
            <v>0</v>
          </cell>
          <cell r="T301">
            <v>60</v>
          </cell>
          <cell r="U301">
            <v>32.5</v>
          </cell>
          <cell r="V301">
            <v>12</v>
          </cell>
          <cell r="W301">
            <v>6.16</v>
          </cell>
          <cell r="X301">
            <v>2.5</v>
          </cell>
          <cell r="Y301">
            <v>3</v>
          </cell>
          <cell r="Z301">
            <v>0.9</v>
          </cell>
          <cell r="AA301">
            <v>0.4</v>
          </cell>
          <cell r="AB301">
            <v>1.74</v>
          </cell>
        </row>
        <row r="302">
          <cell r="C302">
            <v>33.93</v>
          </cell>
          <cell r="D302">
            <v>70.31</v>
          </cell>
          <cell r="E302">
            <v>198.23</v>
          </cell>
          <cell r="F302">
            <v>124.21</v>
          </cell>
          <cell r="G302">
            <v>24.01</v>
          </cell>
          <cell r="H302">
            <v>119.92</v>
          </cell>
          <cell r="I302">
            <v>69.08</v>
          </cell>
          <cell r="J302">
            <v>69.08</v>
          </cell>
          <cell r="K302">
            <v>2.6</v>
          </cell>
          <cell r="L302">
            <v>3.6</v>
          </cell>
          <cell r="M302">
            <v>3.6</v>
          </cell>
          <cell r="N302">
            <v>0.6</v>
          </cell>
          <cell r="O302">
            <v>32.68</v>
          </cell>
          <cell r="P302">
            <v>4.68</v>
          </cell>
          <cell r="Q302">
            <v>4.68</v>
          </cell>
          <cell r="R302">
            <v>4.68</v>
          </cell>
          <cell r="S302">
            <v>0</v>
          </cell>
          <cell r="T302">
            <v>60</v>
          </cell>
          <cell r="U302">
            <v>32.5</v>
          </cell>
          <cell r="V302">
            <v>12</v>
          </cell>
          <cell r="W302">
            <v>6.16</v>
          </cell>
          <cell r="X302">
            <v>2.5</v>
          </cell>
          <cell r="Y302">
            <v>3</v>
          </cell>
          <cell r="Z302">
            <v>0.9</v>
          </cell>
          <cell r="AA302">
            <v>0.4</v>
          </cell>
          <cell r="AB302">
            <v>1.74</v>
          </cell>
        </row>
        <row r="303">
          <cell r="C303">
            <v>14.52</v>
          </cell>
          <cell r="D303">
            <v>70.31</v>
          </cell>
          <cell r="E303">
            <v>198.23</v>
          </cell>
          <cell r="F303">
            <v>124.21</v>
          </cell>
          <cell r="G303">
            <v>24.01</v>
          </cell>
          <cell r="H303">
            <v>119.92</v>
          </cell>
          <cell r="I303">
            <v>69.08</v>
          </cell>
          <cell r="J303">
            <v>69.08</v>
          </cell>
          <cell r="K303">
            <v>2.6</v>
          </cell>
          <cell r="L303">
            <v>3.6</v>
          </cell>
          <cell r="M303">
            <v>3.6</v>
          </cell>
          <cell r="N303">
            <v>0.6</v>
          </cell>
          <cell r="O303">
            <v>32.68</v>
          </cell>
          <cell r="P303">
            <v>4.68</v>
          </cell>
          <cell r="Q303">
            <v>4.68</v>
          </cell>
          <cell r="R303">
            <v>4.68</v>
          </cell>
          <cell r="S303">
            <v>4.68</v>
          </cell>
          <cell r="T303">
            <v>60</v>
          </cell>
          <cell r="U303">
            <v>42.77</v>
          </cell>
          <cell r="V303">
            <v>12</v>
          </cell>
          <cell r="W303">
            <v>6.16</v>
          </cell>
          <cell r="X303">
            <v>2.5</v>
          </cell>
          <cell r="Y303">
            <v>3</v>
          </cell>
          <cell r="Z303">
            <v>0.9</v>
          </cell>
          <cell r="AA303">
            <v>0.4</v>
          </cell>
          <cell r="AB303">
            <v>1.74</v>
          </cell>
        </row>
        <row r="304">
          <cell r="C304">
            <v>52.03</v>
          </cell>
          <cell r="D304">
            <v>70.31</v>
          </cell>
          <cell r="E304">
            <v>198.23</v>
          </cell>
          <cell r="F304">
            <v>124.21</v>
          </cell>
          <cell r="G304">
            <v>24.01</v>
          </cell>
          <cell r="H304">
            <v>119.92</v>
          </cell>
          <cell r="I304">
            <v>69.08</v>
          </cell>
          <cell r="J304">
            <v>69.08</v>
          </cell>
          <cell r="K304">
            <v>2.6</v>
          </cell>
          <cell r="L304">
            <v>3.6</v>
          </cell>
          <cell r="M304">
            <v>3.6</v>
          </cell>
          <cell r="N304">
            <v>0.6</v>
          </cell>
          <cell r="O304">
            <v>32.68</v>
          </cell>
          <cell r="P304">
            <v>4.68</v>
          </cell>
          <cell r="Q304">
            <v>4.68</v>
          </cell>
          <cell r="R304">
            <v>4.68</v>
          </cell>
          <cell r="S304">
            <v>4.68</v>
          </cell>
          <cell r="T304">
            <v>60</v>
          </cell>
          <cell r="U304">
            <v>79.27</v>
          </cell>
          <cell r="V304">
            <v>12</v>
          </cell>
          <cell r="W304">
            <v>6.16</v>
          </cell>
          <cell r="X304">
            <v>2.5</v>
          </cell>
          <cell r="Y304">
            <v>3</v>
          </cell>
          <cell r="Z304">
            <v>1.27</v>
          </cell>
          <cell r="AA304">
            <v>0.4</v>
          </cell>
          <cell r="AB304">
            <v>1.74</v>
          </cell>
        </row>
        <row r="305">
          <cell r="C305">
            <v>489.45</v>
          </cell>
          <cell r="D305">
            <v>70.31</v>
          </cell>
          <cell r="E305">
            <v>198.23</v>
          </cell>
          <cell r="F305">
            <v>124.21</v>
          </cell>
          <cell r="G305">
            <v>24.01</v>
          </cell>
          <cell r="H305">
            <v>119.92</v>
          </cell>
          <cell r="I305">
            <v>69.08</v>
          </cell>
          <cell r="J305">
            <v>69.08</v>
          </cell>
          <cell r="K305">
            <v>2.6</v>
          </cell>
          <cell r="L305">
            <v>3.6</v>
          </cell>
          <cell r="M305">
            <v>3.6</v>
          </cell>
          <cell r="N305">
            <v>0.6</v>
          </cell>
          <cell r="O305">
            <v>32.68</v>
          </cell>
          <cell r="P305">
            <v>4.68</v>
          </cell>
          <cell r="Q305">
            <v>4.68</v>
          </cell>
          <cell r="R305">
            <v>4.68</v>
          </cell>
          <cell r="S305">
            <v>4.68</v>
          </cell>
          <cell r="T305">
            <v>154.4</v>
          </cell>
          <cell r="U305">
            <v>79.27</v>
          </cell>
          <cell r="V305">
            <v>37.04</v>
          </cell>
          <cell r="W305">
            <v>6.16</v>
          </cell>
          <cell r="X305">
            <v>4.82</v>
          </cell>
          <cell r="Y305">
            <v>10.029999999999999</v>
          </cell>
          <cell r="Z305">
            <v>1.44</v>
          </cell>
          <cell r="AA305">
            <v>0.77</v>
          </cell>
          <cell r="AB305">
            <v>1.74</v>
          </cell>
        </row>
        <row r="306">
          <cell r="C306">
            <v>501.55</v>
          </cell>
          <cell r="D306">
            <v>70.31</v>
          </cell>
          <cell r="E306">
            <v>198.23</v>
          </cell>
          <cell r="F306">
            <v>124.21</v>
          </cell>
          <cell r="G306">
            <v>24.01</v>
          </cell>
          <cell r="H306">
            <v>119.92</v>
          </cell>
          <cell r="I306">
            <v>69.08</v>
          </cell>
          <cell r="J306">
            <v>69.08</v>
          </cell>
          <cell r="K306">
            <v>2.6</v>
          </cell>
          <cell r="L306">
            <v>3.6</v>
          </cell>
          <cell r="M306">
            <v>3.6</v>
          </cell>
          <cell r="N306">
            <v>0.6</v>
          </cell>
          <cell r="O306">
            <v>32.68</v>
          </cell>
          <cell r="P306">
            <v>4.68</v>
          </cell>
          <cell r="Q306">
            <v>4.68</v>
          </cell>
          <cell r="R306">
            <v>4.68</v>
          </cell>
          <cell r="S306">
            <v>4.68</v>
          </cell>
          <cell r="T306">
            <v>154.4</v>
          </cell>
          <cell r="U306">
            <v>79.27</v>
          </cell>
          <cell r="V306">
            <v>37.04</v>
          </cell>
          <cell r="W306">
            <v>6.16</v>
          </cell>
          <cell r="X306">
            <v>4.82</v>
          </cell>
          <cell r="Y306">
            <v>10.029999999999999</v>
          </cell>
          <cell r="Z306">
            <v>1.44</v>
          </cell>
          <cell r="AA306">
            <v>0.77</v>
          </cell>
          <cell r="AB306">
            <v>1.74</v>
          </cell>
        </row>
        <row r="307">
          <cell r="C307">
            <v>456.13</v>
          </cell>
          <cell r="D307">
            <v>70.31</v>
          </cell>
          <cell r="E307">
            <v>198.23</v>
          </cell>
          <cell r="F307">
            <v>124.21</v>
          </cell>
          <cell r="G307">
            <v>24.01</v>
          </cell>
          <cell r="H307">
            <v>119.92</v>
          </cell>
          <cell r="I307">
            <v>69.08</v>
          </cell>
          <cell r="J307">
            <v>69.08</v>
          </cell>
          <cell r="K307">
            <v>2.6</v>
          </cell>
          <cell r="L307">
            <v>3.6</v>
          </cell>
          <cell r="M307">
            <v>3.6</v>
          </cell>
          <cell r="N307">
            <v>0.6</v>
          </cell>
          <cell r="O307">
            <v>32.68</v>
          </cell>
          <cell r="P307">
            <v>4.68</v>
          </cell>
          <cell r="Q307">
            <v>4.68</v>
          </cell>
          <cell r="R307">
            <v>4.68</v>
          </cell>
          <cell r="S307">
            <v>4.68</v>
          </cell>
          <cell r="T307">
            <v>127.76</v>
          </cell>
          <cell r="U307">
            <v>79.27</v>
          </cell>
          <cell r="V307">
            <v>37.04</v>
          </cell>
          <cell r="W307">
            <v>6.16</v>
          </cell>
          <cell r="X307">
            <v>3.38</v>
          </cell>
          <cell r="Y307">
            <v>6.59</v>
          </cell>
          <cell r="Z307">
            <v>1.44</v>
          </cell>
          <cell r="AA307">
            <v>0.41</v>
          </cell>
          <cell r="AB307">
            <v>1.74</v>
          </cell>
        </row>
        <row r="308">
          <cell r="C308">
            <v>382.95</v>
          </cell>
          <cell r="D308">
            <v>70.31</v>
          </cell>
          <cell r="E308">
            <v>198.23</v>
          </cell>
          <cell r="F308">
            <v>124.21</v>
          </cell>
          <cell r="G308">
            <v>24.01</v>
          </cell>
          <cell r="H308">
            <v>119.92</v>
          </cell>
          <cell r="I308">
            <v>69.08</v>
          </cell>
          <cell r="J308">
            <v>69.08</v>
          </cell>
          <cell r="K308">
            <v>2.6</v>
          </cell>
          <cell r="L308">
            <v>3.6</v>
          </cell>
          <cell r="M308">
            <v>3.6</v>
          </cell>
          <cell r="N308">
            <v>0.6</v>
          </cell>
          <cell r="O308">
            <v>32.68</v>
          </cell>
          <cell r="P308">
            <v>4.68</v>
          </cell>
          <cell r="Q308">
            <v>4.68</v>
          </cell>
          <cell r="R308">
            <v>4.68</v>
          </cell>
          <cell r="S308">
            <v>4.68</v>
          </cell>
          <cell r="T308">
            <v>60</v>
          </cell>
          <cell r="U308">
            <v>79.27</v>
          </cell>
          <cell r="V308">
            <v>28.18</v>
          </cell>
          <cell r="W308">
            <v>6.16</v>
          </cell>
          <cell r="X308">
            <v>2.5</v>
          </cell>
          <cell r="Y308">
            <v>3</v>
          </cell>
          <cell r="Z308">
            <v>1.44</v>
          </cell>
          <cell r="AA308">
            <v>0.4</v>
          </cell>
          <cell r="AB308">
            <v>1.74</v>
          </cell>
        </row>
        <row r="309">
          <cell r="C309">
            <v>565.52</v>
          </cell>
          <cell r="D309">
            <v>0</v>
          </cell>
          <cell r="E309">
            <v>0</v>
          </cell>
          <cell r="F309">
            <v>124.21</v>
          </cell>
          <cell r="G309">
            <v>0</v>
          </cell>
          <cell r="H309">
            <v>119.92</v>
          </cell>
          <cell r="I309">
            <v>69.08</v>
          </cell>
          <cell r="J309">
            <v>69.08</v>
          </cell>
          <cell r="K309">
            <v>2.6</v>
          </cell>
          <cell r="L309">
            <v>3.6</v>
          </cell>
          <cell r="M309">
            <v>3.6</v>
          </cell>
          <cell r="N309">
            <v>0.6</v>
          </cell>
          <cell r="O309">
            <v>32.68</v>
          </cell>
          <cell r="P309">
            <v>4.68</v>
          </cell>
          <cell r="Q309">
            <v>4.68</v>
          </cell>
          <cell r="R309">
            <v>4.68</v>
          </cell>
          <cell r="S309">
            <v>0</v>
          </cell>
          <cell r="T309">
            <v>60</v>
          </cell>
          <cell r="U309">
            <v>32.5</v>
          </cell>
          <cell r="V309">
            <v>12</v>
          </cell>
          <cell r="W309">
            <v>6.16</v>
          </cell>
          <cell r="X309">
            <v>2.5</v>
          </cell>
          <cell r="Y309">
            <v>3</v>
          </cell>
          <cell r="Z309">
            <v>0.9</v>
          </cell>
          <cell r="AA309">
            <v>0.4</v>
          </cell>
          <cell r="AB309">
            <v>0.9</v>
          </cell>
        </row>
        <row r="310">
          <cell r="C310">
            <v>416.52</v>
          </cell>
          <cell r="D310">
            <v>0</v>
          </cell>
          <cell r="E310">
            <v>0</v>
          </cell>
          <cell r="F310">
            <v>124.21</v>
          </cell>
          <cell r="G310">
            <v>0</v>
          </cell>
          <cell r="H310">
            <v>119.92</v>
          </cell>
          <cell r="I310">
            <v>69.08</v>
          </cell>
          <cell r="J310">
            <v>69.08</v>
          </cell>
          <cell r="K310">
            <v>2.6</v>
          </cell>
          <cell r="L310">
            <v>3.6</v>
          </cell>
          <cell r="M310">
            <v>3.6</v>
          </cell>
          <cell r="N310">
            <v>0.6</v>
          </cell>
          <cell r="O310">
            <v>32.68</v>
          </cell>
          <cell r="P310">
            <v>4.68</v>
          </cell>
          <cell r="Q310">
            <v>4.68</v>
          </cell>
          <cell r="R310">
            <v>4.68</v>
          </cell>
          <cell r="S310">
            <v>0</v>
          </cell>
          <cell r="T310">
            <v>60</v>
          </cell>
          <cell r="U310">
            <v>32.5</v>
          </cell>
          <cell r="V310">
            <v>12</v>
          </cell>
          <cell r="W310">
            <v>4</v>
          </cell>
          <cell r="X310">
            <v>2.5</v>
          </cell>
          <cell r="Y310">
            <v>3</v>
          </cell>
          <cell r="Z310">
            <v>0.9</v>
          </cell>
          <cell r="AA310">
            <v>0.4</v>
          </cell>
          <cell r="AB310">
            <v>0.9</v>
          </cell>
        </row>
        <row r="312">
          <cell r="C312">
            <v>6317.87</v>
          </cell>
          <cell r="D312">
            <v>826.4</v>
          </cell>
          <cell r="E312">
            <v>2372.63</v>
          </cell>
          <cell r="F312">
            <v>2981.12</v>
          </cell>
          <cell r="G312">
            <v>312.10000000000002</v>
          </cell>
          <cell r="H312">
            <v>2878.19</v>
          </cell>
          <cell r="I312">
            <v>1657.88</v>
          </cell>
          <cell r="J312">
            <v>1657.88</v>
          </cell>
          <cell r="K312">
            <v>62.39</v>
          </cell>
          <cell r="L312">
            <v>86.39</v>
          </cell>
          <cell r="M312">
            <v>86.39</v>
          </cell>
          <cell r="N312">
            <v>14.39</v>
          </cell>
          <cell r="O312">
            <v>784.37</v>
          </cell>
          <cell r="P312">
            <v>112.37</v>
          </cell>
          <cell r="Q312">
            <v>110.4</v>
          </cell>
          <cell r="R312">
            <v>112.37</v>
          </cell>
          <cell r="S312">
            <v>28.09</v>
          </cell>
          <cell r="T312">
            <v>1696.55</v>
          </cell>
          <cell r="U312">
            <v>1024.1400000000001</v>
          </cell>
          <cell r="V312">
            <v>379.31</v>
          </cell>
          <cell r="W312">
            <v>127.59</v>
          </cell>
          <cell r="X312">
            <v>65.52</v>
          </cell>
          <cell r="Y312">
            <v>89.66</v>
          </cell>
          <cell r="Z312">
            <v>24.14</v>
          </cell>
          <cell r="AA312">
            <v>10.34</v>
          </cell>
          <cell r="AB312">
            <v>31.03</v>
          </cell>
        </row>
        <row r="314">
          <cell r="C314">
            <v>2E-3</v>
          </cell>
          <cell r="D314">
            <v>2E-3</v>
          </cell>
          <cell r="E314">
            <v>2E-3</v>
          </cell>
          <cell r="F314">
            <v>2.5700000000000001E-2</v>
          </cell>
          <cell r="G314">
            <v>3.32E-2</v>
          </cell>
          <cell r="H314">
            <v>2.75E-2</v>
          </cell>
          <cell r="I314">
            <v>2.7799999999999998E-2</v>
          </cell>
          <cell r="J314">
            <v>2.81E-2</v>
          </cell>
          <cell r="K314">
            <v>3.2000000000000001E-2</v>
          </cell>
          <cell r="L314">
            <v>3.2199999999999999E-2</v>
          </cell>
          <cell r="M314">
            <v>3.2199999999999999E-2</v>
          </cell>
          <cell r="N314">
            <v>3.2199999999999999E-2</v>
          </cell>
          <cell r="O314">
            <v>3.4299999999999997E-2</v>
          </cell>
          <cell r="P314">
            <v>3.7100000000000001E-2</v>
          </cell>
          <cell r="Q314">
            <v>3.7100000000000001E-2</v>
          </cell>
          <cell r="R314">
            <v>3.7100000000000001E-2</v>
          </cell>
          <cell r="S314">
            <v>3.7100000000000001E-2</v>
          </cell>
          <cell r="T314">
            <v>2E-3</v>
          </cell>
          <cell r="U314">
            <v>2E-3</v>
          </cell>
          <cell r="V314">
            <v>2E-3</v>
          </cell>
          <cell r="W314">
            <v>2E-3</v>
          </cell>
          <cell r="X314">
            <v>2E-3</v>
          </cell>
          <cell r="Y314">
            <v>2E-3</v>
          </cell>
          <cell r="Z314">
            <v>2E-3</v>
          </cell>
          <cell r="AA314">
            <v>2E-3</v>
          </cell>
          <cell r="AB314">
            <v>2E-3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>
        <row r="15">
          <cell r="B15" t="str">
            <v/>
          </cell>
        </row>
        <row r="16">
          <cell r="B16" t="str">
            <v/>
          </cell>
        </row>
        <row r="17">
          <cell r="B17" t="str">
            <v/>
          </cell>
        </row>
        <row r="18">
          <cell r="B18" t="str">
            <v/>
          </cell>
        </row>
        <row r="19">
          <cell r="B19" t="str">
            <v/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/>
          </cell>
        </row>
        <row r="28">
          <cell r="B28" t="str">
            <v/>
          </cell>
        </row>
        <row r="29">
          <cell r="B29" t="str">
            <v/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/>
          </cell>
        </row>
        <row r="36">
          <cell r="B36" t="str">
            <v/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  <row r="42">
          <cell r="B42" t="str">
            <v/>
          </cell>
        </row>
        <row r="43">
          <cell r="B43" t="str">
            <v/>
          </cell>
        </row>
        <row r="44">
          <cell r="B44" t="str">
            <v/>
          </cell>
        </row>
        <row r="45">
          <cell r="B45" t="str">
            <v/>
          </cell>
        </row>
        <row r="46">
          <cell r="B46" t="str">
            <v/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/>
          </cell>
        </row>
        <row r="55">
          <cell r="B55" t="str">
            <v/>
          </cell>
        </row>
        <row r="56">
          <cell r="B56" t="str">
            <v/>
          </cell>
        </row>
        <row r="57">
          <cell r="B57" t="str">
            <v/>
          </cell>
        </row>
        <row r="58">
          <cell r="B58" t="str">
            <v/>
          </cell>
        </row>
        <row r="59">
          <cell r="B59" t="str">
            <v/>
          </cell>
        </row>
        <row r="60">
          <cell r="B60" t="str">
            <v/>
          </cell>
        </row>
        <row r="61">
          <cell r="B61" t="str">
            <v/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  <row r="74">
          <cell r="B74" t="str">
            <v/>
          </cell>
        </row>
        <row r="75">
          <cell r="B75" t="str">
            <v/>
          </cell>
        </row>
        <row r="76">
          <cell r="B76" t="str">
            <v/>
          </cell>
        </row>
        <row r="77">
          <cell r="B77" t="str">
            <v/>
          </cell>
        </row>
        <row r="78">
          <cell r="B78" t="str">
            <v/>
          </cell>
        </row>
        <row r="79">
          <cell r="B79" t="str">
            <v/>
          </cell>
        </row>
        <row r="80">
          <cell r="B80" t="str">
            <v/>
          </cell>
        </row>
        <row r="81">
          <cell r="B81" t="str">
            <v/>
          </cell>
        </row>
        <row r="82">
          <cell r="B82" t="str">
            <v/>
          </cell>
        </row>
        <row r="83">
          <cell r="B83" t="str">
            <v/>
          </cell>
        </row>
        <row r="84">
          <cell r="B84" t="str">
            <v/>
          </cell>
        </row>
        <row r="85">
          <cell r="B85" t="str">
            <v/>
          </cell>
        </row>
        <row r="86">
          <cell r="B86" t="str">
            <v/>
          </cell>
        </row>
        <row r="87">
          <cell r="B87" t="str">
            <v/>
          </cell>
        </row>
        <row r="88">
          <cell r="B88" t="str">
            <v/>
          </cell>
        </row>
        <row r="89">
          <cell r="B89" t="str">
            <v/>
          </cell>
        </row>
        <row r="90">
          <cell r="B90" t="str">
            <v/>
          </cell>
        </row>
        <row r="91">
          <cell r="B91" t="str">
            <v/>
          </cell>
        </row>
        <row r="92">
          <cell r="B92" t="str">
            <v/>
          </cell>
        </row>
        <row r="93">
          <cell r="B93" t="str">
            <v/>
          </cell>
        </row>
        <row r="94">
          <cell r="B94" t="str">
            <v/>
          </cell>
        </row>
        <row r="95">
          <cell r="B95" t="str">
            <v/>
          </cell>
        </row>
        <row r="96">
          <cell r="B96" t="str">
            <v/>
          </cell>
        </row>
        <row r="97">
          <cell r="B97" t="str">
            <v/>
          </cell>
        </row>
        <row r="98">
          <cell r="B98" t="str">
            <v/>
          </cell>
        </row>
        <row r="99">
          <cell r="B99" t="str">
            <v/>
          </cell>
        </row>
        <row r="100">
          <cell r="B100" t="str">
            <v/>
          </cell>
        </row>
        <row r="101">
          <cell r="B101" t="str">
            <v/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5">
          <cell r="B105" t="str">
            <v/>
          </cell>
        </row>
        <row r="106">
          <cell r="B106" t="str">
            <v/>
          </cell>
        </row>
        <row r="107">
          <cell r="B107" t="str">
            <v/>
          </cell>
        </row>
        <row r="108">
          <cell r="B108" t="str">
            <v/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B111" t="str">
            <v/>
          </cell>
        </row>
        <row r="112">
          <cell r="B112" t="str">
            <v/>
          </cell>
        </row>
        <row r="113">
          <cell r="B113" t="str">
            <v/>
          </cell>
        </row>
        <row r="114">
          <cell r="B114" t="str">
            <v/>
          </cell>
        </row>
        <row r="115">
          <cell r="B115" t="str">
            <v/>
          </cell>
        </row>
        <row r="116">
          <cell r="B116" t="str">
            <v/>
          </cell>
        </row>
        <row r="117">
          <cell r="B117" t="str">
            <v/>
          </cell>
        </row>
        <row r="118">
          <cell r="B118" t="str">
            <v/>
          </cell>
        </row>
        <row r="119">
          <cell r="B119" t="str">
            <v/>
          </cell>
        </row>
        <row r="120">
          <cell r="B120" t="str">
            <v/>
          </cell>
        </row>
        <row r="121">
          <cell r="B121" t="str">
            <v/>
          </cell>
        </row>
        <row r="122">
          <cell r="B122" t="str">
            <v/>
          </cell>
        </row>
        <row r="123">
          <cell r="B123" t="str">
            <v/>
          </cell>
        </row>
        <row r="124">
          <cell r="B124" t="str">
            <v/>
          </cell>
        </row>
        <row r="125">
          <cell r="B125" t="str">
            <v/>
          </cell>
        </row>
        <row r="126">
          <cell r="B126" t="str">
            <v/>
          </cell>
        </row>
        <row r="127">
          <cell r="B127" t="str">
            <v/>
          </cell>
        </row>
        <row r="128">
          <cell r="B128" t="str">
            <v/>
          </cell>
        </row>
        <row r="129">
          <cell r="B129" t="str">
            <v/>
          </cell>
        </row>
        <row r="130">
          <cell r="B130" t="str">
            <v/>
          </cell>
        </row>
        <row r="131">
          <cell r="B131" t="str">
            <v/>
          </cell>
        </row>
        <row r="132">
          <cell r="B132" t="str">
            <v/>
          </cell>
        </row>
        <row r="133">
          <cell r="B133" t="str">
            <v/>
          </cell>
        </row>
        <row r="134">
          <cell r="B134" t="str">
            <v/>
          </cell>
        </row>
        <row r="135">
          <cell r="B135" t="str">
            <v/>
          </cell>
        </row>
        <row r="136">
          <cell r="B136" t="str">
            <v/>
          </cell>
        </row>
        <row r="137">
          <cell r="B137" t="str">
            <v/>
          </cell>
        </row>
        <row r="138">
          <cell r="B138" t="str">
            <v/>
          </cell>
        </row>
        <row r="139">
          <cell r="B139" t="str">
            <v/>
          </cell>
        </row>
        <row r="140">
          <cell r="B140" t="str">
            <v/>
          </cell>
        </row>
        <row r="141">
          <cell r="B141" t="str">
            <v/>
          </cell>
        </row>
        <row r="142">
          <cell r="B142" t="str">
            <v/>
          </cell>
        </row>
        <row r="143">
          <cell r="B143" t="str">
            <v/>
          </cell>
        </row>
        <row r="144">
          <cell r="B144" t="str">
            <v/>
          </cell>
        </row>
        <row r="145">
          <cell r="B145" t="str">
            <v/>
          </cell>
        </row>
        <row r="146">
          <cell r="B146" t="str">
            <v/>
          </cell>
        </row>
        <row r="147">
          <cell r="B147" t="str">
            <v/>
          </cell>
        </row>
        <row r="148">
          <cell r="B148" t="str">
            <v/>
          </cell>
        </row>
        <row r="149">
          <cell r="B149" t="str">
            <v/>
          </cell>
        </row>
        <row r="150">
          <cell r="B150" t="str">
            <v/>
          </cell>
        </row>
        <row r="151">
          <cell r="B151" t="str">
            <v/>
          </cell>
        </row>
        <row r="152">
          <cell r="B152" t="str">
            <v/>
          </cell>
        </row>
        <row r="153">
          <cell r="B153" t="str">
            <v/>
          </cell>
        </row>
        <row r="154">
          <cell r="B154" t="str">
            <v/>
          </cell>
        </row>
        <row r="155">
          <cell r="B155" t="str">
            <v/>
          </cell>
        </row>
        <row r="156">
          <cell r="B156" t="str">
            <v/>
          </cell>
        </row>
        <row r="157">
          <cell r="B157" t="str">
            <v/>
          </cell>
        </row>
        <row r="158">
          <cell r="B158" t="str">
            <v/>
          </cell>
        </row>
        <row r="159">
          <cell r="B159" t="str">
            <v/>
          </cell>
        </row>
        <row r="160">
          <cell r="B160" t="str">
            <v/>
          </cell>
        </row>
        <row r="161">
          <cell r="B161" t="str">
            <v/>
          </cell>
        </row>
        <row r="162">
          <cell r="B162" t="str">
            <v/>
          </cell>
        </row>
        <row r="163">
          <cell r="B163" t="str">
            <v/>
          </cell>
        </row>
        <row r="164">
          <cell r="B164" t="str">
            <v/>
          </cell>
        </row>
        <row r="165">
          <cell r="B165" t="str">
            <v/>
          </cell>
        </row>
        <row r="166">
          <cell r="B166" t="str">
            <v/>
          </cell>
        </row>
        <row r="167">
          <cell r="B167" t="str">
            <v/>
          </cell>
        </row>
        <row r="168">
          <cell r="B168" t="str">
            <v/>
          </cell>
        </row>
        <row r="169">
          <cell r="B169" t="str">
            <v/>
          </cell>
        </row>
        <row r="170">
          <cell r="B170" t="str">
            <v/>
          </cell>
        </row>
        <row r="171">
          <cell r="B171" t="str">
            <v/>
          </cell>
        </row>
        <row r="172">
          <cell r="B172" t="str">
            <v/>
          </cell>
        </row>
        <row r="173">
          <cell r="B173" t="str">
            <v/>
          </cell>
        </row>
        <row r="174">
          <cell r="B174" t="str">
            <v/>
          </cell>
        </row>
        <row r="175">
          <cell r="B175" t="str">
            <v/>
          </cell>
        </row>
        <row r="176">
          <cell r="B176" t="str">
            <v/>
          </cell>
        </row>
        <row r="177">
          <cell r="B177" t="str">
            <v/>
          </cell>
        </row>
        <row r="178">
          <cell r="B178" t="str">
            <v/>
          </cell>
        </row>
        <row r="179">
          <cell r="B179" t="str">
            <v/>
          </cell>
        </row>
        <row r="180">
          <cell r="B180" t="str">
            <v/>
          </cell>
        </row>
        <row r="181">
          <cell r="B181" t="str">
            <v/>
          </cell>
        </row>
        <row r="182">
          <cell r="B182" t="str">
            <v/>
          </cell>
        </row>
        <row r="183">
          <cell r="B183" t="str">
            <v/>
          </cell>
        </row>
        <row r="184">
          <cell r="B184" t="str">
            <v/>
          </cell>
        </row>
        <row r="185">
          <cell r="B185" t="str">
            <v/>
          </cell>
        </row>
        <row r="186">
          <cell r="B186" t="str">
            <v/>
          </cell>
        </row>
        <row r="187">
          <cell r="B187" t="str">
            <v/>
          </cell>
        </row>
        <row r="188">
          <cell r="B188" t="str">
            <v/>
          </cell>
        </row>
        <row r="189">
          <cell r="B189" t="str">
            <v/>
          </cell>
        </row>
        <row r="190">
          <cell r="B190" t="str">
            <v/>
          </cell>
        </row>
        <row r="191">
          <cell r="B191" t="str">
            <v/>
          </cell>
        </row>
        <row r="192">
          <cell r="B192" t="str">
            <v/>
          </cell>
        </row>
        <row r="193">
          <cell r="B193" t="str">
            <v/>
          </cell>
        </row>
        <row r="194">
          <cell r="B194" t="str">
            <v/>
          </cell>
        </row>
        <row r="195">
          <cell r="B195" t="str">
            <v/>
          </cell>
        </row>
        <row r="196">
          <cell r="B196" t="str">
            <v/>
          </cell>
        </row>
        <row r="197">
          <cell r="B197" t="str">
            <v/>
          </cell>
        </row>
        <row r="198">
          <cell r="B198" t="str">
            <v/>
          </cell>
        </row>
        <row r="199">
          <cell r="B199" t="str">
            <v/>
          </cell>
        </row>
        <row r="200">
          <cell r="B200" t="str">
            <v/>
          </cell>
        </row>
        <row r="201">
          <cell r="B201" t="str">
            <v/>
          </cell>
        </row>
        <row r="202">
          <cell r="B202" t="str">
            <v/>
          </cell>
        </row>
        <row r="203">
          <cell r="B203" t="str">
            <v/>
          </cell>
        </row>
        <row r="204">
          <cell r="B204" t="str">
            <v/>
          </cell>
        </row>
        <row r="205">
          <cell r="B205" t="str">
            <v/>
          </cell>
        </row>
        <row r="206">
          <cell r="B206" t="str">
            <v/>
          </cell>
        </row>
        <row r="207">
          <cell r="B207" t="str">
            <v/>
          </cell>
        </row>
        <row r="208">
          <cell r="B208" t="str">
            <v/>
          </cell>
        </row>
        <row r="209">
          <cell r="B209" t="str">
            <v/>
          </cell>
        </row>
        <row r="210">
          <cell r="B210" t="str">
            <v/>
          </cell>
        </row>
        <row r="211">
          <cell r="B211" t="str">
            <v/>
          </cell>
        </row>
        <row r="212">
          <cell r="B212" t="str">
            <v/>
          </cell>
        </row>
        <row r="213">
          <cell r="B213" t="str">
            <v/>
          </cell>
        </row>
        <row r="214">
          <cell r="B214" t="str">
            <v/>
          </cell>
        </row>
        <row r="215">
          <cell r="B215" t="str">
            <v/>
          </cell>
        </row>
        <row r="216">
          <cell r="B216" t="str">
            <v/>
          </cell>
        </row>
        <row r="217">
          <cell r="B217" t="str">
            <v/>
          </cell>
        </row>
        <row r="218">
          <cell r="B218" t="str">
            <v/>
          </cell>
        </row>
        <row r="219">
          <cell r="B219" t="str">
            <v/>
          </cell>
        </row>
        <row r="220">
          <cell r="B220" t="str">
            <v/>
          </cell>
        </row>
        <row r="221">
          <cell r="B221" t="str">
            <v/>
          </cell>
        </row>
        <row r="222">
          <cell r="B222" t="str">
            <v/>
          </cell>
        </row>
        <row r="223">
          <cell r="B223" t="str">
            <v/>
          </cell>
        </row>
        <row r="224">
          <cell r="B224" t="str">
            <v/>
          </cell>
        </row>
        <row r="225">
          <cell r="B225" t="str">
            <v/>
          </cell>
        </row>
        <row r="226">
          <cell r="B226" t="str">
            <v/>
          </cell>
        </row>
        <row r="227">
          <cell r="B227" t="str">
            <v/>
          </cell>
        </row>
        <row r="228">
          <cell r="B228" t="str">
            <v/>
          </cell>
        </row>
        <row r="229">
          <cell r="B229" t="str">
            <v/>
          </cell>
        </row>
        <row r="230">
          <cell r="B230" t="str">
            <v/>
          </cell>
        </row>
        <row r="231">
          <cell r="B231" t="str">
            <v/>
          </cell>
        </row>
        <row r="232">
          <cell r="B232" t="str">
            <v/>
          </cell>
        </row>
        <row r="233">
          <cell r="B233" t="str">
            <v/>
          </cell>
        </row>
        <row r="234">
          <cell r="B234" t="str">
            <v/>
          </cell>
        </row>
        <row r="235">
          <cell r="B235" t="str">
            <v/>
          </cell>
        </row>
        <row r="236">
          <cell r="B236" t="str">
            <v/>
          </cell>
        </row>
        <row r="237">
          <cell r="B237" t="str">
            <v/>
          </cell>
        </row>
        <row r="238">
          <cell r="B238" t="str">
            <v/>
          </cell>
        </row>
        <row r="239">
          <cell r="B239" t="str">
            <v/>
          </cell>
        </row>
        <row r="240">
          <cell r="B240" t="str">
            <v/>
          </cell>
        </row>
        <row r="241">
          <cell r="B241" t="str">
            <v/>
          </cell>
        </row>
        <row r="242">
          <cell r="B242" t="str">
            <v/>
          </cell>
        </row>
        <row r="243">
          <cell r="B243" t="str">
            <v/>
          </cell>
        </row>
        <row r="244">
          <cell r="B244" t="str">
            <v/>
          </cell>
        </row>
        <row r="245">
          <cell r="B245" t="str">
            <v/>
          </cell>
        </row>
        <row r="246">
          <cell r="B246" t="str">
            <v/>
          </cell>
        </row>
        <row r="247">
          <cell r="B247" t="str">
            <v/>
          </cell>
        </row>
        <row r="248">
          <cell r="B248" t="str">
            <v/>
          </cell>
        </row>
        <row r="249">
          <cell r="B249" t="str">
            <v/>
          </cell>
        </row>
        <row r="250">
          <cell r="B250" t="str">
            <v/>
          </cell>
        </row>
        <row r="251">
          <cell r="B251" t="str">
            <v/>
          </cell>
        </row>
        <row r="252">
          <cell r="B252" t="str">
            <v/>
          </cell>
        </row>
        <row r="253">
          <cell r="B253" t="str">
            <v/>
          </cell>
        </row>
        <row r="254">
          <cell r="B254" t="str">
            <v/>
          </cell>
        </row>
        <row r="255">
          <cell r="B255" t="str">
            <v/>
          </cell>
        </row>
        <row r="256">
          <cell r="B256" t="str">
            <v/>
          </cell>
        </row>
        <row r="257">
          <cell r="B257" t="str">
            <v/>
          </cell>
        </row>
        <row r="258">
          <cell r="B258" t="str">
            <v/>
          </cell>
        </row>
        <row r="259">
          <cell r="B259" t="str">
            <v/>
          </cell>
        </row>
        <row r="260">
          <cell r="B260" t="str">
            <v/>
          </cell>
        </row>
        <row r="261">
          <cell r="B261" t="str">
            <v/>
          </cell>
        </row>
        <row r="262">
          <cell r="B262" t="str">
            <v/>
          </cell>
        </row>
        <row r="263">
          <cell r="B263" t="str">
            <v/>
          </cell>
        </row>
        <row r="264">
          <cell r="B264" t="str">
            <v/>
          </cell>
        </row>
        <row r="265">
          <cell r="B265" t="str">
            <v/>
          </cell>
        </row>
        <row r="266">
          <cell r="B266" t="str">
            <v/>
          </cell>
        </row>
        <row r="267">
          <cell r="B267" t="str">
            <v/>
          </cell>
        </row>
        <row r="268">
          <cell r="B268" t="str">
            <v/>
          </cell>
        </row>
        <row r="269">
          <cell r="B269" t="str">
            <v/>
          </cell>
        </row>
        <row r="270">
          <cell r="B270" t="str">
            <v/>
          </cell>
        </row>
        <row r="271">
          <cell r="B271" t="str">
            <v/>
          </cell>
        </row>
        <row r="272">
          <cell r="B272" t="str">
            <v/>
          </cell>
        </row>
        <row r="273">
          <cell r="B273" t="str">
            <v/>
          </cell>
        </row>
        <row r="274">
          <cell r="B274" t="str">
            <v/>
          </cell>
        </row>
        <row r="275">
          <cell r="B275" t="str">
            <v/>
          </cell>
        </row>
        <row r="276">
          <cell r="B276" t="str">
            <v/>
          </cell>
        </row>
        <row r="277">
          <cell r="B277" t="str">
            <v/>
          </cell>
        </row>
        <row r="278">
          <cell r="B278" t="str">
            <v/>
          </cell>
        </row>
        <row r="279">
          <cell r="B279" t="str">
            <v/>
          </cell>
        </row>
        <row r="280">
          <cell r="B280" t="str">
            <v/>
          </cell>
        </row>
        <row r="281">
          <cell r="B281" t="str">
            <v/>
          </cell>
        </row>
        <row r="282">
          <cell r="B282" t="str">
            <v/>
          </cell>
        </row>
        <row r="283">
          <cell r="B283" t="str">
            <v/>
          </cell>
        </row>
        <row r="284">
          <cell r="B284" t="str">
            <v/>
          </cell>
        </row>
        <row r="285">
          <cell r="B285" t="str">
            <v/>
          </cell>
        </row>
        <row r="286">
          <cell r="B286" t="str">
            <v/>
          </cell>
        </row>
        <row r="287">
          <cell r="B287" t="str">
            <v/>
          </cell>
        </row>
        <row r="288">
          <cell r="B288" t="str">
            <v/>
          </cell>
        </row>
        <row r="289">
          <cell r="B289" t="str">
            <v/>
          </cell>
        </row>
        <row r="290">
          <cell r="B290" t="str">
            <v>2014-174-0276</v>
          </cell>
        </row>
        <row r="291">
          <cell r="B291" t="str">
            <v>2014-174-0277</v>
          </cell>
        </row>
        <row r="292">
          <cell r="B292" t="str">
            <v>2014-174-0278</v>
          </cell>
        </row>
        <row r="293">
          <cell r="B293" t="str">
            <v>2014-174-0279</v>
          </cell>
        </row>
        <row r="294">
          <cell r="B294" t="str">
            <v>2014-174-0280</v>
          </cell>
        </row>
        <row r="295">
          <cell r="B295" t="str">
            <v>2014-174-0281</v>
          </cell>
        </row>
        <row r="296">
          <cell r="B296" t="str">
            <v>2014-174-0282</v>
          </cell>
        </row>
        <row r="297">
          <cell r="B297" t="str">
            <v>2014-174-0283</v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>2014-174-0631</v>
          </cell>
        </row>
        <row r="646">
          <cell r="B646" t="str">
            <v>2014-174-0632</v>
          </cell>
        </row>
        <row r="647">
          <cell r="B647" t="str">
            <v>2014-174-0633</v>
          </cell>
        </row>
        <row r="648">
          <cell r="B648" t="str">
            <v>2014-174-0634</v>
          </cell>
        </row>
        <row r="649">
          <cell r="B649" t="str">
            <v>2014-174-0635</v>
          </cell>
        </row>
        <row r="650">
          <cell r="B650" t="str">
            <v>2014-174-0636</v>
          </cell>
        </row>
        <row r="651">
          <cell r="B651" t="str">
            <v>2014-174-0637</v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  <row r="1150">
          <cell r="B1150" t="str">
            <v/>
          </cell>
        </row>
        <row r="1151">
          <cell r="B1151" t="str">
            <v/>
          </cell>
        </row>
        <row r="1152">
          <cell r="B1152" t="str">
            <v/>
          </cell>
        </row>
        <row r="1153">
          <cell r="B1153" t="str">
            <v/>
          </cell>
        </row>
        <row r="1154">
          <cell r="B1154" t="str">
            <v/>
          </cell>
        </row>
        <row r="1155">
          <cell r="B1155" t="str">
            <v/>
          </cell>
        </row>
        <row r="1156">
          <cell r="B1156" t="str">
            <v/>
          </cell>
        </row>
        <row r="1157">
          <cell r="B1157" t="str">
            <v/>
          </cell>
        </row>
        <row r="1158">
          <cell r="B1158" t="str">
            <v/>
          </cell>
        </row>
        <row r="1159">
          <cell r="B1159" t="str">
            <v/>
          </cell>
        </row>
        <row r="1160">
          <cell r="B1160" t="str">
            <v/>
          </cell>
        </row>
        <row r="1161">
          <cell r="B1161" t="str">
            <v/>
          </cell>
        </row>
        <row r="1162">
          <cell r="B1162" t="str">
            <v/>
          </cell>
        </row>
        <row r="1163">
          <cell r="B1163" t="str">
            <v/>
          </cell>
        </row>
        <row r="1164">
          <cell r="B1164" t="str">
            <v/>
          </cell>
        </row>
        <row r="1165">
          <cell r="B1165" t="str">
            <v/>
          </cell>
        </row>
        <row r="1166">
          <cell r="B1166" t="str">
            <v/>
          </cell>
        </row>
        <row r="1167">
          <cell r="B1167" t="str">
            <v/>
          </cell>
        </row>
        <row r="1168">
          <cell r="B1168" t="str">
            <v/>
          </cell>
        </row>
        <row r="1169">
          <cell r="B1169" t="str">
            <v/>
          </cell>
        </row>
        <row r="1170">
          <cell r="B1170" t="str">
            <v/>
          </cell>
        </row>
        <row r="1171">
          <cell r="B1171" t="str">
            <v/>
          </cell>
        </row>
        <row r="1172">
          <cell r="B1172" t="str">
            <v/>
          </cell>
        </row>
        <row r="1173">
          <cell r="B1173" t="str">
            <v/>
          </cell>
        </row>
        <row r="1174">
          <cell r="B1174" t="str">
            <v/>
          </cell>
        </row>
        <row r="1175">
          <cell r="B1175" t="str">
            <v/>
          </cell>
        </row>
        <row r="1176">
          <cell r="B1176" t="str">
            <v/>
          </cell>
        </row>
        <row r="1177">
          <cell r="B1177" t="str">
            <v/>
          </cell>
        </row>
        <row r="1178">
          <cell r="B1178" t="str">
            <v/>
          </cell>
        </row>
        <row r="1179">
          <cell r="B1179" t="str">
            <v/>
          </cell>
        </row>
        <row r="1180">
          <cell r="B1180" t="str">
            <v/>
          </cell>
        </row>
        <row r="1181">
          <cell r="B1181" t="str">
            <v/>
          </cell>
        </row>
        <row r="1182">
          <cell r="B1182" t="str">
            <v/>
          </cell>
        </row>
        <row r="1183">
          <cell r="B1183" t="str">
            <v/>
          </cell>
        </row>
        <row r="1184">
          <cell r="B1184" t="str">
            <v/>
          </cell>
        </row>
        <row r="1185">
          <cell r="B1185" t="str">
            <v/>
          </cell>
        </row>
        <row r="1186">
          <cell r="B1186" t="str">
            <v/>
          </cell>
        </row>
        <row r="1187">
          <cell r="B1187" t="str">
            <v/>
          </cell>
        </row>
        <row r="1188">
          <cell r="B1188" t="str">
            <v/>
          </cell>
        </row>
        <row r="1189">
          <cell r="B1189" t="str">
            <v/>
          </cell>
        </row>
        <row r="1190">
          <cell r="B1190" t="str">
            <v/>
          </cell>
        </row>
        <row r="1191">
          <cell r="B1191" t="str">
            <v/>
          </cell>
        </row>
        <row r="1192">
          <cell r="B1192" t="str">
            <v/>
          </cell>
        </row>
        <row r="1193">
          <cell r="B1193" t="str">
            <v/>
          </cell>
        </row>
        <row r="1194">
          <cell r="B1194" t="str">
            <v/>
          </cell>
        </row>
        <row r="1195">
          <cell r="B1195" t="str">
            <v/>
          </cell>
        </row>
        <row r="1196">
          <cell r="B1196" t="str">
            <v/>
          </cell>
        </row>
        <row r="1197">
          <cell r="B1197" t="str">
            <v/>
          </cell>
        </row>
        <row r="1198">
          <cell r="B1198" t="str">
            <v/>
          </cell>
        </row>
        <row r="1199">
          <cell r="B1199" t="str">
            <v/>
          </cell>
        </row>
        <row r="1200">
          <cell r="B1200" t="str">
            <v/>
          </cell>
        </row>
        <row r="1201">
          <cell r="B1201" t="str">
            <v/>
          </cell>
        </row>
        <row r="1202">
          <cell r="B1202" t="str">
            <v/>
          </cell>
        </row>
        <row r="1203">
          <cell r="B1203" t="str">
            <v/>
          </cell>
        </row>
        <row r="1204">
          <cell r="B1204" t="str">
            <v/>
          </cell>
        </row>
        <row r="1205">
          <cell r="B1205" t="str">
            <v/>
          </cell>
        </row>
        <row r="1206">
          <cell r="B1206" t="str">
            <v/>
          </cell>
        </row>
        <row r="1207">
          <cell r="B1207" t="str">
            <v/>
          </cell>
        </row>
        <row r="1208">
          <cell r="B1208" t="str">
            <v/>
          </cell>
        </row>
        <row r="1209">
          <cell r="B1209" t="str">
            <v/>
          </cell>
        </row>
        <row r="1210">
          <cell r="B1210" t="str">
            <v/>
          </cell>
        </row>
        <row r="1211">
          <cell r="B1211" t="str">
            <v/>
          </cell>
        </row>
        <row r="1212">
          <cell r="B1212" t="str">
            <v/>
          </cell>
        </row>
        <row r="1213">
          <cell r="B1213" t="str">
            <v/>
          </cell>
        </row>
        <row r="1214">
          <cell r="B1214" t="str">
            <v/>
          </cell>
        </row>
        <row r="1215">
          <cell r="B1215" t="str">
            <v/>
          </cell>
        </row>
        <row r="1216">
          <cell r="B1216" t="str">
            <v/>
          </cell>
        </row>
        <row r="1217">
          <cell r="B1217" t="str">
            <v/>
          </cell>
        </row>
        <row r="1218">
          <cell r="B1218" t="str">
            <v/>
          </cell>
        </row>
        <row r="1219">
          <cell r="B1219" t="str">
            <v/>
          </cell>
        </row>
        <row r="1220">
          <cell r="B1220" t="str">
            <v/>
          </cell>
        </row>
        <row r="1221">
          <cell r="B1221" t="str">
            <v/>
          </cell>
        </row>
        <row r="1222">
          <cell r="B1222" t="str">
            <v/>
          </cell>
        </row>
        <row r="1223">
          <cell r="B1223" t="str">
            <v/>
          </cell>
        </row>
        <row r="1224">
          <cell r="B1224" t="str">
            <v/>
          </cell>
        </row>
        <row r="1225">
          <cell r="B1225" t="str">
            <v/>
          </cell>
        </row>
        <row r="1226">
          <cell r="B1226" t="str">
            <v/>
          </cell>
        </row>
        <row r="1227">
          <cell r="B1227" t="str">
            <v/>
          </cell>
        </row>
        <row r="1228">
          <cell r="B1228" t="str">
            <v/>
          </cell>
        </row>
        <row r="1229">
          <cell r="B1229" t="str">
            <v/>
          </cell>
        </row>
        <row r="1230">
          <cell r="B1230" t="str">
            <v/>
          </cell>
        </row>
        <row r="1231">
          <cell r="B1231" t="str">
            <v/>
          </cell>
        </row>
        <row r="1232">
          <cell r="B1232" t="str">
            <v/>
          </cell>
        </row>
        <row r="1233">
          <cell r="B1233" t="str">
            <v/>
          </cell>
        </row>
        <row r="1234">
          <cell r="B1234" t="str">
            <v/>
          </cell>
        </row>
        <row r="1235">
          <cell r="B1235" t="str">
            <v/>
          </cell>
        </row>
        <row r="1236">
          <cell r="B1236" t="str">
            <v/>
          </cell>
        </row>
        <row r="1237">
          <cell r="B1237" t="str">
            <v/>
          </cell>
        </row>
        <row r="1238">
          <cell r="B1238" t="str">
            <v/>
          </cell>
        </row>
        <row r="1239">
          <cell r="B1239" t="str">
            <v/>
          </cell>
        </row>
        <row r="1240">
          <cell r="B1240" t="str">
            <v/>
          </cell>
        </row>
        <row r="1241">
          <cell r="B1241" t="str">
            <v/>
          </cell>
        </row>
        <row r="1242">
          <cell r="B1242" t="str">
            <v/>
          </cell>
        </row>
        <row r="1243">
          <cell r="B1243" t="str">
            <v/>
          </cell>
        </row>
        <row r="1244">
          <cell r="B1244" t="str">
            <v/>
          </cell>
        </row>
        <row r="1245">
          <cell r="B1245" t="str">
            <v/>
          </cell>
        </row>
        <row r="1246">
          <cell r="B1246" t="str">
            <v/>
          </cell>
        </row>
        <row r="1247">
          <cell r="B1247" t="str">
            <v/>
          </cell>
        </row>
        <row r="1248">
          <cell r="B1248" t="str">
            <v/>
          </cell>
        </row>
        <row r="1249">
          <cell r="B1249" t="str">
            <v/>
          </cell>
        </row>
        <row r="1250">
          <cell r="B1250" t="str">
            <v/>
          </cell>
        </row>
        <row r="1251">
          <cell r="B1251" t="str">
            <v/>
          </cell>
        </row>
        <row r="1252">
          <cell r="B1252" t="str">
            <v/>
          </cell>
        </row>
        <row r="1253">
          <cell r="B1253" t="str">
            <v/>
          </cell>
        </row>
        <row r="1254">
          <cell r="B1254" t="str">
            <v/>
          </cell>
        </row>
        <row r="1255">
          <cell r="B1255" t="str">
            <v/>
          </cell>
        </row>
        <row r="1256">
          <cell r="B1256" t="str">
            <v/>
          </cell>
        </row>
        <row r="1257">
          <cell r="B1257" t="str">
            <v/>
          </cell>
        </row>
        <row r="1258">
          <cell r="B1258" t="str">
            <v/>
          </cell>
        </row>
        <row r="1259">
          <cell r="B1259" t="str">
            <v/>
          </cell>
        </row>
        <row r="1260">
          <cell r="B1260" t="str">
            <v/>
          </cell>
        </row>
        <row r="1261">
          <cell r="B1261" t="str">
            <v/>
          </cell>
        </row>
        <row r="1262">
          <cell r="B1262" t="str">
            <v/>
          </cell>
        </row>
        <row r="1263">
          <cell r="B1263" t="str">
            <v/>
          </cell>
        </row>
        <row r="1264">
          <cell r="B1264" t="str">
            <v/>
          </cell>
        </row>
        <row r="1265">
          <cell r="B1265" t="str">
            <v/>
          </cell>
        </row>
        <row r="1266">
          <cell r="B1266" t="str">
            <v/>
          </cell>
        </row>
        <row r="1267">
          <cell r="B1267" t="str">
            <v/>
          </cell>
        </row>
        <row r="1268">
          <cell r="B1268" t="str">
            <v/>
          </cell>
        </row>
        <row r="1269">
          <cell r="B1269" t="str">
            <v/>
          </cell>
        </row>
        <row r="1270">
          <cell r="B1270" t="str">
            <v/>
          </cell>
        </row>
        <row r="1271">
          <cell r="B1271" t="str">
            <v/>
          </cell>
        </row>
        <row r="1272">
          <cell r="B1272" t="str">
            <v/>
          </cell>
        </row>
        <row r="1273">
          <cell r="B1273" t="str">
            <v/>
          </cell>
        </row>
        <row r="1274">
          <cell r="B1274" t="str">
            <v/>
          </cell>
        </row>
        <row r="1275">
          <cell r="B1275" t="str">
            <v/>
          </cell>
        </row>
        <row r="1276">
          <cell r="B1276" t="str">
            <v/>
          </cell>
        </row>
        <row r="1277">
          <cell r="B1277" t="str">
            <v/>
          </cell>
        </row>
        <row r="1278">
          <cell r="B1278" t="str">
            <v/>
          </cell>
        </row>
        <row r="1279">
          <cell r="B1279" t="str">
            <v/>
          </cell>
        </row>
        <row r="1280">
          <cell r="B1280" t="str">
            <v/>
          </cell>
        </row>
        <row r="1281">
          <cell r="B1281" t="str">
            <v/>
          </cell>
        </row>
        <row r="1282">
          <cell r="B1282" t="str">
            <v/>
          </cell>
        </row>
        <row r="1283">
          <cell r="B1283" t="str">
            <v/>
          </cell>
        </row>
        <row r="1284">
          <cell r="B1284" t="str">
            <v/>
          </cell>
        </row>
        <row r="1285">
          <cell r="B1285" t="str">
            <v/>
          </cell>
        </row>
        <row r="1286">
          <cell r="B1286" t="str">
            <v/>
          </cell>
        </row>
        <row r="1287">
          <cell r="B1287" t="str">
            <v/>
          </cell>
        </row>
        <row r="1288">
          <cell r="B1288" t="str">
            <v/>
          </cell>
        </row>
        <row r="1289">
          <cell r="B1289" t="str">
            <v/>
          </cell>
        </row>
        <row r="1290">
          <cell r="B1290" t="str">
            <v/>
          </cell>
        </row>
        <row r="1291">
          <cell r="B1291" t="str">
            <v/>
          </cell>
        </row>
        <row r="1292">
          <cell r="B1292" t="str">
            <v/>
          </cell>
        </row>
        <row r="1293">
          <cell r="B1293" t="str">
            <v/>
          </cell>
        </row>
        <row r="1294">
          <cell r="B1294" t="str">
            <v/>
          </cell>
        </row>
        <row r="1295">
          <cell r="B1295" t="str">
            <v/>
          </cell>
        </row>
        <row r="1296">
          <cell r="B1296" t="str">
            <v/>
          </cell>
        </row>
        <row r="1297">
          <cell r="B1297" t="str">
            <v/>
          </cell>
        </row>
        <row r="1298">
          <cell r="B1298" t="str">
            <v/>
          </cell>
        </row>
        <row r="1299">
          <cell r="B1299" t="str">
            <v/>
          </cell>
        </row>
        <row r="1300">
          <cell r="B1300" t="str">
            <v/>
          </cell>
        </row>
        <row r="1301">
          <cell r="B1301" t="str">
            <v/>
          </cell>
        </row>
        <row r="1302">
          <cell r="B1302" t="str">
            <v/>
          </cell>
        </row>
        <row r="1303">
          <cell r="B1303" t="str">
            <v/>
          </cell>
        </row>
        <row r="1304">
          <cell r="B1304" t="str">
            <v/>
          </cell>
        </row>
        <row r="1305">
          <cell r="B1305" t="str">
            <v/>
          </cell>
        </row>
        <row r="1306">
          <cell r="B1306" t="str">
            <v/>
          </cell>
        </row>
        <row r="1307">
          <cell r="B1307" t="str">
            <v/>
          </cell>
        </row>
        <row r="1308">
          <cell r="B1308" t="str">
            <v/>
          </cell>
        </row>
        <row r="1309">
          <cell r="B1309" t="str">
            <v/>
          </cell>
        </row>
        <row r="1310">
          <cell r="B1310" t="str">
            <v/>
          </cell>
        </row>
        <row r="1311">
          <cell r="B1311" t="str">
            <v/>
          </cell>
        </row>
        <row r="1312">
          <cell r="B1312" t="str">
            <v/>
          </cell>
        </row>
        <row r="1313">
          <cell r="B1313" t="str">
            <v/>
          </cell>
        </row>
        <row r="1314">
          <cell r="B1314" t="str">
            <v/>
          </cell>
        </row>
        <row r="1315">
          <cell r="B1315" t="str">
            <v/>
          </cell>
        </row>
        <row r="1316">
          <cell r="B1316" t="str">
            <v/>
          </cell>
        </row>
        <row r="1317">
          <cell r="B1317" t="str">
            <v/>
          </cell>
        </row>
        <row r="1318">
          <cell r="B1318" t="str">
            <v/>
          </cell>
        </row>
        <row r="1319">
          <cell r="B1319" t="str">
            <v/>
          </cell>
        </row>
        <row r="1320">
          <cell r="B1320" t="str">
            <v/>
          </cell>
        </row>
        <row r="1321">
          <cell r="B1321" t="str">
            <v/>
          </cell>
        </row>
        <row r="1322">
          <cell r="B1322" t="str">
            <v/>
          </cell>
        </row>
        <row r="1323">
          <cell r="B1323" t="str">
            <v/>
          </cell>
        </row>
        <row r="1324">
          <cell r="B1324" t="str">
            <v/>
          </cell>
        </row>
        <row r="1325">
          <cell r="B1325" t="str">
            <v/>
          </cell>
        </row>
        <row r="1326">
          <cell r="B1326" t="str">
            <v/>
          </cell>
        </row>
        <row r="1327">
          <cell r="B1327" t="str">
            <v/>
          </cell>
        </row>
        <row r="1328">
          <cell r="B1328" t="str">
            <v/>
          </cell>
        </row>
        <row r="1329">
          <cell r="B1329" t="str">
            <v/>
          </cell>
        </row>
        <row r="1330">
          <cell r="B1330" t="str">
            <v/>
          </cell>
        </row>
        <row r="1331">
          <cell r="B1331" t="str">
            <v/>
          </cell>
        </row>
        <row r="1332">
          <cell r="B1332" t="str">
            <v/>
          </cell>
        </row>
        <row r="1333">
          <cell r="B1333" t="str">
            <v/>
          </cell>
        </row>
        <row r="1334">
          <cell r="B1334" t="str">
            <v/>
          </cell>
        </row>
        <row r="1335">
          <cell r="B1335" t="str">
            <v/>
          </cell>
        </row>
        <row r="1336">
          <cell r="B1336" t="str">
            <v/>
          </cell>
        </row>
        <row r="1337">
          <cell r="B1337" t="str">
            <v/>
          </cell>
        </row>
        <row r="1338">
          <cell r="B1338" t="str">
            <v/>
          </cell>
        </row>
        <row r="1339">
          <cell r="B1339" t="str">
            <v/>
          </cell>
        </row>
        <row r="1340">
          <cell r="B1340" t="str">
            <v/>
          </cell>
        </row>
        <row r="1341">
          <cell r="B1341" t="str">
            <v/>
          </cell>
        </row>
        <row r="1342">
          <cell r="B1342" t="str">
            <v/>
          </cell>
        </row>
        <row r="1343">
          <cell r="B1343" t="str">
            <v/>
          </cell>
        </row>
        <row r="1344">
          <cell r="B1344" t="str">
            <v/>
          </cell>
        </row>
        <row r="1345">
          <cell r="B1345" t="str">
            <v/>
          </cell>
        </row>
        <row r="1346">
          <cell r="B1346" t="str">
            <v/>
          </cell>
        </row>
        <row r="1347">
          <cell r="B1347" t="str">
            <v/>
          </cell>
        </row>
        <row r="1348">
          <cell r="B1348" t="str">
            <v/>
          </cell>
        </row>
        <row r="1349">
          <cell r="B1349" t="str">
            <v/>
          </cell>
        </row>
        <row r="1350">
          <cell r="B1350" t="str">
            <v/>
          </cell>
        </row>
        <row r="1351">
          <cell r="B1351" t="str">
            <v/>
          </cell>
        </row>
        <row r="1352">
          <cell r="B1352" t="str">
            <v/>
          </cell>
        </row>
        <row r="1353">
          <cell r="B1353" t="str">
            <v/>
          </cell>
        </row>
        <row r="1354">
          <cell r="B1354" t="str">
            <v/>
          </cell>
        </row>
        <row r="1355">
          <cell r="B1355" t="str">
            <v/>
          </cell>
        </row>
        <row r="1356">
          <cell r="B1356" t="str">
            <v/>
          </cell>
        </row>
        <row r="1357">
          <cell r="B1357" t="str">
            <v/>
          </cell>
        </row>
        <row r="1358">
          <cell r="B1358" t="str">
            <v/>
          </cell>
        </row>
        <row r="1359">
          <cell r="B1359" t="str">
            <v/>
          </cell>
        </row>
        <row r="1360">
          <cell r="B1360" t="str">
            <v/>
          </cell>
        </row>
        <row r="1361">
          <cell r="B1361" t="str">
            <v/>
          </cell>
        </row>
        <row r="1362">
          <cell r="B1362" t="str">
            <v/>
          </cell>
        </row>
        <row r="1363">
          <cell r="B1363" t="str">
            <v/>
          </cell>
        </row>
        <row r="1364">
          <cell r="B1364" t="str">
            <v/>
          </cell>
        </row>
        <row r="1365">
          <cell r="B1365" t="str">
            <v/>
          </cell>
        </row>
        <row r="1366">
          <cell r="B1366" t="str">
            <v/>
          </cell>
        </row>
        <row r="1367">
          <cell r="B1367" t="str">
            <v/>
          </cell>
        </row>
        <row r="1368">
          <cell r="B1368" t="str">
            <v/>
          </cell>
        </row>
        <row r="1369">
          <cell r="B1369" t="str">
            <v/>
          </cell>
        </row>
        <row r="1370">
          <cell r="B1370" t="str">
            <v/>
          </cell>
        </row>
        <row r="1371">
          <cell r="B1371" t="str">
            <v/>
          </cell>
        </row>
        <row r="1372">
          <cell r="B1372" t="str">
            <v/>
          </cell>
        </row>
        <row r="1373">
          <cell r="B1373" t="str">
            <v/>
          </cell>
        </row>
        <row r="1374">
          <cell r="B1374" t="str">
            <v/>
          </cell>
        </row>
        <row r="1375">
          <cell r="B1375" t="str">
            <v/>
          </cell>
        </row>
        <row r="1376">
          <cell r="B1376" t="str">
            <v/>
          </cell>
        </row>
        <row r="1377">
          <cell r="B1377" t="str">
            <v/>
          </cell>
        </row>
        <row r="1378">
          <cell r="B1378" t="str">
            <v/>
          </cell>
        </row>
        <row r="1379">
          <cell r="B1379" t="str">
            <v/>
          </cell>
        </row>
        <row r="1380">
          <cell r="B1380" t="str">
            <v/>
          </cell>
        </row>
        <row r="1381">
          <cell r="B1381" t="str">
            <v/>
          </cell>
        </row>
        <row r="1382">
          <cell r="B1382" t="str">
            <v/>
          </cell>
        </row>
        <row r="1383">
          <cell r="B1383" t="str">
            <v/>
          </cell>
        </row>
        <row r="1384">
          <cell r="B1384" t="str">
            <v/>
          </cell>
        </row>
        <row r="1385">
          <cell r="B1385" t="str">
            <v/>
          </cell>
        </row>
        <row r="1386">
          <cell r="B1386" t="str">
            <v/>
          </cell>
        </row>
        <row r="1387">
          <cell r="B1387" t="str">
            <v/>
          </cell>
        </row>
        <row r="1388">
          <cell r="B1388" t="str">
            <v/>
          </cell>
        </row>
        <row r="1389">
          <cell r="B1389" t="str">
            <v/>
          </cell>
        </row>
        <row r="1390">
          <cell r="B1390" t="str">
            <v/>
          </cell>
        </row>
        <row r="1391">
          <cell r="B1391" t="str">
            <v/>
          </cell>
        </row>
        <row r="1392">
          <cell r="B1392" t="str">
            <v/>
          </cell>
        </row>
        <row r="1393">
          <cell r="B1393" t="str">
            <v/>
          </cell>
        </row>
        <row r="1394">
          <cell r="B1394" t="str">
            <v/>
          </cell>
        </row>
        <row r="1395">
          <cell r="B1395" t="str">
            <v/>
          </cell>
        </row>
        <row r="1396">
          <cell r="B1396" t="str">
            <v/>
          </cell>
        </row>
        <row r="1397">
          <cell r="B1397" t="str">
            <v/>
          </cell>
        </row>
        <row r="1398">
          <cell r="B1398" t="str">
            <v/>
          </cell>
        </row>
        <row r="1399">
          <cell r="B1399" t="str">
            <v/>
          </cell>
        </row>
        <row r="1400">
          <cell r="B1400" t="str">
            <v/>
          </cell>
        </row>
        <row r="1401">
          <cell r="B1401" t="str">
            <v/>
          </cell>
        </row>
        <row r="1402">
          <cell r="B1402" t="str">
            <v/>
          </cell>
        </row>
        <row r="1403">
          <cell r="B1403" t="str">
            <v/>
          </cell>
        </row>
        <row r="1404">
          <cell r="B1404" t="str">
            <v/>
          </cell>
        </row>
        <row r="1405">
          <cell r="B1405" t="str">
            <v/>
          </cell>
        </row>
        <row r="1406">
          <cell r="B1406" t="str">
            <v/>
          </cell>
        </row>
        <row r="1407">
          <cell r="B1407" t="str">
            <v/>
          </cell>
        </row>
        <row r="1408">
          <cell r="B1408" t="str">
            <v/>
          </cell>
        </row>
        <row r="1409">
          <cell r="B1409" t="str">
            <v/>
          </cell>
        </row>
        <row r="1410">
          <cell r="B1410" t="str">
            <v/>
          </cell>
        </row>
        <row r="1411">
          <cell r="B1411" t="str">
            <v/>
          </cell>
        </row>
        <row r="1412">
          <cell r="B1412" t="str">
            <v/>
          </cell>
        </row>
        <row r="1413">
          <cell r="B1413" t="str">
            <v/>
          </cell>
        </row>
        <row r="1414">
          <cell r="B1414" t="str">
            <v/>
          </cell>
        </row>
        <row r="1415">
          <cell r="B1415" t="str">
            <v/>
          </cell>
        </row>
        <row r="1416">
          <cell r="B1416" t="str">
            <v/>
          </cell>
        </row>
        <row r="1417">
          <cell r="B1417" t="str">
            <v/>
          </cell>
        </row>
        <row r="1418">
          <cell r="B1418" t="str">
            <v/>
          </cell>
        </row>
        <row r="1419">
          <cell r="B1419" t="str">
            <v/>
          </cell>
        </row>
        <row r="1420">
          <cell r="B1420" t="str">
            <v/>
          </cell>
        </row>
        <row r="1421">
          <cell r="B1421" t="str">
            <v/>
          </cell>
        </row>
        <row r="1422">
          <cell r="B1422" t="str">
            <v/>
          </cell>
        </row>
        <row r="1423">
          <cell r="B1423" t="str">
            <v/>
          </cell>
        </row>
        <row r="1424">
          <cell r="B1424" t="str">
            <v/>
          </cell>
        </row>
        <row r="1425">
          <cell r="B1425" t="str">
            <v/>
          </cell>
        </row>
        <row r="1426">
          <cell r="B1426" t="str">
            <v/>
          </cell>
        </row>
        <row r="1427">
          <cell r="B1427" t="str">
            <v/>
          </cell>
        </row>
        <row r="1428">
          <cell r="B1428" t="str">
            <v/>
          </cell>
        </row>
        <row r="1429">
          <cell r="B1429" t="str">
            <v/>
          </cell>
        </row>
        <row r="1430">
          <cell r="B1430" t="str">
            <v/>
          </cell>
        </row>
        <row r="1431">
          <cell r="B1431" t="str">
            <v/>
          </cell>
        </row>
        <row r="1432">
          <cell r="B1432" t="str">
            <v/>
          </cell>
        </row>
        <row r="1433">
          <cell r="B1433" t="str">
            <v/>
          </cell>
        </row>
        <row r="1434">
          <cell r="B1434" t="str">
            <v/>
          </cell>
        </row>
        <row r="1435">
          <cell r="B1435" t="str">
            <v/>
          </cell>
        </row>
        <row r="1436">
          <cell r="B1436" t="str">
            <v/>
          </cell>
        </row>
        <row r="1437">
          <cell r="B1437" t="str">
            <v/>
          </cell>
        </row>
        <row r="1438">
          <cell r="B1438" t="str">
            <v/>
          </cell>
        </row>
        <row r="1439">
          <cell r="B1439" t="str">
            <v/>
          </cell>
        </row>
        <row r="1440">
          <cell r="B1440" t="str">
            <v/>
          </cell>
        </row>
        <row r="1441">
          <cell r="B1441" t="str">
            <v/>
          </cell>
        </row>
        <row r="1442">
          <cell r="B1442" t="str">
            <v/>
          </cell>
        </row>
        <row r="1443">
          <cell r="B1443" t="str">
            <v/>
          </cell>
        </row>
        <row r="1444">
          <cell r="B1444" t="str">
            <v/>
          </cell>
        </row>
        <row r="1445">
          <cell r="B1445" t="str">
            <v/>
          </cell>
        </row>
        <row r="1446">
          <cell r="B1446" t="str">
            <v/>
          </cell>
        </row>
        <row r="1447">
          <cell r="B1447" t="str">
            <v/>
          </cell>
        </row>
        <row r="1448">
          <cell r="B1448" t="str">
            <v/>
          </cell>
        </row>
        <row r="1449">
          <cell r="B1449" t="str">
            <v/>
          </cell>
        </row>
        <row r="1450">
          <cell r="B1450" t="str">
            <v/>
          </cell>
        </row>
        <row r="1451">
          <cell r="B1451" t="str">
            <v/>
          </cell>
        </row>
        <row r="1452">
          <cell r="B1452" t="str">
            <v/>
          </cell>
        </row>
        <row r="1453">
          <cell r="B1453" t="str">
            <v/>
          </cell>
        </row>
        <row r="1454">
          <cell r="B1454" t="str">
            <v/>
          </cell>
        </row>
        <row r="1455">
          <cell r="B1455" t="str">
            <v/>
          </cell>
        </row>
        <row r="1456">
          <cell r="B1456" t="str">
            <v/>
          </cell>
        </row>
        <row r="1457">
          <cell r="B1457" t="str">
            <v/>
          </cell>
        </row>
        <row r="1458">
          <cell r="B1458" t="str">
            <v/>
          </cell>
        </row>
        <row r="1459">
          <cell r="B1459" t="str">
            <v/>
          </cell>
        </row>
        <row r="1460">
          <cell r="B1460" t="str">
            <v/>
          </cell>
        </row>
        <row r="1461">
          <cell r="B1461" t="str">
            <v/>
          </cell>
        </row>
        <row r="1462">
          <cell r="B1462" t="str">
            <v/>
          </cell>
        </row>
        <row r="1463">
          <cell r="B1463" t="str">
            <v/>
          </cell>
        </row>
        <row r="1464">
          <cell r="B1464" t="str">
            <v/>
          </cell>
        </row>
        <row r="1465">
          <cell r="B1465" t="str">
            <v/>
          </cell>
        </row>
        <row r="1466">
          <cell r="B1466" t="str">
            <v/>
          </cell>
        </row>
        <row r="1467">
          <cell r="B1467" t="str">
            <v/>
          </cell>
        </row>
        <row r="1468">
          <cell r="B1468" t="str">
            <v/>
          </cell>
        </row>
        <row r="1469">
          <cell r="B1469" t="str">
            <v/>
          </cell>
        </row>
        <row r="1470">
          <cell r="B1470" t="str">
            <v/>
          </cell>
        </row>
        <row r="1471">
          <cell r="B1471" t="str">
            <v/>
          </cell>
        </row>
        <row r="1472">
          <cell r="B1472" t="str">
            <v/>
          </cell>
        </row>
        <row r="1473">
          <cell r="B1473" t="str">
            <v/>
          </cell>
        </row>
        <row r="1474">
          <cell r="B1474" t="str">
            <v/>
          </cell>
        </row>
        <row r="1475">
          <cell r="B1475" t="str">
            <v/>
          </cell>
        </row>
        <row r="1476">
          <cell r="B1476" t="str">
            <v/>
          </cell>
        </row>
        <row r="1477">
          <cell r="B1477" t="str">
            <v/>
          </cell>
        </row>
        <row r="1478">
          <cell r="B1478" t="str">
            <v/>
          </cell>
        </row>
        <row r="1479">
          <cell r="B1479" t="str">
            <v/>
          </cell>
        </row>
        <row r="1480">
          <cell r="B1480" t="str">
            <v/>
          </cell>
        </row>
        <row r="1481">
          <cell r="B1481" t="str">
            <v/>
          </cell>
        </row>
        <row r="1482">
          <cell r="B1482" t="str">
            <v/>
          </cell>
        </row>
        <row r="1483">
          <cell r="B1483" t="str">
            <v/>
          </cell>
        </row>
        <row r="1484">
          <cell r="B1484" t="str">
            <v/>
          </cell>
        </row>
        <row r="1485">
          <cell r="B1485" t="str">
            <v/>
          </cell>
        </row>
        <row r="1486">
          <cell r="B1486" t="str">
            <v/>
          </cell>
        </row>
        <row r="1487">
          <cell r="B1487" t="str">
            <v/>
          </cell>
        </row>
        <row r="1488">
          <cell r="B1488" t="str">
            <v/>
          </cell>
        </row>
        <row r="1489">
          <cell r="B1489" t="str">
            <v/>
          </cell>
        </row>
        <row r="1490">
          <cell r="B1490" t="str">
            <v/>
          </cell>
        </row>
        <row r="1491">
          <cell r="B1491" t="str">
            <v/>
          </cell>
        </row>
        <row r="1492">
          <cell r="B1492" t="str">
            <v/>
          </cell>
        </row>
        <row r="1493">
          <cell r="B1493" t="str">
            <v/>
          </cell>
        </row>
        <row r="1494">
          <cell r="B1494" t="str">
            <v/>
          </cell>
        </row>
        <row r="1495">
          <cell r="B1495" t="str">
            <v/>
          </cell>
        </row>
        <row r="1496">
          <cell r="B1496" t="str">
            <v/>
          </cell>
        </row>
        <row r="1497">
          <cell r="B1497" t="str">
            <v/>
          </cell>
        </row>
        <row r="1498">
          <cell r="B1498" t="str">
            <v/>
          </cell>
        </row>
        <row r="1499">
          <cell r="B1499" t="str">
            <v/>
          </cell>
        </row>
        <row r="1500">
          <cell r="B1500" t="str">
            <v/>
          </cell>
        </row>
        <row r="1501">
          <cell r="B1501" t="str">
            <v/>
          </cell>
        </row>
        <row r="1502">
          <cell r="B1502" t="str">
            <v/>
          </cell>
        </row>
        <row r="1503">
          <cell r="B1503" t="str">
            <v/>
          </cell>
        </row>
        <row r="1504">
          <cell r="B1504" t="str">
            <v/>
          </cell>
        </row>
        <row r="1505">
          <cell r="B1505" t="str">
            <v/>
          </cell>
        </row>
        <row r="1506">
          <cell r="B1506" t="str">
            <v/>
          </cell>
        </row>
        <row r="1507">
          <cell r="B1507" t="str">
            <v/>
          </cell>
        </row>
        <row r="1508">
          <cell r="B1508" t="str">
            <v/>
          </cell>
        </row>
        <row r="1509">
          <cell r="B1509" t="str">
            <v/>
          </cell>
        </row>
        <row r="1510">
          <cell r="B1510" t="str">
            <v/>
          </cell>
        </row>
        <row r="1511">
          <cell r="B1511" t="str">
            <v/>
          </cell>
        </row>
        <row r="1512">
          <cell r="B1512" t="str">
            <v/>
          </cell>
        </row>
        <row r="1513">
          <cell r="B1513" t="str">
            <v/>
          </cell>
        </row>
        <row r="1514">
          <cell r="B1514" t="str">
            <v/>
          </cell>
        </row>
        <row r="1515">
          <cell r="B1515" t="str">
            <v/>
          </cell>
        </row>
        <row r="1516">
          <cell r="B1516" t="str">
            <v/>
          </cell>
        </row>
        <row r="1517">
          <cell r="B1517" t="str">
            <v/>
          </cell>
        </row>
        <row r="1518">
          <cell r="B1518" t="str">
            <v/>
          </cell>
        </row>
        <row r="1519">
          <cell r="B1519" t="str">
            <v/>
          </cell>
        </row>
        <row r="1520">
          <cell r="B1520" t="str">
            <v/>
          </cell>
        </row>
        <row r="1521">
          <cell r="B1521" t="str">
            <v/>
          </cell>
        </row>
        <row r="1522">
          <cell r="B1522" t="str">
            <v/>
          </cell>
        </row>
        <row r="1523">
          <cell r="B1523" t="str">
            <v/>
          </cell>
        </row>
        <row r="1524">
          <cell r="B1524" t="str">
            <v/>
          </cell>
        </row>
        <row r="1525">
          <cell r="B1525" t="str">
            <v/>
          </cell>
        </row>
        <row r="1526">
          <cell r="B1526" t="str">
            <v/>
          </cell>
        </row>
        <row r="1527">
          <cell r="B1527" t="str">
            <v/>
          </cell>
        </row>
        <row r="1528">
          <cell r="B1528" t="str">
            <v/>
          </cell>
        </row>
        <row r="1529">
          <cell r="B1529" t="str">
            <v/>
          </cell>
        </row>
        <row r="1530">
          <cell r="B1530" t="str">
            <v/>
          </cell>
        </row>
        <row r="1531">
          <cell r="B1531" t="str">
            <v/>
          </cell>
        </row>
        <row r="1532">
          <cell r="B1532" t="str">
            <v/>
          </cell>
        </row>
        <row r="1533">
          <cell r="B1533" t="str">
            <v/>
          </cell>
        </row>
        <row r="1534">
          <cell r="B1534" t="str">
            <v/>
          </cell>
        </row>
        <row r="1535">
          <cell r="B1535" t="str">
            <v/>
          </cell>
        </row>
        <row r="1536">
          <cell r="B1536" t="str">
            <v/>
          </cell>
        </row>
        <row r="1537">
          <cell r="B1537" t="str">
            <v/>
          </cell>
        </row>
        <row r="1538">
          <cell r="B1538" t="str">
            <v/>
          </cell>
        </row>
        <row r="1539">
          <cell r="B1539" t="str">
            <v/>
          </cell>
        </row>
        <row r="1540">
          <cell r="B1540" t="str">
            <v/>
          </cell>
        </row>
        <row r="1541">
          <cell r="B1541" t="str">
            <v/>
          </cell>
        </row>
        <row r="1542">
          <cell r="B1542" t="str">
            <v/>
          </cell>
        </row>
        <row r="1543">
          <cell r="B1543" t="str">
            <v/>
          </cell>
        </row>
        <row r="1544">
          <cell r="B1544" t="str">
            <v/>
          </cell>
        </row>
        <row r="1545">
          <cell r="B1545" t="str">
            <v/>
          </cell>
        </row>
        <row r="1546">
          <cell r="B1546" t="str">
            <v/>
          </cell>
        </row>
        <row r="1547">
          <cell r="B1547" t="str">
            <v/>
          </cell>
        </row>
        <row r="1548">
          <cell r="B1548" t="str">
            <v/>
          </cell>
        </row>
        <row r="1549">
          <cell r="B1549" t="str">
            <v/>
          </cell>
        </row>
        <row r="1550">
          <cell r="B1550" t="str">
            <v/>
          </cell>
        </row>
        <row r="1551">
          <cell r="B1551" t="str">
            <v/>
          </cell>
        </row>
        <row r="1552">
          <cell r="B1552" t="str">
            <v/>
          </cell>
        </row>
        <row r="1553">
          <cell r="B1553" t="str">
            <v/>
          </cell>
        </row>
        <row r="1554">
          <cell r="B1554" t="str">
            <v/>
          </cell>
        </row>
        <row r="1555">
          <cell r="B1555" t="str">
            <v/>
          </cell>
        </row>
        <row r="1556">
          <cell r="B1556" t="str">
            <v/>
          </cell>
        </row>
        <row r="1557">
          <cell r="B1557" t="str">
            <v/>
          </cell>
        </row>
        <row r="1558">
          <cell r="B1558" t="str">
            <v/>
          </cell>
        </row>
        <row r="1559">
          <cell r="B1559" t="str">
            <v/>
          </cell>
        </row>
        <row r="1560">
          <cell r="B1560" t="str">
            <v/>
          </cell>
        </row>
        <row r="1561">
          <cell r="B1561" t="str">
            <v/>
          </cell>
        </row>
        <row r="1562">
          <cell r="B1562" t="str">
            <v/>
          </cell>
        </row>
        <row r="1563">
          <cell r="B1563" t="str">
            <v/>
          </cell>
        </row>
        <row r="1564">
          <cell r="B1564" t="str">
            <v/>
          </cell>
        </row>
        <row r="1565">
          <cell r="B1565" t="str">
            <v/>
          </cell>
        </row>
        <row r="1566">
          <cell r="B1566" t="str">
            <v/>
          </cell>
        </row>
        <row r="1567">
          <cell r="B1567" t="str">
            <v/>
          </cell>
        </row>
        <row r="1568">
          <cell r="B1568" t="str">
            <v/>
          </cell>
        </row>
        <row r="1569">
          <cell r="B1569" t="str">
            <v/>
          </cell>
        </row>
        <row r="1570">
          <cell r="B1570" t="str">
            <v/>
          </cell>
        </row>
        <row r="1571">
          <cell r="B1571" t="str">
            <v/>
          </cell>
        </row>
        <row r="1572">
          <cell r="B1572" t="str">
            <v/>
          </cell>
        </row>
        <row r="1573">
          <cell r="B1573" t="str">
            <v/>
          </cell>
        </row>
        <row r="1574">
          <cell r="B1574" t="str">
            <v/>
          </cell>
        </row>
        <row r="1575">
          <cell r="B1575" t="str">
            <v/>
          </cell>
        </row>
        <row r="1576">
          <cell r="B1576" t="str">
            <v/>
          </cell>
        </row>
        <row r="1577">
          <cell r="B1577" t="str">
            <v/>
          </cell>
        </row>
        <row r="1578">
          <cell r="B1578" t="str">
            <v/>
          </cell>
        </row>
        <row r="1579">
          <cell r="B1579" t="str">
            <v/>
          </cell>
        </row>
        <row r="1580">
          <cell r="B1580" t="str">
            <v/>
          </cell>
        </row>
        <row r="1581">
          <cell r="B1581" t="str">
            <v/>
          </cell>
        </row>
        <row r="1582">
          <cell r="B1582" t="str">
            <v/>
          </cell>
        </row>
        <row r="1583">
          <cell r="B1583" t="str">
            <v/>
          </cell>
        </row>
        <row r="1584">
          <cell r="B1584" t="str">
            <v/>
          </cell>
        </row>
        <row r="1585">
          <cell r="B1585" t="str">
            <v/>
          </cell>
        </row>
        <row r="1586">
          <cell r="B1586" t="str">
            <v/>
          </cell>
        </row>
        <row r="1587">
          <cell r="B1587" t="str">
            <v/>
          </cell>
        </row>
        <row r="1588">
          <cell r="B1588" t="str">
            <v/>
          </cell>
        </row>
        <row r="1589">
          <cell r="B1589" t="str">
            <v/>
          </cell>
        </row>
        <row r="1590">
          <cell r="B1590" t="str">
            <v/>
          </cell>
        </row>
        <row r="1591">
          <cell r="B1591" t="str">
            <v/>
          </cell>
        </row>
        <row r="1592">
          <cell r="B1592" t="str">
            <v/>
          </cell>
        </row>
        <row r="1593">
          <cell r="B1593" t="str">
            <v/>
          </cell>
        </row>
        <row r="1594">
          <cell r="B1594" t="str">
            <v/>
          </cell>
        </row>
        <row r="1595">
          <cell r="B1595" t="str">
            <v/>
          </cell>
        </row>
        <row r="1596">
          <cell r="B1596" t="str">
            <v/>
          </cell>
        </row>
        <row r="1597">
          <cell r="B1597" t="str">
            <v/>
          </cell>
        </row>
        <row r="1598">
          <cell r="B1598" t="str">
            <v/>
          </cell>
        </row>
        <row r="1599">
          <cell r="B1599" t="str">
            <v/>
          </cell>
        </row>
        <row r="1600">
          <cell r="B1600" t="str">
            <v/>
          </cell>
        </row>
        <row r="1601">
          <cell r="B1601" t="str">
            <v/>
          </cell>
        </row>
        <row r="1602">
          <cell r="B1602" t="str">
            <v/>
          </cell>
        </row>
        <row r="1603">
          <cell r="B1603" t="str">
            <v/>
          </cell>
        </row>
        <row r="1604">
          <cell r="B1604" t="str">
            <v/>
          </cell>
        </row>
        <row r="1605">
          <cell r="B1605" t="str">
            <v/>
          </cell>
        </row>
        <row r="1606">
          <cell r="B1606" t="str">
            <v/>
          </cell>
        </row>
        <row r="1607">
          <cell r="B1607" t="str">
            <v/>
          </cell>
        </row>
        <row r="1608">
          <cell r="B1608" t="str">
            <v/>
          </cell>
        </row>
        <row r="1609">
          <cell r="B1609" t="str">
            <v/>
          </cell>
        </row>
        <row r="1610">
          <cell r="B1610" t="str">
            <v/>
          </cell>
        </row>
        <row r="1611">
          <cell r="B1611" t="str">
            <v/>
          </cell>
        </row>
        <row r="1612">
          <cell r="B1612" t="str">
            <v/>
          </cell>
        </row>
        <row r="1613">
          <cell r="B1613" t="str">
            <v/>
          </cell>
        </row>
        <row r="1614">
          <cell r="B1614" t="str">
            <v/>
          </cell>
        </row>
        <row r="1615">
          <cell r="B1615" t="str">
            <v/>
          </cell>
        </row>
        <row r="1616">
          <cell r="B1616" t="str">
            <v/>
          </cell>
        </row>
        <row r="1617">
          <cell r="B1617" t="str">
            <v/>
          </cell>
        </row>
        <row r="1618">
          <cell r="B1618" t="str">
            <v/>
          </cell>
        </row>
        <row r="1619">
          <cell r="B1619" t="str">
            <v/>
          </cell>
        </row>
        <row r="1620">
          <cell r="B1620" t="str">
            <v/>
          </cell>
        </row>
        <row r="1621">
          <cell r="B1621" t="str">
            <v/>
          </cell>
        </row>
        <row r="1622">
          <cell r="B1622" t="str">
            <v/>
          </cell>
        </row>
        <row r="1623">
          <cell r="B1623" t="str">
            <v/>
          </cell>
        </row>
        <row r="1624">
          <cell r="B1624" t="str">
            <v/>
          </cell>
        </row>
        <row r="1625">
          <cell r="B1625" t="str">
            <v/>
          </cell>
        </row>
        <row r="1626">
          <cell r="B1626" t="str">
            <v/>
          </cell>
        </row>
        <row r="1627">
          <cell r="B1627" t="str">
            <v/>
          </cell>
        </row>
        <row r="1628">
          <cell r="B1628" t="str">
            <v/>
          </cell>
        </row>
        <row r="1629">
          <cell r="B1629" t="str">
            <v/>
          </cell>
        </row>
        <row r="1630">
          <cell r="B1630" t="str">
            <v/>
          </cell>
        </row>
        <row r="1631">
          <cell r="B1631" t="str">
            <v/>
          </cell>
        </row>
        <row r="1632">
          <cell r="B1632" t="str">
            <v/>
          </cell>
        </row>
        <row r="1633">
          <cell r="B1633" t="str">
            <v/>
          </cell>
        </row>
        <row r="1634">
          <cell r="B1634" t="str">
            <v/>
          </cell>
        </row>
        <row r="1635">
          <cell r="B1635" t="str">
            <v/>
          </cell>
        </row>
        <row r="1636">
          <cell r="B1636" t="str">
            <v/>
          </cell>
        </row>
        <row r="1637">
          <cell r="B1637" t="str">
            <v/>
          </cell>
        </row>
        <row r="1638">
          <cell r="B1638" t="str">
            <v/>
          </cell>
        </row>
        <row r="1639">
          <cell r="B1639" t="str">
            <v/>
          </cell>
        </row>
        <row r="1640">
          <cell r="B1640" t="str">
            <v/>
          </cell>
        </row>
        <row r="1641">
          <cell r="B1641" t="str">
            <v/>
          </cell>
        </row>
        <row r="1642">
          <cell r="B1642" t="str">
            <v/>
          </cell>
        </row>
        <row r="1643">
          <cell r="B1643" t="str">
            <v/>
          </cell>
        </row>
        <row r="1644">
          <cell r="B1644" t="str">
            <v/>
          </cell>
        </row>
        <row r="1645">
          <cell r="B1645" t="str">
            <v/>
          </cell>
        </row>
        <row r="1646">
          <cell r="B1646" t="str">
            <v/>
          </cell>
        </row>
        <row r="1647">
          <cell r="B1647" t="str">
            <v/>
          </cell>
        </row>
        <row r="1648">
          <cell r="B1648" t="str">
            <v/>
          </cell>
        </row>
        <row r="1649">
          <cell r="B1649" t="str">
            <v/>
          </cell>
        </row>
        <row r="1650">
          <cell r="B1650" t="str">
            <v/>
          </cell>
        </row>
        <row r="1651">
          <cell r="B1651" t="str">
            <v/>
          </cell>
        </row>
        <row r="1652">
          <cell r="B1652" t="str">
            <v/>
          </cell>
        </row>
        <row r="1653">
          <cell r="B1653" t="str">
            <v/>
          </cell>
        </row>
        <row r="1654">
          <cell r="B1654" t="str">
            <v/>
          </cell>
        </row>
        <row r="1655">
          <cell r="B1655" t="str">
            <v/>
          </cell>
        </row>
        <row r="1656">
          <cell r="B1656" t="str">
            <v/>
          </cell>
        </row>
        <row r="1657">
          <cell r="B1657" t="str">
            <v/>
          </cell>
        </row>
        <row r="1658">
          <cell r="B1658" t="str">
            <v/>
          </cell>
        </row>
        <row r="1659">
          <cell r="B1659" t="str">
            <v/>
          </cell>
        </row>
        <row r="1660">
          <cell r="B1660" t="str">
            <v/>
          </cell>
        </row>
        <row r="1661">
          <cell r="B1661" t="str">
            <v/>
          </cell>
        </row>
        <row r="1662">
          <cell r="B1662" t="str">
            <v/>
          </cell>
        </row>
        <row r="1663">
          <cell r="B1663" t="str">
            <v/>
          </cell>
        </row>
        <row r="1664">
          <cell r="B1664" t="str">
            <v/>
          </cell>
        </row>
        <row r="1665">
          <cell r="B1665" t="str">
            <v/>
          </cell>
        </row>
        <row r="1666">
          <cell r="B1666" t="str">
            <v/>
          </cell>
        </row>
        <row r="1667">
          <cell r="B1667" t="str">
            <v/>
          </cell>
        </row>
        <row r="1668">
          <cell r="B1668" t="str">
            <v/>
          </cell>
        </row>
        <row r="1669">
          <cell r="B1669" t="str">
            <v/>
          </cell>
        </row>
        <row r="1670">
          <cell r="B1670" t="str">
            <v/>
          </cell>
        </row>
        <row r="1671">
          <cell r="B1671" t="str">
            <v/>
          </cell>
        </row>
        <row r="1672">
          <cell r="B1672" t="str">
            <v/>
          </cell>
        </row>
        <row r="1673">
          <cell r="B1673" t="str">
            <v/>
          </cell>
        </row>
        <row r="1674">
          <cell r="B1674" t="str">
            <v/>
          </cell>
        </row>
        <row r="1675">
          <cell r="B1675" t="str">
            <v/>
          </cell>
        </row>
        <row r="1676">
          <cell r="B1676" t="str">
            <v/>
          </cell>
        </row>
        <row r="1677">
          <cell r="B1677" t="str">
            <v/>
          </cell>
        </row>
        <row r="1678">
          <cell r="B1678" t="str">
            <v/>
          </cell>
        </row>
        <row r="1679">
          <cell r="B1679" t="str">
            <v/>
          </cell>
        </row>
        <row r="1680">
          <cell r="B1680" t="str">
            <v/>
          </cell>
        </row>
        <row r="1681">
          <cell r="B1681" t="str">
            <v/>
          </cell>
        </row>
        <row r="1682">
          <cell r="B1682" t="str">
            <v/>
          </cell>
        </row>
        <row r="1683">
          <cell r="B1683" t="str">
            <v/>
          </cell>
        </row>
        <row r="1684">
          <cell r="B1684" t="str">
            <v/>
          </cell>
        </row>
        <row r="1685">
          <cell r="B1685" t="str">
            <v/>
          </cell>
        </row>
        <row r="1686">
          <cell r="B1686" t="str">
            <v/>
          </cell>
        </row>
        <row r="1687">
          <cell r="B1687" t="str">
            <v/>
          </cell>
        </row>
        <row r="1688">
          <cell r="B1688" t="str">
            <v/>
          </cell>
        </row>
        <row r="1689">
          <cell r="B1689" t="str">
            <v/>
          </cell>
        </row>
        <row r="1690">
          <cell r="B1690" t="str">
            <v/>
          </cell>
        </row>
        <row r="1691">
          <cell r="B1691" t="str">
            <v/>
          </cell>
        </row>
        <row r="1692">
          <cell r="B1692" t="str">
            <v/>
          </cell>
        </row>
        <row r="1693">
          <cell r="B1693" t="str">
            <v/>
          </cell>
        </row>
        <row r="1694">
          <cell r="B1694" t="str">
            <v/>
          </cell>
        </row>
        <row r="1695">
          <cell r="B1695" t="str">
            <v/>
          </cell>
        </row>
        <row r="1696">
          <cell r="B1696" t="str">
            <v/>
          </cell>
        </row>
        <row r="1697">
          <cell r="B1697" t="str">
            <v/>
          </cell>
        </row>
        <row r="1698">
          <cell r="B1698" t="str">
            <v/>
          </cell>
        </row>
        <row r="1699">
          <cell r="B1699" t="str">
            <v/>
          </cell>
        </row>
        <row r="1700">
          <cell r="B1700" t="str">
            <v/>
          </cell>
        </row>
        <row r="1701">
          <cell r="B1701" t="str">
            <v/>
          </cell>
        </row>
        <row r="1702">
          <cell r="B1702" t="str">
            <v/>
          </cell>
        </row>
        <row r="1703">
          <cell r="B1703" t="str">
            <v/>
          </cell>
        </row>
        <row r="1704">
          <cell r="B1704" t="str">
            <v/>
          </cell>
        </row>
        <row r="1705">
          <cell r="B1705" t="str">
            <v/>
          </cell>
        </row>
        <row r="1706">
          <cell r="B1706" t="str">
            <v/>
          </cell>
        </row>
        <row r="1707">
          <cell r="B1707" t="str">
            <v/>
          </cell>
        </row>
        <row r="1708">
          <cell r="B1708" t="str">
            <v/>
          </cell>
        </row>
        <row r="1709">
          <cell r="B1709" t="str">
            <v/>
          </cell>
        </row>
        <row r="1710">
          <cell r="B1710" t="str">
            <v/>
          </cell>
        </row>
        <row r="1711">
          <cell r="B1711" t="str">
            <v/>
          </cell>
        </row>
        <row r="1712">
          <cell r="B1712" t="str">
            <v/>
          </cell>
        </row>
        <row r="1713">
          <cell r="B1713" t="str">
            <v/>
          </cell>
        </row>
        <row r="1714">
          <cell r="B1714" t="str">
            <v/>
          </cell>
        </row>
        <row r="1715">
          <cell r="B1715" t="str">
            <v/>
          </cell>
        </row>
        <row r="1716">
          <cell r="B1716" t="str">
            <v/>
          </cell>
        </row>
        <row r="1717">
          <cell r="B1717" t="str">
            <v/>
          </cell>
        </row>
        <row r="1718">
          <cell r="B1718" t="str">
            <v/>
          </cell>
        </row>
        <row r="1719">
          <cell r="B1719" t="str">
            <v/>
          </cell>
        </row>
        <row r="1720">
          <cell r="B1720" t="str">
            <v/>
          </cell>
        </row>
        <row r="1721">
          <cell r="B1721" t="str">
            <v/>
          </cell>
        </row>
        <row r="1722">
          <cell r="B1722" t="str">
            <v/>
          </cell>
        </row>
        <row r="1723">
          <cell r="B1723" t="str">
            <v/>
          </cell>
        </row>
        <row r="1724">
          <cell r="B1724" t="str">
            <v/>
          </cell>
        </row>
        <row r="1725">
          <cell r="B1725" t="str">
            <v/>
          </cell>
        </row>
        <row r="1726">
          <cell r="B1726" t="str">
            <v/>
          </cell>
        </row>
        <row r="1727">
          <cell r="B1727" t="str">
            <v/>
          </cell>
        </row>
        <row r="1728">
          <cell r="B1728" t="str">
            <v/>
          </cell>
        </row>
        <row r="1729">
          <cell r="B1729" t="str">
            <v/>
          </cell>
        </row>
        <row r="1730">
          <cell r="B1730" t="str">
            <v/>
          </cell>
        </row>
        <row r="1731">
          <cell r="B1731" t="str">
            <v/>
          </cell>
        </row>
        <row r="1732">
          <cell r="B1732" t="str">
            <v/>
          </cell>
        </row>
        <row r="1733">
          <cell r="B1733" t="str">
            <v/>
          </cell>
        </row>
        <row r="1734">
          <cell r="B1734" t="str">
            <v/>
          </cell>
        </row>
        <row r="1735">
          <cell r="B1735" t="str">
            <v/>
          </cell>
        </row>
        <row r="1736">
          <cell r="B1736" t="str">
            <v/>
          </cell>
        </row>
        <row r="1737">
          <cell r="B1737" t="str">
            <v/>
          </cell>
        </row>
        <row r="1738">
          <cell r="B1738" t="str">
            <v/>
          </cell>
        </row>
        <row r="1739">
          <cell r="B1739" t="str">
            <v/>
          </cell>
        </row>
        <row r="1740">
          <cell r="B1740" t="str">
            <v/>
          </cell>
        </row>
        <row r="1741">
          <cell r="B1741" t="str">
            <v/>
          </cell>
        </row>
        <row r="1742">
          <cell r="B1742" t="str">
            <v/>
          </cell>
        </row>
        <row r="1743">
          <cell r="B1743" t="str">
            <v/>
          </cell>
        </row>
        <row r="1744">
          <cell r="B1744" t="str">
            <v/>
          </cell>
        </row>
        <row r="1745">
          <cell r="B1745" t="str">
            <v/>
          </cell>
        </row>
        <row r="1746">
          <cell r="B1746" t="str">
            <v/>
          </cell>
        </row>
        <row r="1747">
          <cell r="B1747" t="str">
            <v/>
          </cell>
        </row>
        <row r="1748">
          <cell r="B1748" t="str">
            <v/>
          </cell>
        </row>
        <row r="1749">
          <cell r="B1749" t="str">
            <v/>
          </cell>
        </row>
        <row r="1750">
          <cell r="B1750" t="str">
            <v/>
          </cell>
        </row>
        <row r="1751">
          <cell r="B1751" t="str">
            <v/>
          </cell>
        </row>
        <row r="1752">
          <cell r="B1752" t="str">
            <v/>
          </cell>
        </row>
        <row r="1753">
          <cell r="B1753" t="str">
            <v/>
          </cell>
        </row>
        <row r="1754">
          <cell r="B1754" t="str">
            <v/>
          </cell>
        </row>
        <row r="1755">
          <cell r="B1755" t="str">
            <v/>
          </cell>
        </row>
        <row r="1756">
          <cell r="B1756" t="str">
            <v/>
          </cell>
        </row>
        <row r="1757">
          <cell r="B1757" t="str">
            <v/>
          </cell>
        </row>
        <row r="1758">
          <cell r="B1758" t="str">
            <v/>
          </cell>
        </row>
        <row r="1759">
          <cell r="B1759" t="str">
            <v/>
          </cell>
        </row>
        <row r="1760">
          <cell r="B1760" t="str">
            <v/>
          </cell>
        </row>
        <row r="1761">
          <cell r="B1761" t="str">
            <v/>
          </cell>
        </row>
        <row r="1762">
          <cell r="B1762" t="str">
            <v/>
          </cell>
        </row>
        <row r="1763">
          <cell r="B1763" t="str">
            <v/>
          </cell>
        </row>
        <row r="1764">
          <cell r="B1764" t="str">
            <v/>
          </cell>
        </row>
        <row r="1765">
          <cell r="B1765" t="str">
            <v/>
          </cell>
        </row>
        <row r="1766">
          <cell r="B1766" t="str">
            <v/>
          </cell>
        </row>
        <row r="1767">
          <cell r="B1767" t="str">
            <v/>
          </cell>
        </row>
        <row r="1768">
          <cell r="B1768" t="str">
            <v/>
          </cell>
        </row>
        <row r="1769">
          <cell r="B1769" t="str">
            <v/>
          </cell>
        </row>
        <row r="1770">
          <cell r="B1770" t="str">
            <v/>
          </cell>
        </row>
        <row r="1771">
          <cell r="B1771" t="str">
            <v/>
          </cell>
        </row>
        <row r="1772">
          <cell r="B1772" t="str">
            <v/>
          </cell>
        </row>
        <row r="1773">
          <cell r="B1773" t="str">
            <v/>
          </cell>
        </row>
        <row r="1774">
          <cell r="B1774" t="str">
            <v/>
          </cell>
        </row>
        <row r="1775">
          <cell r="B1775" t="str">
            <v/>
          </cell>
        </row>
        <row r="1776">
          <cell r="B1776" t="str">
            <v/>
          </cell>
        </row>
        <row r="1777">
          <cell r="B1777" t="str">
            <v/>
          </cell>
        </row>
        <row r="1778">
          <cell r="B1778" t="str">
            <v/>
          </cell>
        </row>
        <row r="1779">
          <cell r="B1779" t="str">
            <v/>
          </cell>
        </row>
        <row r="1780">
          <cell r="B1780" t="str">
            <v/>
          </cell>
        </row>
        <row r="1781">
          <cell r="B1781" t="str">
            <v/>
          </cell>
        </row>
        <row r="1782">
          <cell r="B1782" t="str">
            <v/>
          </cell>
        </row>
        <row r="1783">
          <cell r="B1783" t="str">
            <v/>
          </cell>
        </row>
        <row r="1784">
          <cell r="B1784" t="str">
            <v/>
          </cell>
        </row>
        <row r="1785">
          <cell r="B1785" t="str">
            <v/>
          </cell>
        </row>
        <row r="1786">
          <cell r="B1786" t="str">
            <v/>
          </cell>
        </row>
        <row r="1787">
          <cell r="B1787" t="str">
            <v/>
          </cell>
        </row>
        <row r="1788">
          <cell r="B1788" t="str">
            <v/>
          </cell>
        </row>
        <row r="1789">
          <cell r="B1789" t="str">
            <v/>
          </cell>
        </row>
        <row r="1790">
          <cell r="B1790" t="str">
            <v/>
          </cell>
        </row>
        <row r="1791">
          <cell r="B1791" t="str">
            <v/>
          </cell>
        </row>
        <row r="1792">
          <cell r="B1792" t="str">
            <v/>
          </cell>
        </row>
        <row r="1793">
          <cell r="B1793" t="str">
            <v/>
          </cell>
        </row>
        <row r="1794">
          <cell r="B1794" t="str">
            <v/>
          </cell>
        </row>
        <row r="1795">
          <cell r="B1795" t="str">
            <v/>
          </cell>
        </row>
        <row r="1796">
          <cell r="B1796" t="str">
            <v/>
          </cell>
        </row>
        <row r="1797">
          <cell r="B1797" t="str">
            <v/>
          </cell>
        </row>
        <row r="1798">
          <cell r="B1798" t="str">
            <v/>
          </cell>
        </row>
        <row r="1799">
          <cell r="B1799" t="str">
            <v/>
          </cell>
        </row>
        <row r="1800">
          <cell r="B1800" t="str">
            <v/>
          </cell>
        </row>
        <row r="1801">
          <cell r="B1801" t="str">
            <v/>
          </cell>
        </row>
        <row r="1802">
          <cell r="B1802" t="str">
            <v/>
          </cell>
        </row>
        <row r="1803">
          <cell r="B1803" t="str">
            <v/>
          </cell>
        </row>
        <row r="1804">
          <cell r="B1804" t="str">
            <v/>
          </cell>
        </row>
        <row r="1805">
          <cell r="B1805" t="str">
            <v/>
          </cell>
        </row>
        <row r="1806">
          <cell r="B1806" t="str">
            <v/>
          </cell>
        </row>
        <row r="1807">
          <cell r="B1807" t="str">
            <v/>
          </cell>
        </row>
        <row r="1808">
          <cell r="B1808" t="str">
            <v/>
          </cell>
        </row>
        <row r="1809">
          <cell r="B1809" t="str">
            <v/>
          </cell>
        </row>
        <row r="1810">
          <cell r="B1810" t="str">
            <v/>
          </cell>
        </row>
        <row r="1811">
          <cell r="B1811" t="str">
            <v/>
          </cell>
        </row>
        <row r="1812">
          <cell r="B1812" t="str">
            <v/>
          </cell>
        </row>
        <row r="1813">
          <cell r="B1813" t="str">
            <v/>
          </cell>
        </row>
        <row r="1814">
          <cell r="B1814" t="str">
            <v/>
          </cell>
        </row>
        <row r="1815">
          <cell r="B1815" t="str">
            <v/>
          </cell>
        </row>
        <row r="1816">
          <cell r="B1816" t="str">
            <v/>
          </cell>
        </row>
        <row r="1817">
          <cell r="B1817" t="str">
            <v/>
          </cell>
        </row>
        <row r="1818">
          <cell r="B1818" t="str">
            <v/>
          </cell>
        </row>
        <row r="1819">
          <cell r="B1819" t="str">
            <v/>
          </cell>
        </row>
        <row r="1820">
          <cell r="B1820" t="str">
            <v/>
          </cell>
        </row>
        <row r="1821">
          <cell r="B1821" t="str">
            <v/>
          </cell>
        </row>
        <row r="1822">
          <cell r="B1822" t="str">
            <v/>
          </cell>
        </row>
        <row r="1823">
          <cell r="B1823" t="str">
            <v/>
          </cell>
        </row>
        <row r="1824">
          <cell r="B1824" t="str">
            <v/>
          </cell>
        </row>
        <row r="1825">
          <cell r="B1825" t="str">
            <v/>
          </cell>
        </row>
        <row r="1826">
          <cell r="B1826" t="str">
            <v/>
          </cell>
        </row>
        <row r="1827">
          <cell r="B1827" t="str">
            <v/>
          </cell>
        </row>
        <row r="1828">
          <cell r="B1828" t="str">
            <v/>
          </cell>
        </row>
        <row r="1829">
          <cell r="B1829" t="str">
            <v/>
          </cell>
        </row>
        <row r="1830">
          <cell r="B1830" t="str">
            <v/>
          </cell>
        </row>
        <row r="1831">
          <cell r="B1831" t="str">
            <v/>
          </cell>
        </row>
        <row r="1832">
          <cell r="B1832" t="str">
            <v/>
          </cell>
        </row>
        <row r="1833">
          <cell r="B1833" t="str">
            <v/>
          </cell>
        </row>
        <row r="1834">
          <cell r="B1834" t="str">
            <v/>
          </cell>
        </row>
        <row r="1835">
          <cell r="B1835" t="str">
            <v/>
          </cell>
        </row>
        <row r="1836">
          <cell r="B1836" t="str">
            <v/>
          </cell>
        </row>
        <row r="1837">
          <cell r="B1837" t="str">
            <v/>
          </cell>
        </row>
        <row r="1838">
          <cell r="B1838" t="str">
            <v/>
          </cell>
        </row>
        <row r="1839">
          <cell r="B1839" t="str">
            <v/>
          </cell>
        </row>
        <row r="1840">
          <cell r="B1840" t="str">
            <v/>
          </cell>
        </row>
        <row r="1841">
          <cell r="B1841" t="str">
            <v/>
          </cell>
        </row>
        <row r="1842">
          <cell r="B1842" t="str">
            <v/>
          </cell>
        </row>
        <row r="1843">
          <cell r="B1843" t="str">
            <v/>
          </cell>
        </row>
        <row r="1844">
          <cell r="B1844" t="str">
            <v/>
          </cell>
        </row>
        <row r="1845">
          <cell r="B1845" t="str">
            <v/>
          </cell>
        </row>
        <row r="1846">
          <cell r="B1846" t="str">
            <v/>
          </cell>
        </row>
        <row r="1847">
          <cell r="B1847" t="str">
            <v/>
          </cell>
        </row>
        <row r="1848">
          <cell r="B1848" t="str">
            <v/>
          </cell>
        </row>
        <row r="1849">
          <cell r="B1849" t="str">
            <v/>
          </cell>
        </row>
        <row r="1850">
          <cell r="B1850" t="str">
            <v/>
          </cell>
        </row>
        <row r="1851">
          <cell r="B1851" t="str">
            <v/>
          </cell>
        </row>
        <row r="1852">
          <cell r="B1852" t="str">
            <v/>
          </cell>
        </row>
        <row r="1853">
          <cell r="B1853" t="str">
            <v/>
          </cell>
        </row>
        <row r="1854">
          <cell r="B1854" t="str">
            <v/>
          </cell>
        </row>
        <row r="1855">
          <cell r="B1855" t="str">
            <v/>
          </cell>
        </row>
        <row r="1856">
          <cell r="B1856" t="str">
            <v/>
          </cell>
        </row>
        <row r="1857">
          <cell r="B1857" t="str">
            <v/>
          </cell>
        </row>
        <row r="1858">
          <cell r="B1858" t="str">
            <v/>
          </cell>
        </row>
        <row r="1859">
          <cell r="B1859" t="str">
            <v/>
          </cell>
        </row>
        <row r="1860">
          <cell r="B1860" t="str">
            <v/>
          </cell>
        </row>
        <row r="1861">
          <cell r="B1861" t="str">
            <v/>
          </cell>
        </row>
        <row r="1862">
          <cell r="B1862" t="str">
            <v/>
          </cell>
        </row>
        <row r="1863">
          <cell r="B1863" t="str">
            <v/>
          </cell>
        </row>
        <row r="1864">
          <cell r="B1864" t="str">
            <v/>
          </cell>
        </row>
        <row r="1865">
          <cell r="B1865" t="str">
            <v/>
          </cell>
        </row>
        <row r="1866">
          <cell r="B1866" t="str">
            <v/>
          </cell>
        </row>
        <row r="1867">
          <cell r="B1867" t="str">
            <v/>
          </cell>
        </row>
        <row r="1868">
          <cell r="B1868" t="str">
            <v/>
          </cell>
        </row>
        <row r="1869">
          <cell r="B1869" t="str">
            <v/>
          </cell>
        </row>
        <row r="1870">
          <cell r="B1870" t="str">
            <v/>
          </cell>
        </row>
        <row r="1871">
          <cell r="B1871" t="str">
            <v/>
          </cell>
        </row>
        <row r="1872">
          <cell r="B1872" t="str">
            <v/>
          </cell>
        </row>
        <row r="1873">
          <cell r="B1873" t="str">
            <v/>
          </cell>
        </row>
        <row r="1874">
          <cell r="B1874" t="str">
            <v/>
          </cell>
        </row>
        <row r="1875">
          <cell r="B1875" t="str">
            <v/>
          </cell>
        </row>
        <row r="1876">
          <cell r="B1876" t="str">
            <v/>
          </cell>
        </row>
        <row r="1877">
          <cell r="B1877" t="str">
            <v/>
          </cell>
        </row>
        <row r="1878">
          <cell r="B1878" t="str">
            <v/>
          </cell>
        </row>
        <row r="1879">
          <cell r="B1879" t="str">
            <v/>
          </cell>
        </row>
        <row r="1880">
          <cell r="B1880" t="str">
            <v/>
          </cell>
        </row>
        <row r="1881">
          <cell r="B1881" t="str">
            <v/>
          </cell>
        </row>
        <row r="1882">
          <cell r="B1882" t="str">
            <v/>
          </cell>
        </row>
        <row r="1883">
          <cell r="B1883" t="str">
            <v/>
          </cell>
        </row>
        <row r="1884">
          <cell r="B1884" t="str">
            <v/>
          </cell>
        </row>
        <row r="1885">
          <cell r="B1885" t="str">
            <v/>
          </cell>
        </row>
        <row r="1886">
          <cell r="B1886" t="str">
            <v/>
          </cell>
        </row>
        <row r="1887">
          <cell r="B1887" t="str">
            <v/>
          </cell>
        </row>
        <row r="1888">
          <cell r="B1888" t="str">
            <v/>
          </cell>
        </row>
        <row r="1889">
          <cell r="B1889" t="str">
            <v/>
          </cell>
        </row>
        <row r="1890">
          <cell r="B1890" t="str">
            <v/>
          </cell>
        </row>
        <row r="1891">
          <cell r="B1891" t="str">
            <v/>
          </cell>
        </row>
        <row r="1892">
          <cell r="B1892" t="str">
            <v/>
          </cell>
        </row>
        <row r="1893">
          <cell r="B1893" t="str">
            <v/>
          </cell>
        </row>
        <row r="1894">
          <cell r="B1894" t="str">
            <v/>
          </cell>
        </row>
        <row r="1895">
          <cell r="B1895" t="str">
            <v/>
          </cell>
        </row>
        <row r="1896">
          <cell r="B1896" t="str">
            <v/>
          </cell>
        </row>
        <row r="1897">
          <cell r="B1897" t="str">
            <v/>
          </cell>
        </row>
        <row r="1898">
          <cell r="B1898" t="str">
            <v/>
          </cell>
        </row>
        <row r="1899">
          <cell r="B1899" t="str">
            <v/>
          </cell>
        </row>
        <row r="1900">
          <cell r="B1900" t="str">
            <v/>
          </cell>
        </row>
        <row r="1901">
          <cell r="B1901" t="str">
            <v/>
          </cell>
        </row>
        <row r="1902">
          <cell r="B1902" t="str">
            <v/>
          </cell>
        </row>
        <row r="1903">
          <cell r="B1903" t="str">
            <v/>
          </cell>
        </row>
        <row r="1904">
          <cell r="B1904" t="str">
            <v/>
          </cell>
        </row>
        <row r="1905">
          <cell r="B1905" t="str">
            <v/>
          </cell>
        </row>
        <row r="1906">
          <cell r="B1906" t="str">
            <v/>
          </cell>
        </row>
        <row r="1907">
          <cell r="B1907" t="str">
            <v/>
          </cell>
        </row>
        <row r="1908">
          <cell r="B1908" t="str">
            <v/>
          </cell>
        </row>
        <row r="1909">
          <cell r="B1909" t="str">
            <v/>
          </cell>
        </row>
        <row r="1910">
          <cell r="B1910" t="str">
            <v/>
          </cell>
        </row>
        <row r="1911">
          <cell r="B1911" t="str">
            <v/>
          </cell>
        </row>
        <row r="1912">
          <cell r="B1912" t="str">
            <v/>
          </cell>
        </row>
        <row r="1913">
          <cell r="B1913" t="str">
            <v/>
          </cell>
        </row>
        <row r="1914">
          <cell r="B1914" t="str">
            <v/>
          </cell>
        </row>
        <row r="1915">
          <cell r="B1915" t="str">
            <v/>
          </cell>
        </row>
        <row r="1916">
          <cell r="B1916" t="str">
            <v/>
          </cell>
        </row>
        <row r="1917">
          <cell r="B1917" t="str">
            <v/>
          </cell>
        </row>
        <row r="1918">
          <cell r="B1918" t="str">
            <v/>
          </cell>
        </row>
        <row r="1919">
          <cell r="B1919" t="str">
            <v/>
          </cell>
        </row>
        <row r="1920">
          <cell r="B1920" t="str">
            <v/>
          </cell>
        </row>
        <row r="1921">
          <cell r="B1921" t="str">
            <v/>
          </cell>
        </row>
        <row r="1922">
          <cell r="B1922" t="str">
            <v/>
          </cell>
        </row>
        <row r="1923">
          <cell r="B1923" t="str">
            <v/>
          </cell>
        </row>
        <row r="1924">
          <cell r="B1924" t="str">
            <v/>
          </cell>
        </row>
        <row r="1925">
          <cell r="B1925" t="str">
            <v/>
          </cell>
        </row>
        <row r="1926">
          <cell r="B1926" t="str">
            <v/>
          </cell>
        </row>
        <row r="1927">
          <cell r="B1927" t="str">
            <v/>
          </cell>
        </row>
        <row r="1928">
          <cell r="B1928" t="str">
            <v/>
          </cell>
        </row>
        <row r="1929">
          <cell r="B1929" t="str">
            <v/>
          </cell>
        </row>
        <row r="1930">
          <cell r="B1930" t="str">
            <v/>
          </cell>
        </row>
        <row r="1931">
          <cell r="B1931" t="str">
            <v/>
          </cell>
        </row>
        <row r="1932">
          <cell r="B1932" t="str">
            <v/>
          </cell>
        </row>
        <row r="1933">
          <cell r="B1933" t="str">
            <v/>
          </cell>
        </row>
        <row r="1934">
          <cell r="B1934" t="str">
            <v/>
          </cell>
        </row>
        <row r="1935">
          <cell r="B1935" t="str">
            <v/>
          </cell>
        </row>
        <row r="1936">
          <cell r="B1936" t="str">
            <v/>
          </cell>
        </row>
        <row r="1937">
          <cell r="B1937" t="str">
            <v/>
          </cell>
        </row>
        <row r="1938">
          <cell r="B1938" t="str">
            <v/>
          </cell>
        </row>
        <row r="1939">
          <cell r="B1939" t="str">
            <v/>
          </cell>
        </row>
        <row r="1940">
          <cell r="B1940" t="str">
            <v/>
          </cell>
        </row>
        <row r="1941">
          <cell r="B1941" t="str">
            <v/>
          </cell>
        </row>
        <row r="1942">
          <cell r="B1942" t="str">
            <v/>
          </cell>
        </row>
        <row r="1943">
          <cell r="B1943" t="str">
            <v/>
          </cell>
        </row>
        <row r="1944">
          <cell r="B1944" t="str">
            <v/>
          </cell>
        </row>
        <row r="1945">
          <cell r="B1945" t="str">
            <v/>
          </cell>
        </row>
        <row r="1946">
          <cell r="B1946" t="str">
            <v/>
          </cell>
        </row>
        <row r="1947">
          <cell r="B1947" t="str">
            <v/>
          </cell>
        </row>
        <row r="1948">
          <cell r="B1948" t="str">
            <v/>
          </cell>
        </row>
        <row r="1949">
          <cell r="B1949" t="str">
            <v/>
          </cell>
        </row>
        <row r="1950">
          <cell r="B1950" t="str">
            <v/>
          </cell>
        </row>
        <row r="1951">
          <cell r="B1951" t="str">
            <v/>
          </cell>
        </row>
        <row r="1952">
          <cell r="B1952" t="str">
            <v/>
          </cell>
        </row>
        <row r="1953">
          <cell r="B1953" t="str">
            <v/>
          </cell>
        </row>
        <row r="1954">
          <cell r="B1954" t="str">
            <v/>
          </cell>
        </row>
        <row r="1955">
          <cell r="B1955" t="str">
            <v/>
          </cell>
        </row>
        <row r="1956">
          <cell r="B1956" t="str">
            <v/>
          </cell>
        </row>
        <row r="1957">
          <cell r="B1957" t="str">
            <v/>
          </cell>
        </row>
        <row r="1958">
          <cell r="B1958" t="str">
            <v/>
          </cell>
        </row>
        <row r="1959">
          <cell r="B1959" t="str">
            <v/>
          </cell>
        </row>
        <row r="1960">
          <cell r="B1960" t="str">
            <v/>
          </cell>
        </row>
        <row r="1961">
          <cell r="B1961" t="str">
            <v/>
          </cell>
        </row>
        <row r="1962">
          <cell r="B1962" t="str">
            <v/>
          </cell>
        </row>
        <row r="1963">
          <cell r="B1963" t="str">
            <v/>
          </cell>
        </row>
        <row r="1964">
          <cell r="B1964" t="str">
            <v/>
          </cell>
        </row>
        <row r="1965">
          <cell r="B1965" t="str">
            <v/>
          </cell>
        </row>
        <row r="1966">
          <cell r="B1966" t="str">
            <v/>
          </cell>
        </row>
        <row r="1967">
          <cell r="B1967" t="str">
            <v/>
          </cell>
        </row>
        <row r="1968">
          <cell r="B1968" t="str">
            <v/>
          </cell>
        </row>
        <row r="1969">
          <cell r="B1969" t="str">
            <v/>
          </cell>
        </row>
        <row r="1970">
          <cell r="B1970" t="str">
            <v/>
          </cell>
        </row>
        <row r="1971">
          <cell r="B1971" t="str">
            <v/>
          </cell>
        </row>
        <row r="1972">
          <cell r="B1972" t="str">
            <v/>
          </cell>
        </row>
        <row r="1973">
          <cell r="B1973" t="str">
            <v/>
          </cell>
        </row>
        <row r="1974">
          <cell r="B1974" t="str">
            <v/>
          </cell>
        </row>
        <row r="1975">
          <cell r="B1975" t="str">
            <v/>
          </cell>
        </row>
        <row r="1976">
          <cell r="B1976" t="str">
            <v/>
          </cell>
        </row>
        <row r="1977">
          <cell r="B1977" t="str">
            <v/>
          </cell>
        </row>
        <row r="1978">
          <cell r="B1978" t="str">
            <v/>
          </cell>
        </row>
        <row r="1979">
          <cell r="B1979" t="str">
            <v/>
          </cell>
        </row>
        <row r="1980">
          <cell r="B1980" t="str">
            <v/>
          </cell>
        </row>
        <row r="1981">
          <cell r="B1981" t="str">
            <v/>
          </cell>
        </row>
        <row r="1982">
          <cell r="B1982" t="str">
            <v/>
          </cell>
        </row>
        <row r="1983">
          <cell r="B1983" t="str">
            <v/>
          </cell>
        </row>
        <row r="1984">
          <cell r="B1984" t="str">
            <v/>
          </cell>
        </row>
        <row r="1985">
          <cell r="B1985" t="str">
            <v/>
          </cell>
        </row>
        <row r="1986">
          <cell r="B1986" t="str">
            <v/>
          </cell>
        </row>
        <row r="1987">
          <cell r="B1987" t="str">
            <v/>
          </cell>
        </row>
        <row r="1988">
          <cell r="B1988" t="str">
            <v/>
          </cell>
        </row>
        <row r="1989">
          <cell r="B1989" t="str">
            <v/>
          </cell>
        </row>
        <row r="1990">
          <cell r="B1990" t="str">
            <v/>
          </cell>
        </row>
        <row r="1991">
          <cell r="B1991" t="str">
            <v/>
          </cell>
        </row>
        <row r="1992">
          <cell r="B1992" t="str">
            <v/>
          </cell>
        </row>
        <row r="1993">
          <cell r="B1993" t="str">
            <v/>
          </cell>
        </row>
        <row r="1994">
          <cell r="B1994" t="str">
            <v/>
          </cell>
        </row>
        <row r="1995">
          <cell r="B1995" t="str">
            <v/>
          </cell>
        </row>
        <row r="1996">
          <cell r="B1996" t="str">
            <v/>
          </cell>
        </row>
        <row r="1997">
          <cell r="B1997" t="str">
            <v/>
          </cell>
        </row>
        <row r="1998">
          <cell r="B1998" t="str">
            <v/>
          </cell>
        </row>
        <row r="1999">
          <cell r="B1999" t="str">
            <v/>
          </cell>
        </row>
        <row r="2000">
          <cell r="B2000" t="str">
            <v/>
          </cell>
        </row>
        <row r="2001">
          <cell r="B2001" t="str">
            <v/>
          </cell>
        </row>
        <row r="2002">
          <cell r="B2002" t="str">
            <v/>
          </cell>
        </row>
        <row r="2003">
          <cell r="B2003" t="str">
            <v/>
          </cell>
        </row>
        <row r="2004">
          <cell r="B2004" t="str">
            <v/>
          </cell>
        </row>
        <row r="2005">
          <cell r="B2005" t="str">
            <v/>
          </cell>
        </row>
        <row r="2006">
          <cell r="B2006" t="str">
            <v/>
          </cell>
        </row>
        <row r="2007">
          <cell r="B2007" t="str">
            <v/>
          </cell>
        </row>
        <row r="2008">
          <cell r="B2008" t="str">
            <v/>
          </cell>
        </row>
        <row r="2009">
          <cell r="B2009" t="str">
            <v/>
          </cell>
        </row>
        <row r="2010">
          <cell r="B2010" t="str">
            <v/>
          </cell>
        </row>
        <row r="2011">
          <cell r="B2011" t="str">
            <v/>
          </cell>
        </row>
        <row r="2012">
          <cell r="B2012" t="str">
            <v/>
          </cell>
        </row>
        <row r="2013">
          <cell r="B2013" t="str">
            <v/>
          </cell>
        </row>
        <row r="2014">
          <cell r="B2014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>
        <row r="3">
          <cell r="A3" t="str">
            <v>CodigoUPUC</v>
          </cell>
          <cell r="B3" t="str">
            <v>CodigoMaterial</v>
          </cell>
          <cell r="C3" t="str">
            <v>CodigoUPUCa</v>
          </cell>
          <cell r="D3" t="str">
            <v>Descripcion</v>
          </cell>
          <cell r="E3" t="str">
            <v>Unidad</v>
          </cell>
        </row>
        <row r="4">
          <cell r="B4" t="str">
            <v>COO0208</v>
          </cell>
          <cell r="C4" t="str">
            <v>35KV.Cu.4</v>
          </cell>
          <cell r="D4" t="str">
            <v>Conductor Clase 35KV Cu 4 AWG</v>
          </cell>
          <cell r="E4" t="str">
            <v>U</v>
          </cell>
        </row>
        <row r="5">
          <cell r="B5" t="str">
            <v>COO0209</v>
          </cell>
          <cell r="C5" t="str">
            <v>35KV.Cu.2</v>
          </cell>
          <cell r="D5" t="str">
            <v>Conductor Clase 35KV Cu 2 AWG</v>
          </cell>
          <cell r="E5" t="str">
            <v>U</v>
          </cell>
        </row>
        <row r="6">
          <cell r="B6" t="str">
            <v>COO0210</v>
          </cell>
          <cell r="C6" t="str">
            <v>35KV.Cu.1/0</v>
          </cell>
          <cell r="D6" t="str">
            <v>Conductor Clase 35KV Cu 1/0 AWG</v>
          </cell>
          <cell r="E6" t="str">
            <v>U</v>
          </cell>
        </row>
        <row r="7">
          <cell r="B7" t="str">
            <v>COO0211</v>
          </cell>
          <cell r="C7" t="str">
            <v>35KV.Cu.2/0</v>
          </cell>
          <cell r="D7" t="str">
            <v>Conductor Clase 35KV Cu 2/0 AWG</v>
          </cell>
          <cell r="E7" t="str">
            <v>U</v>
          </cell>
        </row>
        <row r="8">
          <cell r="B8" t="str">
            <v>COO0212</v>
          </cell>
          <cell r="C8" t="str">
            <v>35KV.Cu.3/0</v>
          </cell>
          <cell r="D8" t="str">
            <v>Conductor Clase 35KV Cu 3/0 AWG</v>
          </cell>
          <cell r="E8" t="str">
            <v>U</v>
          </cell>
        </row>
        <row r="9">
          <cell r="B9" t="str">
            <v>COO0213</v>
          </cell>
          <cell r="C9" t="str">
            <v>35KV.Cu.4/0</v>
          </cell>
          <cell r="D9" t="str">
            <v>Conductor Clase 35KV Cu 4/0 AWG</v>
          </cell>
          <cell r="E9" t="str">
            <v>U</v>
          </cell>
        </row>
        <row r="10">
          <cell r="B10" t="str">
            <v>COO0214</v>
          </cell>
          <cell r="C10" t="str">
            <v>35KV.Cu.250</v>
          </cell>
          <cell r="D10" t="str">
            <v>Conductor Clase 15 kV Cu 250 MCM</v>
          </cell>
          <cell r="E10" t="str">
            <v>U</v>
          </cell>
        </row>
        <row r="11">
          <cell r="B11" t="str">
            <v>COO0215</v>
          </cell>
          <cell r="C11" t="str">
            <v>35KV.Cu.350</v>
          </cell>
          <cell r="D11" t="str">
            <v>Conductor Clase 15 kV Cu 350 MCM</v>
          </cell>
          <cell r="E11" t="str">
            <v>U</v>
          </cell>
        </row>
        <row r="12">
          <cell r="B12" t="str">
            <v>COO0216</v>
          </cell>
          <cell r="C12" t="str">
            <v>35KV.Cu.500</v>
          </cell>
          <cell r="D12" t="str">
            <v>Conductor Clase 35KV Cu 500 MCM</v>
          </cell>
          <cell r="E12" t="str">
            <v>U</v>
          </cell>
        </row>
        <row r="13">
          <cell r="B13" t="str">
            <v>COO0217</v>
          </cell>
          <cell r="C13" t="str">
            <v>35KV.Cu.1000</v>
          </cell>
          <cell r="D13" t="str">
            <v>Conductor Clase 35KV Cu 1000 MCM</v>
          </cell>
          <cell r="E13" t="str">
            <v>U</v>
          </cell>
        </row>
        <row r="14">
          <cell r="B14" t="str">
            <v>COO0218</v>
          </cell>
          <cell r="C14" t="str">
            <v>35KV.Al.4</v>
          </cell>
          <cell r="D14" t="str">
            <v>Conductor Clase 35KV Al 4 AWG</v>
          </cell>
          <cell r="E14" t="str">
            <v>U</v>
          </cell>
        </row>
        <row r="15">
          <cell r="B15" t="str">
            <v>COO0219</v>
          </cell>
          <cell r="C15" t="str">
            <v>35KV.Al.2</v>
          </cell>
          <cell r="D15" t="str">
            <v>Conductor Clase 35KV Al 2 AWG</v>
          </cell>
          <cell r="E15" t="str">
            <v>U</v>
          </cell>
        </row>
        <row r="16">
          <cell r="B16" t="str">
            <v>COO0220</v>
          </cell>
          <cell r="C16" t="str">
            <v>35KV.Al.1/0</v>
          </cell>
          <cell r="D16" t="str">
            <v>Conductor Clase 35KV Al 1/0 AWG</v>
          </cell>
          <cell r="E16" t="str">
            <v>U</v>
          </cell>
        </row>
        <row r="17">
          <cell r="B17" t="str">
            <v>COO0221</v>
          </cell>
          <cell r="C17" t="str">
            <v>35KV.Al.2/0</v>
          </cell>
          <cell r="D17" t="str">
            <v>Conductor Clase 35KV Al 2/0 AWG</v>
          </cell>
          <cell r="E17" t="str">
            <v>U</v>
          </cell>
        </row>
        <row r="18">
          <cell r="B18" t="str">
            <v>COO0222</v>
          </cell>
          <cell r="C18" t="str">
            <v>35KV.Al.3/0</v>
          </cell>
          <cell r="D18" t="str">
            <v>Conductor Clase 35KV Al 3/0 AWG</v>
          </cell>
          <cell r="E18" t="str">
            <v>U</v>
          </cell>
        </row>
        <row r="19">
          <cell r="B19" t="str">
            <v>COO0223</v>
          </cell>
          <cell r="C19" t="str">
            <v>35KV.Al.4/0</v>
          </cell>
          <cell r="D19" t="str">
            <v>Conductor Clase 35KV Al 4/0 AWG</v>
          </cell>
          <cell r="E19" t="str">
            <v>U</v>
          </cell>
        </row>
        <row r="20">
          <cell r="B20" t="str">
            <v>COO0224</v>
          </cell>
          <cell r="C20" t="str">
            <v>35KV.Al.500</v>
          </cell>
          <cell r="D20" t="str">
            <v>Conductor Clase 35KV Al 500 MCM</v>
          </cell>
          <cell r="E20" t="str">
            <v>U</v>
          </cell>
        </row>
        <row r="21">
          <cell r="B21" t="str">
            <v>COO0225</v>
          </cell>
          <cell r="C21" t="str">
            <v>35KV.Al.750</v>
          </cell>
          <cell r="D21" t="str">
            <v>Conductor Clase 35KV Al 750 MCM</v>
          </cell>
          <cell r="E21" t="str">
            <v>U</v>
          </cell>
        </row>
        <row r="22">
          <cell r="B22" t="str">
            <v>COO0226</v>
          </cell>
          <cell r="C22" t="str">
            <v>35KV.Al.1000</v>
          </cell>
          <cell r="D22" t="str">
            <v>Conductor Clase 35KV Al 1000 MCM</v>
          </cell>
          <cell r="E22" t="str">
            <v>U</v>
          </cell>
        </row>
        <row r="23">
          <cell r="A23" t="str">
            <v>AOD-0FLM100C</v>
          </cell>
          <cell r="B23" t="str">
            <v>AOD0018</v>
          </cell>
          <cell r="C23" t="str">
            <v>AOFLM100C</v>
          </cell>
          <cell r="D23" t="str">
            <v>Luminaria Ornamental Hg 100 W Halogenada</v>
          </cell>
          <cell r="E23" t="str">
            <v>U</v>
          </cell>
        </row>
        <row r="24">
          <cell r="A24" t="str">
            <v>AOD-0FLM125C</v>
          </cell>
          <cell r="B24" t="str">
            <v>AOD0015</v>
          </cell>
          <cell r="C24" t="str">
            <v>AOFLM125C</v>
          </cell>
          <cell r="D24" t="str">
            <v>Luminaria Ornamental Hg 125 W</v>
          </cell>
          <cell r="E24" t="str">
            <v>U</v>
          </cell>
        </row>
        <row r="25">
          <cell r="A25" t="str">
            <v>AOD-0FLM150C</v>
          </cell>
          <cell r="B25" t="str">
            <v>AOD0019</v>
          </cell>
          <cell r="C25" t="str">
            <v>AOFLM150C</v>
          </cell>
          <cell r="D25" t="str">
            <v>Luminaria Ornamental MH 150 W</v>
          </cell>
          <cell r="E25" t="str">
            <v>U</v>
          </cell>
        </row>
        <row r="26">
          <cell r="A26" t="str">
            <v>AOD-0FLM175C</v>
          </cell>
          <cell r="B26" t="str">
            <v>AOD0016</v>
          </cell>
          <cell r="C26" t="str">
            <v>AOFLM175C</v>
          </cell>
          <cell r="D26" t="str">
            <v>Luminaria Ornamental Hg 175 W</v>
          </cell>
          <cell r="E26" t="str">
            <v>U</v>
          </cell>
        </row>
        <row r="27">
          <cell r="A27" t="str">
            <v>AOD-0FLM70C</v>
          </cell>
          <cell r="B27" t="str">
            <v>AOD0017</v>
          </cell>
          <cell r="C27" t="str">
            <v>AOFLM70C</v>
          </cell>
          <cell r="D27" t="str">
            <v>Luminaria Ornamental Hg 70 W Halogenada</v>
          </cell>
          <cell r="E27" t="str">
            <v>U</v>
          </cell>
        </row>
        <row r="28">
          <cell r="A28" t="str">
            <v>AOD-0FLS150C</v>
          </cell>
          <cell r="B28" t="str">
            <v>AOD0014</v>
          </cell>
          <cell r="C28" t="str">
            <v>AOFLS150C</v>
          </cell>
          <cell r="D28" t="str">
            <v>Luminaria Ornamental Na 150 W</v>
          </cell>
          <cell r="E28" t="str">
            <v>U</v>
          </cell>
        </row>
        <row r="29">
          <cell r="A29" t="str">
            <v>AOD-0FLS70C</v>
          </cell>
          <cell r="B29" t="str">
            <v>AOD0013</v>
          </cell>
          <cell r="C29" t="str">
            <v>AOFLS70C</v>
          </cell>
          <cell r="D29" t="str">
            <v>Luminaria Ornamental Na 70 W</v>
          </cell>
          <cell r="E29" t="str">
            <v>U</v>
          </cell>
        </row>
        <row r="30">
          <cell r="A30" t="str">
            <v>AOD-0IPM100C</v>
          </cell>
          <cell r="B30" t="str">
            <v>AOD0009</v>
          </cell>
          <cell r="C30" t="str">
            <v>AOIPM100C</v>
          </cell>
          <cell r="D30" t="str">
            <v>Proyector MH 100 W En Piso</v>
          </cell>
          <cell r="E30" t="str">
            <v>U</v>
          </cell>
        </row>
        <row r="31">
          <cell r="A31" t="str">
            <v>AOD-0IPM150C</v>
          </cell>
          <cell r="B31" t="str">
            <v>AOD0010</v>
          </cell>
          <cell r="C31" t="str">
            <v>AOIPM150C</v>
          </cell>
          <cell r="D31" t="str">
            <v>Proyector MH 150 W En Piso</v>
          </cell>
          <cell r="E31" t="str">
            <v>U</v>
          </cell>
        </row>
        <row r="32">
          <cell r="A32" t="str">
            <v>AOD-0IPM250C</v>
          </cell>
          <cell r="B32" t="str">
            <v>AOD0011</v>
          </cell>
          <cell r="C32" t="str">
            <v>AOIPM250C</v>
          </cell>
          <cell r="D32" t="str">
            <v>Proyector MH 250 W En Piso</v>
          </cell>
          <cell r="E32" t="str">
            <v>U</v>
          </cell>
        </row>
        <row r="33">
          <cell r="A33" t="str">
            <v>AOD-0IPM70C</v>
          </cell>
          <cell r="B33" t="str">
            <v>AOD0008</v>
          </cell>
          <cell r="C33" t="str">
            <v>AOIPM70C</v>
          </cell>
          <cell r="D33" t="str">
            <v>Proyector MH 70 W En Piso</v>
          </cell>
          <cell r="E33" t="str">
            <v>U</v>
          </cell>
        </row>
        <row r="34">
          <cell r="A34" t="str">
            <v>AOD-0PLM100C</v>
          </cell>
          <cell r="B34" t="str">
            <v>AOD0006</v>
          </cell>
          <cell r="C34" t="str">
            <v>AOPLM100C</v>
          </cell>
          <cell r="D34" t="str">
            <v>Luminaria Ornamental Hg 100 W Halogenada</v>
          </cell>
          <cell r="E34" t="str">
            <v>U</v>
          </cell>
        </row>
        <row r="35">
          <cell r="A35" t="str">
            <v>AOD-0PLM125C</v>
          </cell>
          <cell r="B35" t="str">
            <v>AOD0003</v>
          </cell>
          <cell r="C35" t="str">
            <v>AOPLM125C</v>
          </cell>
          <cell r="D35" t="str">
            <v>Luminaria Ornamental Hg 125 W</v>
          </cell>
          <cell r="E35" t="str">
            <v>U</v>
          </cell>
        </row>
        <row r="36">
          <cell r="A36" t="str">
            <v>AOD-0PLM150C</v>
          </cell>
          <cell r="B36" t="str">
            <v>AOD0007</v>
          </cell>
          <cell r="C36" t="str">
            <v>AOPLM150C</v>
          </cell>
          <cell r="D36" t="str">
            <v>Luminaria Ornamental MH 150 W</v>
          </cell>
          <cell r="E36" t="str">
            <v>U</v>
          </cell>
        </row>
        <row r="37">
          <cell r="A37" t="str">
            <v>AOD-0PLM175C</v>
          </cell>
          <cell r="B37" t="str">
            <v>AOD0004</v>
          </cell>
          <cell r="C37" t="str">
            <v>AOPLM175C</v>
          </cell>
          <cell r="D37" t="str">
            <v>Luminaria Ornamental Hg 175 W</v>
          </cell>
          <cell r="E37" t="str">
            <v>U</v>
          </cell>
        </row>
        <row r="38">
          <cell r="A38" t="str">
            <v>AOD-0PLM70C</v>
          </cell>
          <cell r="B38" t="str">
            <v>AOD0005</v>
          </cell>
          <cell r="C38" t="str">
            <v>AOPLM70C</v>
          </cell>
          <cell r="D38" t="str">
            <v>Luminaria Ornamental Hg 70 W Halogenada</v>
          </cell>
          <cell r="E38" t="str">
            <v>U</v>
          </cell>
        </row>
        <row r="39">
          <cell r="A39" t="str">
            <v>AOD-0PLS100C</v>
          </cell>
          <cell r="B39" t="str">
            <v>AOD0012</v>
          </cell>
          <cell r="C39" t="str">
            <v>AOPLS100C</v>
          </cell>
          <cell r="D39" t="str">
            <v>Luminaria Ornamental Na 100 W</v>
          </cell>
          <cell r="E39" t="str">
            <v>U</v>
          </cell>
        </row>
        <row r="40">
          <cell r="A40" t="str">
            <v>AOD-0PLS150C</v>
          </cell>
          <cell r="B40" t="str">
            <v>AOD0002</v>
          </cell>
          <cell r="C40" t="str">
            <v>AOPLS150C</v>
          </cell>
          <cell r="D40" t="str">
            <v>Luminaria Ornamental Na 150 W</v>
          </cell>
          <cell r="E40" t="str">
            <v>U</v>
          </cell>
        </row>
        <row r="41">
          <cell r="A41" t="str">
            <v>AOD-0PLS70C</v>
          </cell>
          <cell r="B41" t="str">
            <v>AOD0001</v>
          </cell>
          <cell r="C41" t="str">
            <v>AOPLS70C</v>
          </cell>
          <cell r="D41" t="str">
            <v>Luminaria Ornamental Na 70 W</v>
          </cell>
          <cell r="E41" t="str">
            <v>U</v>
          </cell>
        </row>
        <row r="42">
          <cell r="A42" t="str">
            <v>APC-0PLCS100AC</v>
          </cell>
          <cell r="B42" t="str">
            <v>APO0309</v>
          </cell>
          <cell r="C42" t="str">
            <v>LCPS100ACC</v>
          </cell>
          <cell r="D42" t="str">
            <v>Lum. 120 V Na 100 W en poste con red aerea Autocontrolada pot. cte. C</v>
          </cell>
          <cell r="E42" t="str">
            <v>U</v>
          </cell>
        </row>
        <row r="43">
          <cell r="A43" t="str">
            <v>APC-0PLCS100PC</v>
          </cell>
          <cell r="B43" t="str">
            <v>APO0302</v>
          </cell>
          <cell r="C43" t="str">
            <v>LCPS100PCC</v>
          </cell>
          <cell r="D43" t="str">
            <v>Lum. 120 V Na 100 W en poste con red aerea hilo piloto pot. cte. C</v>
          </cell>
          <cell r="E43" t="str">
            <v>U</v>
          </cell>
        </row>
        <row r="44">
          <cell r="A44" t="str">
            <v>APC-0PLCS150AC</v>
          </cell>
          <cell r="B44" t="str">
            <v>APO0310</v>
          </cell>
          <cell r="C44" t="str">
            <v>LCPS150ACC</v>
          </cell>
          <cell r="D44" t="str">
            <v>Lum. 120 V Na 150 W en poste con red aerea Autocontrolada pot. cte. C</v>
          </cell>
          <cell r="E44" t="str">
            <v>U</v>
          </cell>
        </row>
        <row r="45">
          <cell r="A45" t="str">
            <v>APC-0PLCS150PC</v>
          </cell>
          <cell r="B45" t="str">
            <v>APO0303</v>
          </cell>
          <cell r="C45" t="str">
            <v>LCPS150PCC</v>
          </cell>
          <cell r="D45" t="str">
            <v>Lum. 120 V Na 150 W en poste con red aerea hilo piloto pot. cte. C</v>
          </cell>
          <cell r="E45" t="str">
            <v>U</v>
          </cell>
        </row>
        <row r="46">
          <cell r="A46" t="str">
            <v>APC-0SLCS100AC</v>
          </cell>
          <cell r="B46" t="str">
            <v>APO0329</v>
          </cell>
          <cell r="C46" t="str">
            <v>LCSS100ACC</v>
          </cell>
          <cell r="D46" t="str">
            <v>Lum. 120 V  Na100 W en poste con red subt Autocontrolada pot. cte. C</v>
          </cell>
          <cell r="E46" t="str">
            <v>U</v>
          </cell>
        </row>
        <row r="47">
          <cell r="A47" t="str">
            <v>APC-0SLCS100PC</v>
          </cell>
          <cell r="B47" t="str">
            <v>APO0322</v>
          </cell>
          <cell r="C47" t="str">
            <v>LCSS100PCC</v>
          </cell>
          <cell r="D47" t="str">
            <v>Lum. 120 V Na 100 W en poste con red subt hilo piloto pot. cte. C</v>
          </cell>
          <cell r="E47" t="str">
            <v>U</v>
          </cell>
        </row>
        <row r="48">
          <cell r="A48" t="str">
            <v>APC-0SLCS150AC</v>
          </cell>
          <cell r="B48" t="str">
            <v>APO0330</v>
          </cell>
          <cell r="C48" t="str">
            <v>LCSS150ACC</v>
          </cell>
          <cell r="D48" t="str">
            <v>Lum. 120 V  Na150 W en poste con red subt Autocontrolada pot. cte. C</v>
          </cell>
          <cell r="E48" t="str">
            <v>U</v>
          </cell>
        </row>
        <row r="49">
          <cell r="A49" t="str">
            <v>APC-0SLCS150PC</v>
          </cell>
          <cell r="B49" t="str">
            <v>APO0323</v>
          </cell>
          <cell r="C49" t="str">
            <v>LCSS150PCC</v>
          </cell>
          <cell r="D49" t="str">
            <v>Lum. 120 V Na 150 W en poste con red subt hilo piloto pot. cte. C</v>
          </cell>
          <cell r="E49" t="str">
            <v>U</v>
          </cell>
        </row>
        <row r="50">
          <cell r="A50" t="str">
            <v>APD-0ALAM125AC</v>
          </cell>
          <cell r="B50" t="str">
            <v>APO0122</v>
          </cell>
          <cell r="C50" t="str">
            <v>LDAM125ACA</v>
          </cell>
          <cell r="D50" t="str">
            <v>Lum. 240 V Hg 125 W en fachada con red subt Autocontrolada pot. cte. A</v>
          </cell>
          <cell r="E50" t="str">
            <v>U</v>
          </cell>
        </row>
        <row r="51">
          <cell r="A51" t="str">
            <v>APD-0ALAM125PC</v>
          </cell>
          <cell r="B51" t="str">
            <v>APO0119</v>
          </cell>
          <cell r="C51" t="str">
            <v>LDAM125PCA</v>
          </cell>
          <cell r="D51" t="str">
            <v>Lum. 240 V Hg 125 W en fachada con red subt hilo piloto pot. cte. A</v>
          </cell>
          <cell r="E51" t="str">
            <v>U</v>
          </cell>
        </row>
        <row r="52">
          <cell r="A52" t="str">
            <v>APD-0ALAM175AC</v>
          </cell>
          <cell r="B52" t="str">
            <v>APO0123</v>
          </cell>
          <cell r="C52" t="str">
            <v>LDAM175ACA</v>
          </cell>
          <cell r="D52" t="str">
            <v>Lum. 240 V Hg 175 W en fachada con red subt Autocontrolada pot. cte. A</v>
          </cell>
          <cell r="E52" t="str">
            <v>U</v>
          </cell>
        </row>
        <row r="53">
          <cell r="A53" t="str">
            <v>APD-0ALAM175PC</v>
          </cell>
          <cell r="B53" t="str">
            <v>APO0120</v>
          </cell>
          <cell r="C53" t="str">
            <v>LDAM175PCA</v>
          </cell>
          <cell r="D53" t="str">
            <v>Lum. 240 V Hg 175 W en fachada con red subt hilo piloto pot. cte. A</v>
          </cell>
          <cell r="E53" t="str">
            <v>U</v>
          </cell>
        </row>
        <row r="54">
          <cell r="A54" t="str">
            <v>APD-0ALAM250AC</v>
          </cell>
          <cell r="B54" t="str">
            <v>APO0124</v>
          </cell>
          <cell r="C54" t="str">
            <v>LDAM250ACA</v>
          </cell>
          <cell r="D54" t="str">
            <v>Lum. 240 V Hg 250 W en fachada con red subt Autocontrolada pot. cte. A</v>
          </cell>
          <cell r="E54" t="str">
            <v>U</v>
          </cell>
        </row>
        <row r="55">
          <cell r="A55" t="str">
            <v>APD-0ALAM250PC</v>
          </cell>
          <cell r="B55" t="str">
            <v>APO0121</v>
          </cell>
          <cell r="C55" t="str">
            <v>LDAM250PCA</v>
          </cell>
          <cell r="D55" t="str">
            <v>Lum. 240 V Hg 250 W en fachada con red subt hilo piloto pot. cte. A</v>
          </cell>
          <cell r="E55" t="str">
            <v>U</v>
          </cell>
        </row>
        <row r="56">
          <cell r="A56" t="str">
            <v>APD-0ALCM125AC</v>
          </cell>
          <cell r="B56" t="str">
            <v>APO0229</v>
          </cell>
          <cell r="C56" t="str">
            <v>LDAM125ACC</v>
          </cell>
          <cell r="D56" t="str">
            <v>Lum. 240 V Hg 125 W en fachada con red subt Autocontrolada pot. cte. C</v>
          </cell>
          <cell r="E56" t="str">
            <v>U</v>
          </cell>
        </row>
        <row r="57">
          <cell r="A57" t="str">
            <v>APD-0ALCM125PC</v>
          </cell>
          <cell r="B57" t="str">
            <v>APO0225</v>
          </cell>
          <cell r="C57" t="str">
            <v>LDAM125PCC</v>
          </cell>
          <cell r="D57" t="str">
            <v>Lum. 240 V Hg 125 W en fachada con red subt hilo piloto pot. cte. C</v>
          </cell>
          <cell r="E57" t="str">
            <v>U</v>
          </cell>
        </row>
        <row r="58">
          <cell r="A58" t="str">
            <v>APD-0ALCM175AC</v>
          </cell>
          <cell r="B58" t="str">
            <v>APO0230</v>
          </cell>
          <cell r="C58" t="str">
            <v>LDAM175ACC</v>
          </cell>
          <cell r="D58" t="str">
            <v>Lum. 240 V Hg 175 W en fachada con red subt Autocontrolada pot. cte. C</v>
          </cell>
          <cell r="E58" t="str">
            <v>U</v>
          </cell>
        </row>
        <row r="59">
          <cell r="A59" t="str">
            <v>APD-0ALCM175PC</v>
          </cell>
          <cell r="B59" t="str">
            <v>APO0226</v>
          </cell>
          <cell r="C59" t="str">
            <v>LDAM175PCC</v>
          </cell>
          <cell r="D59" t="str">
            <v>Lum. 240 V Hg 175 W en fachada con red subt hilo piloto pot. cte. C</v>
          </cell>
          <cell r="E59" t="str">
            <v>U</v>
          </cell>
        </row>
        <row r="60">
          <cell r="A60" t="str">
            <v>APD-0ALCM250AC</v>
          </cell>
          <cell r="B60" t="str">
            <v>APO0231</v>
          </cell>
          <cell r="C60" t="str">
            <v>LDAM250ACC</v>
          </cell>
          <cell r="D60" t="str">
            <v>Lum. 240 V Hg 250 W en fachada con red subt Autocontrolada pot. cte. C</v>
          </cell>
          <cell r="E60" t="str">
            <v>U</v>
          </cell>
        </row>
        <row r="61">
          <cell r="A61" t="str">
            <v>APD-0ALCM250PC</v>
          </cell>
          <cell r="B61" t="str">
            <v>APO0227</v>
          </cell>
          <cell r="C61" t="str">
            <v>LDAM250PCC</v>
          </cell>
          <cell r="D61" t="str">
            <v>Lum. 240 V Hg 250 W en fachada con red subt hilo piloto pot. cte. C</v>
          </cell>
          <cell r="E61" t="str">
            <v>U</v>
          </cell>
        </row>
        <row r="62">
          <cell r="A62" t="str">
            <v>APD-0ALCM400AC</v>
          </cell>
          <cell r="B62" t="str">
            <v>APO0232</v>
          </cell>
          <cell r="C62" t="str">
            <v>LDAM400ACC</v>
          </cell>
          <cell r="D62" t="str">
            <v>Lum. 240 V Hg 400 W en fachada con red subt Autocontrolada pot. cte. C</v>
          </cell>
          <cell r="E62" t="str">
            <v>U</v>
          </cell>
        </row>
        <row r="63">
          <cell r="A63" t="str">
            <v>APD-0ALCM400PC</v>
          </cell>
          <cell r="B63" t="str">
            <v>APO0228</v>
          </cell>
          <cell r="C63" t="str">
            <v>LDAM400PCC</v>
          </cell>
          <cell r="D63" t="str">
            <v>Lum. 240 V Hg 400 W en fachada con red subt hilo piloto pot. cte. C</v>
          </cell>
          <cell r="E63" t="str">
            <v>U</v>
          </cell>
        </row>
        <row r="64">
          <cell r="A64" t="str">
            <v>APD-0ALCS100AC</v>
          </cell>
          <cell r="B64" t="str">
            <v>APO0363</v>
          </cell>
          <cell r="C64" t="str">
            <v>LDAS100ACC</v>
          </cell>
          <cell r="D64" t="str">
            <v>Lum. 240 V Na 100 W en fachada con red subt Autocontrolada pot. cte. C</v>
          </cell>
          <cell r="E64" t="str">
            <v>U</v>
          </cell>
        </row>
        <row r="65">
          <cell r="A65" t="str">
            <v>APD-0ALCS100PC</v>
          </cell>
          <cell r="B65" t="str">
            <v>APO0358</v>
          </cell>
          <cell r="C65" t="str">
            <v>LDAS100PCC</v>
          </cell>
          <cell r="D65" t="str">
            <v>Lum. 240 V Na 100 W en fachada con red subt hilo piloto pot. cte. C</v>
          </cell>
          <cell r="E65" t="str">
            <v>U</v>
          </cell>
        </row>
        <row r="66">
          <cell r="A66" t="str">
            <v>APD-0ALCS150AC</v>
          </cell>
          <cell r="B66" t="str">
            <v>APO0364</v>
          </cell>
          <cell r="C66" t="str">
            <v>LDAS150ACC</v>
          </cell>
          <cell r="D66" t="str">
            <v>Lum. 240 V Na 150 W en fachada con red subt Autocontrolada pot. cte. C</v>
          </cell>
          <cell r="E66" t="str">
            <v>U</v>
          </cell>
        </row>
        <row r="67">
          <cell r="A67" t="str">
            <v>APD-0ALCS150AD</v>
          </cell>
          <cell r="B67" t="str">
            <v>APO0370</v>
          </cell>
          <cell r="C67" t="str">
            <v>LDAS150ADC</v>
          </cell>
          <cell r="D67" t="str">
            <v>Lum. 240 V Na 150 W en fachada con red subt Autocont. Dob.niv.pot. C</v>
          </cell>
          <cell r="E67" t="str">
            <v>U</v>
          </cell>
        </row>
        <row r="68">
          <cell r="A68" t="str">
            <v>APD-0ALCS150PC</v>
          </cell>
          <cell r="B68" t="str">
            <v>APO0359</v>
          </cell>
          <cell r="C68" t="str">
            <v>LDAS150PCC</v>
          </cell>
          <cell r="D68" t="str">
            <v>Lum. 240 V Na 150 W en fachada con red subt hilo piloto pot. cte. C</v>
          </cell>
          <cell r="E68" t="str">
            <v>U</v>
          </cell>
        </row>
        <row r="69">
          <cell r="A69" t="str">
            <v>APD-0ALCS150PD</v>
          </cell>
          <cell r="B69" t="str">
            <v>APO0367</v>
          </cell>
          <cell r="C69" t="str">
            <v>LDAS150PDC</v>
          </cell>
          <cell r="D69" t="str">
            <v>Lum. 240 V Na 150 W en fachada con red subt hilo piloto Dob.niv.pot. C</v>
          </cell>
          <cell r="E69" t="str">
            <v>U</v>
          </cell>
        </row>
        <row r="70">
          <cell r="A70" t="str">
            <v>APD-0ALCS250AC</v>
          </cell>
          <cell r="B70" t="str">
            <v>APO0365</v>
          </cell>
          <cell r="C70" t="str">
            <v>LDAS250ACC</v>
          </cell>
          <cell r="D70" t="str">
            <v>Lum. 240 V Na 250 W en fachada con red subt Autocontrolada pot. cte. C</v>
          </cell>
          <cell r="E70" t="str">
            <v>U</v>
          </cell>
        </row>
        <row r="71">
          <cell r="A71" t="str">
            <v>APD-0ALCS250AD</v>
          </cell>
          <cell r="B71" t="str">
            <v>APO0371</v>
          </cell>
          <cell r="C71" t="str">
            <v>LDAS250ADC</v>
          </cell>
          <cell r="D71" t="str">
            <v>Lum. 240 V Na 250 W en fachada con red subt Autocont. Dob.niv.pot. C</v>
          </cell>
          <cell r="E71" t="str">
            <v>U</v>
          </cell>
        </row>
        <row r="72">
          <cell r="A72" t="str">
            <v>APD-0ALCS250PC</v>
          </cell>
          <cell r="B72" t="str">
            <v>APO0360</v>
          </cell>
          <cell r="C72" t="str">
            <v>LDAS250PCC</v>
          </cell>
          <cell r="D72" t="str">
            <v>Lum. 240 V Na 250 W en fachada con red subt hilo piloto pot. cte. C</v>
          </cell>
          <cell r="E72" t="str">
            <v>U</v>
          </cell>
        </row>
        <row r="73">
          <cell r="A73" t="str">
            <v>APD-0ALCS250PD</v>
          </cell>
          <cell r="B73" t="str">
            <v>APO0368</v>
          </cell>
          <cell r="C73" t="str">
            <v>LDAS250PDC</v>
          </cell>
          <cell r="D73" t="str">
            <v>Lum. 240 V Na 250 W en fachada con red subt hilo piloto Dob.niv.pot. C</v>
          </cell>
          <cell r="E73" t="str">
            <v>U</v>
          </cell>
        </row>
        <row r="74">
          <cell r="A74" t="str">
            <v>APD-0ALCS400AC</v>
          </cell>
          <cell r="B74" t="str">
            <v>APO0366</v>
          </cell>
          <cell r="C74" t="str">
            <v>LDAS400ACC</v>
          </cell>
          <cell r="D74" t="str">
            <v>Lum. 240 V Na 400 W en fachada con red subt Autocontrolada pot. cte. C</v>
          </cell>
          <cell r="E74" t="str">
            <v>U</v>
          </cell>
        </row>
        <row r="75">
          <cell r="A75" t="str">
            <v>APD-0ALCS400AD</v>
          </cell>
          <cell r="B75" t="str">
            <v>APO0372</v>
          </cell>
          <cell r="C75" t="str">
            <v>LDAS400ADC</v>
          </cell>
          <cell r="D75" t="str">
            <v>Lum. 240 V Na 400 W en fachada con red subt Autocont. Dob.niv.pot. C</v>
          </cell>
          <cell r="E75" t="str">
            <v>U</v>
          </cell>
        </row>
        <row r="76">
          <cell r="A76" t="str">
            <v>APD-0ALCS400PC</v>
          </cell>
          <cell r="B76" t="str">
            <v>APO0361</v>
          </cell>
          <cell r="C76" t="str">
            <v>LDAS400PCC</v>
          </cell>
          <cell r="D76" t="str">
            <v>Lum. 240 V Na 400 W en fachada con red subt hilo piloto pot. cte. C</v>
          </cell>
          <cell r="E76" t="str">
            <v>U</v>
          </cell>
        </row>
        <row r="77">
          <cell r="A77" t="str">
            <v>APD-0ALCS400PD</v>
          </cell>
          <cell r="B77" t="str">
            <v>APO0369</v>
          </cell>
          <cell r="C77" t="str">
            <v>LDAS400PDC</v>
          </cell>
          <cell r="D77" t="str">
            <v>Lum. 240 V Na 400 W en fachada con red subt hilo piloto Dob.niv.pot. C</v>
          </cell>
          <cell r="E77" t="str">
            <v>U</v>
          </cell>
        </row>
        <row r="78">
          <cell r="A78" t="str">
            <v>APD-0ALCS70AC</v>
          </cell>
          <cell r="B78" t="str">
            <v>APO0362</v>
          </cell>
          <cell r="C78" t="str">
            <v>LDAS70ACC</v>
          </cell>
          <cell r="D78" t="str">
            <v>Lum. 240 V Na 70 W en fachada con red subt Autocontrolada pot. cte. C</v>
          </cell>
          <cell r="E78" t="str">
            <v>U</v>
          </cell>
        </row>
        <row r="79">
          <cell r="A79" t="str">
            <v>APD-0ALCS70PC</v>
          </cell>
          <cell r="B79" t="str">
            <v>APO0357</v>
          </cell>
          <cell r="C79" t="str">
            <v>LDAS70PCC</v>
          </cell>
          <cell r="D79" t="str">
            <v>Lum. 240 V Na 70 W en fachada con red subt hilo piloto pot. cte. C</v>
          </cell>
          <cell r="E79" t="str">
            <v>U</v>
          </cell>
        </row>
        <row r="80">
          <cell r="A80" t="str">
            <v>APD-0APCM1000ACC</v>
          </cell>
          <cell r="B80" t="str">
            <v>APO0432</v>
          </cell>
          <cell r="C80" t="str">
            <v>PAM1000ACC</v>
          </cell>
          <cell r="D80" t="str">
            <v>Proy. 240 V  Hg 1000 W en fachada con red subt Autocontrolado pot .cte. C</v>
          </cell>
          <cell r="E80" t="str">
            <v>U</v>
          </cell>
        </row>
        <row r="81">
          <cell r="A81" t="str">
            <v>APD-0APCM1000PCC</v>
          </cell>
          <cell r="B81" t="str">
            <v>APO0428</v>
          </cell>
          <cell r="C81" t="str">
            <v>PAM1000PCC</v>
          </cell>
          <cell r="D81" t="str">
            <v>Proy. 240 V Hg 1000 W en fachada con red subt hilo piloto pot. cte. C</v>
          </cell>
          <cell r="E81" t="str">
            <v>U</v>
          </cell>
        </row>
        <row r="82">
          <cell r="A82" t="str">
            <v>APD-0APCM100ACC</v>
          </cell>
          <cell r="B82" t="str">
            <v>APO0429</v>
          </cell>
          <cell r="C82" t="str">
            <v>PAM100ACC</v>
          </cell>
          <cell r="D82" t="str">
            <v>Proy. 240 V Hg 100 W en fachada con red subt Autocontrolado pot. cte. C</v>
          </cell>
          <cell r="E82" t="str">
            <v>U</v>
          </cell>
        </row>
        <row r="83">
          <cell r="A83" t="str">
            <v>APD-0APCM100PCC</v>
          </cell>
          <cell r="B83" t="str">
            <v>APO0425</v>
          </cell>
          <cell r="C83" t="str">
            <v>PAM100PCC</v>
          </cell>
          <cell r="D83" t="str">
            <v>Proy. 240 V Hg 100 W en fachada con red subt hilo piloto pot. cte. C</v>
          </cell>
          <cell r="E83" t="str">
            <v>U</v>
          </cell>
        </row>
        <row r="84">
          <cell r="A84" t="str">
            <v>APD-0APCM150ACC</v>
          </cell>
          <cell r="B84" t="str">
            <v>APO0430</v>
          </cell>
          <cell r="C84" t="str">
            <v>PAM150ACC</v>
          </cell>
          <cell r="D84" t="str">
            <v>Proy. 240 V Hg 150 W en fachada con red subt Autocontrolado pot. cte. C</v>
          </cell>
          <cell r="E84" t="str">
            <v>U</v>
          </cell>
        </row>
        <row r="85">
          <cell r="A85" t="str">
            <v>APD-0APCM150PCC</v>
          </cell>
          <cell r="B85" t="str">
            <v>APO0426</v>
          </cell>
          <cell r="C85" t="str">
            <v>PAM150PCC</v>
          </cell>
          <cell r="D85" t="str">
            <v>Proy. 240 V Hg 150 W en fachada con red subt hilo piloto pot. cte. C</v>
          </cell>
          <cell r="E85" t="str">
            <v>U</v>
          </cell>
        </row>
        <row r="86">
          <cell r="A86" t="str">
            <v>APD-0APCM500ACC</v>
          </cell>
          <cell r="B86" t="str">
            <v>APO0431</v>
          </cell>
          <cell r="C86" t="str">
            <v>PAM500ACC</v>
          </cell>
          <cell r="D86" t="str">
            <v>Proy. 240 V Hg 500 W en fachada con red subt Autocontrolado pot. cte. C</v>
          </cell>
          <cell r="E86" t="str">
            <v>U</v>
          </cell>
        </row>
        <row r="87">
          <cell r="A87" t="str">
            <v>APD-0APCM500PCC</v>
          </cell>
          <cell r="B87" t="str">
            <v>APO0427</v>
          </cell>
          <cell r="C87" t="str">
            <v>PAM500PCC</v>
          </cell>
          <cell r="D87" t="str">
            <v>Proy. 240 V Hg 500 W en fachada con red subt hilo piloto pot. cte. C</v>
          </cell>
          <cell r="E87" t="str">
            <v>U</v>
          </cell>
        </row>
        <row r="88">
          <cell r="A88" t="str">
            <v>APD-0APCS150ACC</v>
          </cell>
          <cell r="B88" t="str">
            <v>APO0515</v>
          </cell>
          <cell r="C88" t="str">
            <v>PAS150ACC</v>
          </cell>
          <cell r="D88" t="str">
            <v>Proy. 240 V Na 150 W en fachada con red subt Autocontrolado pot. cte. C</v>
          </cell>
          <cell r="E88" t="str">
            <v>U</v>
          </cell>
        </row>
        <row r="89">
          <cell r="A89" t="str">
            <v>APD-0APCS150PCC</v>
          </cell>
          <cell r="B89" t="str">
            <v>APO0513</v>
          </cell>
          <cell r="C89" t="str">
            <v>PAS150PCC</v>
          </cell>
          <cell r="D89" t="str">
            <v>Proy. 240 V Na 150 W en fachada con red subt hilo piloto pot. cte. C</v>
          </cell>
          <cell r="E89" t="str">
            <v>U</v>
          </cell>
        </row>
        <row r="90">
          <cell r="A90" t="str">
            <v>APD-0APCS250ACC</v>
          </cell>
          <cell r="B90" t="str">
            <v>APO0516</v>
          </cell>
          <cell r="C90" t="str">
            <v>PAS250ACC</v>
          </cell>
          <cell r="D90" t="str">
            <v>Proy. 240 V Na 250 W en fachada con red subt Autocontrolado pot. cte. C</v>
          </cell>
          <cell r="E90" t="str">
            <v>U</v>
          </cell>
        </row>
        <row r="91">
          <cell r="A91" t="str">
            <v>APD-0APCS250PCC</v>
          </cell>
          <cell r="B91" t="str">
            <v>APO0514</v>
          </cell>
          <cell r="C91" t="str">
            <v>PAS250PCC</v>
          </cell>
          <cell r="D91" t="str">
            <v>Proy. 240 V Na 250 W en fachada con red subt hilo piloto pot. cte. C</v>
          </cell>
          <cell r="E91" t="str">
            <v>U</v>
          </cell>
        </row>
        <row r="92">
          <cell r="A92" t="str">
            <v>APD-0FLAM125AC</v>
          </cell>
          <cell r="B92" t="str">
            <v>APO0116</v>
          </cell>
          <cell r="C92" t="str">
            <v>LDFM125ACA</v>
          </cell>
          <cell r="D92" t="str">
            <v>Lum. 240 V Hg125 W en fachada con red preen Autocontrolada pot. cte. A</v>
          </cell>
          <cell r="E92" t="str">
            <v>U</v>
          </cell>
        </row>
        <row r="93">
          <cell r="A93" t="str">
            <v>APD-0FLAM125PC</v>
          </cell>
          <cell r="B93" t="str">
            <v>APO0113</v>
          </cell>
          <cell r="C93" t="str">
            <v>LDFM125PCA</v>
          </cell>
          <cell r="D93" t="str">
            <v>Lum. 240 V Hg125 W en fachada con red preen hilo piloto pot. cte. A</v>
          </cell>
          <cell r="E93" t="str">
            <v>U</v>
          </cell>
        </row>
        <row r="94">
          <cell r="A94" t="str">
            <v>APD-0FLAM175AC</v>
          </cell>
          <cell r="B94" t="str">
            <v>APO0117</v>
          </cell>
          <cell r="C94" t="str">
            <v>LDFM175ACA</v>
          </cell>
          <cell r="D94" t="str">
            <v>Lum. 240 V Hg175 W en fachada con red preen Autocontrolada pot. cte. A</v>
          </cell>
          <cell r="E94" t="str">
            <v>U</v>
          </cell>
        </row>
        <row r="95">
          <cell r="A95" t="str">
            <v>APD-0FLAM175PC</v>
          </cell>
          <cell r="B95" t="str">
            <v>APO0114</v>
          </cell>
          <cell r="C95" t="str">
            <v>LDFM175PCA</v>
          </cell>
          <cell r="D95" t="str">
            <v>Lum. 240 V Hg175 W en fachada con red preen hilo piloto pot. cte. A</v>
          </cell>
          <cell r="E95" t="str">
            <v>U</v>
          </cell>
        </row>
        <row r="96">
          <cell r="A96" t="str">
            <v>APD-0FLAM250AC</v>
          </cell>
          <cell r="B96" t="str">
            <v>APO0118</v>
          </cell>
          <cell r="C96" t="str">
            <v>LDFM250ACA</v>
          </cell>
          <cell r="D96" t="str">
            <v>Lum. 240 V Hg250 W en fachada con red preen Autocontrolada pot. cte. A</v>
          </cell>
          <cell r="E96" t="str">
            <v>U</v>
          </cell>
        </row>
        <row r="97">
          <cell r="A97" t="str">
            <v>APD-0FLAM250PC</v>
          </cell>
          <cell r="B97" t="str">
            <v>APO0115</v>
          </cell>
          <cell r="C97" t="str">
            <v>LDFM250PCA</v>
          </cell>
          <cell r="D97" t="str">
            <v>Lum. 240 V Hg250 W en fachada con red preen hilo piloto pot. cte. A</v>
          </cell>
          <cell r="E97" t="str">
            <v>U</v>
          </cell>
        </row>
        <row r="98">
          <cell r="A98" t="str">
            <v>APD-0FLCM125AC</v>
          </cell>
          <cell r="B98" t="str">
            <v>APO0221</v>
          </cell>
          <cell r="C98" t="str">
            <v>LDFM125ACC</v>
          </cell>
          <cell r="D98" t="str">
            <v>Lum. 240 V Hg125 W en fachada con red preen Autocontrolada pot. cte. C</v>
          </cell>
          <cell r="E98" t="str">
            <v>U</v>
          </cell>
        </row>
        <row r="99">
          <cell r="A99" t="str">
            <v>APD-0FLCM125PC</v>
          </cell>
          <cell r="B99" t="str">
            <v>APO0217</v>
          </cell>
          <cell r="C99" t="str">
            <v>LDFM125PCC</v>
          </cell>
          <cell r="D99" t="str">
            <v>Lum. 240 V Hg125 W en fachada con red preen hilo piloto pot. cte. C</v>
          </cell>
          <cell r="E99" t="str">
            <v>U</v>
          </cell>
        </row>
        <row r="100">
          <cell r="A100" t="str">
            <v>APD-0FLCM175AC</v>
          </cell>
          <cell r="B100" t="str">
            <v>APO0222</v>
          </cell>
          <cell r="C100" t="str">
            <v>LDFM175ACC</v>
          </cell>
          <cell r="D100" t="str">
            <v>Lum. 240 V Hg175 W en fachada con red preen Autocontrolada pot. cte. C</v>
          </cell>
          <cell r="E100" t="str">
            <v>U</v>
          </cell>
        </row>
        <row r="101">
          <cell r="A101" t="str">
            <v>APD-0FLCM175PC</v>
          </cell>
          <cell r="B101" t="str">
            <v>APO0218</v>
          </cell>
          <cell r="C101" t="str">
            <v>LDFM175PCC</v>
          </cell>
          <cell r="D101" t="str">
            <v>Lum. 240 V Hg175 W en fachada con red preen hilo piloto pot. cte. C</v>
          </cell>
          <cell r="E101" t="str">
            <v>U</v>
          </cell>
        </row>
        <row r="102">
          <cell r="A102" t="str">
            <v>APD-0FLCM250AC</v>
          </cell>
          <cell r="B102" t="str">
            <v>APO0223</v>
          </cell>
          <cell r="C102" t="str">
            <v>LDFM250ACC</v>
          </cell>
          <cell r="D102" t="str">
            <v>Lum. 240 V Hg250 W en fachada con red preen Autocontrolada pot. cte. C</v>
          </cell>
          <cell r="E102" t="str">
            <v>U</v>
          </cell>
        </row>
        <row r="103">
          <cell r="A103" t="str">
            <v>APD-0FLCM250PC</v>
          </cell>
          <cell r="B103" t="str">
            <v>APO0219</v>
          </cell>
          <cell r="C103" t="str">
            <v>LDFM250PCC</v>
          </cell>
          <cell r="D103" t="str">
            <v>Lum. 240 V Hg250 W en fachada con red preen hilo piloto pot. cte. C</v>
          </cell>
          <cell r="E103" t="str">
            <v>U</v>
          </cell>
        </row>
        <row r="104">
          <cell r="A104" t="str">
            <v>APD-0FLCM400AC</v>
          </cell>
          <cell r="B104" t="str">
            <v>APO0224</v>
          </cell>
          <cell r="C104" t="str">
            <v>LDFM400ACC</v>
          </cell>
          <cell r="D104" t="str">
            <v>Lum. 240 V Hg400 W en fachada con red preen Autocontrolada pot. cte. C</v>
          </cell>
          <cell r="E104" t="str">
            <v>U</v>
          </cell>
        </row>
        <row r="105">
          <cell r="A105" t="str">
            <v>APD-0FLCM400PC</v>
          </cell>
          <cell r="B105" t="str">
            <v>APO0220</v>
          </cell>
          <cell r="C105" t="str">
            <v>LDFM400PCC</v>
          </cell>
          <cell r="D105" t="str">
            <v>Lum. 240 V Hg400 W en fachada con red preen hilo piloto pot. cte. C</v>
          </cell>
          <cell r="E105" t="str">
            <v>U</v>
          </cell>
        </row>
        <row r="106">
          <cell r="A106" t="str">
            <v>APD-0FLCS100AC</v>
          </cell>
          <cell r="B106" t="str">
            <v>APO0347</v>
          </cell>
          <cell r="C106" t="str">
            <v>LDFS100ACC</v>
          </cell>
          <cell r="D106" t="str">
            <v>Lum. 240 V Na 100 W en fachada con red preen Autocontrolada pot. cte. C</v>
          </cell>
          <cell r="E106" t="str">
            <v>U</v>
          </cell>
        </row>
        <row r="107">
          <cell r="A107" t="str">
            <v>APD-0FLCS100PC</v>
          </cell>
          <cell r="B107" t="str">
            <v>APO0342</v>
          </cell>
          <cell r="C107" t="str">
            <v>LDFS100PCC</v>
          </cell>
          <cell r="D107" t="str">
            <v>Lum. 240 V Na 100 W en fachada con red preen hilo piloto pot. cte. C</v>
          </cell>
          <cell r="E107" t="str">
            <v>U</v>
          </cell>
        </row>
        <row r="108">
          <cell r="A108" t="str">
            <v>APD-0FLCS150AC</v>
          </cell>
          <cell r="B108" t="str">
            <v>APO0348</v>
          </cell>
          <cell r="C108" t="str">
            <v>LDFS150ACC</v>
          </cell>
          <cell r="D108" t="str">
            <v>Lum. 240 V Na 150 W en fachada con red preen Autocontrolada pot. cte. C</v>
          </cell>
          <cell r="E108" t="str">
            <v>U</v>
          </cell>
        </row>
        <row r="109">
          <cell r="A109" t="str">
            <v>APD-0FLCS150AD</v>
          </cell>
          <cell r="B109" t="str">
            <v>APO0354</v>
          </cell>
          <cell r="C109" t="str">
            <v>LDFS150ADC</v>
          </cell>
          <cell r="D109" t="str">
            <v>Lum. 240 V Na150 W en fachada con red preen Autocont. Dob.niv.pot. C</v>
          </cell>
          <cell r="E109" t="str">
            <v>U</v>
          </cell>
        </row>
        <row r="110">
          <cell r="A110" t="str">
            <v>APD-0FLCS150PC</v>
          </cell>
          <cell r="B110" t="str">
            <v>APO0343</v>
          </cell>
          <cell r="C110" t="str">
            <v>LDFS150PCC</v>
          </cell>
          <cell r="D110" t="str">
            <v>Lum. 240 V Na 150 W en fachada con red preen hilo piloto pot. cte. C</v>
          </cell>
          <cell r="E110" t="str">
            <v>U</v>
          </cell>
        </row>
        <row r="111">
          <cell r="A111" t="str">
            <v>APD-0FLCS150PD</v>
          </cell>
          <cell r="B111" t="str">
            <v>APO0351</v>
          </cell>
          <cell r="C111" t="str">
            <v>LDFS150PDC</v>
          </cell>
          <cell r="D111" t="str">
            <v>Lum. 240 V Na150 W en fachada con red preen hilo piloto Dob.niv.pot. C</v>
          </cell>
          <cell r="E111" t="str">
            <v>U</v>
          </cell>
        </row>
        <row r="112">
          <cell r="A112" t="str">
            <v>APD-0FLCS250AC</v>
          </cell>
          <cell r="B112" t="str">
            <v>APO0349</v>
          </cell>
          <cell r="C112" t="str">
            <v>LDFS250ACC</v>
          </cell>
          <cell r="D112" t="str">
            <v>Lum. 240 V Na 250 W en fachada con red preen Autocontrolada pot. cte. C</v>
          </cell>
          <cell r="E112" t="str">
            <v>U</v>
          </cell>
        </row>
        <row r="113">
          <cell r="A113" t="str">
            <v>APD-0FLCS250AD</v>
          </cell>
          <cell r="B113" t="str">
            <v>APO0355</v>
          </cell>
          <cell r="C113" t="str">
            <v>LDFS250ADC</v>
          </cell>
          <cell r="D113" t="str">
            <v>Lum. 240 V Na250 W en fachada con red preen Autocont. Dob.niv.pot. C</v>
          </cell>
          <cell r="E113" t="str">
            <v>U</v>
          </cell>
        </row>
        <row r="114">
          <cell r="A114" t="str">
            <v>APD-0FLCS250PC</v>
          </cell>
          <cell r="B114" t="str">
            <v>APO0344</v>
          </cell>
          <cell r="C114" t="str">
            <v>LDFS250PCC</v>
          </cell>
          <cell r="D114" t="str">
            <v>Lum. 240 V Na  250 W en fachada con red preen hilo piloto pot. cte. C</v>
          </cell>
          <cell r="E114" t="str">
            <v>U</v>
          </cell>
        </row>
        <row r="115">
          <cell r="A115" t="str">
            <v>APD-0FLCS250PD</v>
          </cell>
          <cell r="B115" t="str">
            <v>APO0352</v>
          </cell>
          <cell r="C115" t="str">
            <v>LDFS250PDC</v>
          </cell>
          <cell r="D115" t="str">
            <v>Lum. 240 V Na250 W en fachada con red preen hilo piloto Dob.niv.pot. C</v>
          </cell>
          <cell r="E115" t="str">
            <v>U</v>
          </cell>
        </row>
        <row r="116">
          <cell r="A116" t="str">
            <v>APD-0FLCS400AC</v>
          </cell>
          <cell r="B116" t="str">
            <v>APO0350</v>
          </cell>
          <cell r="C116" t="str">
            <v>LDFS400ACC</v>
          </cell>
          <cell r="D116" t="str">
            <v>Lum. 240 V Na 400 W en fachada con red preen Autocontrolada pot. cte. C</v>
          </cell>
          <cell r="E116" t="str">
            <v>U</v>
          </cell>
        </row>
        <row r="117">
          <cell r="A117" t="str">
            <v>APD-0FLCS400AD</v>
          </cell>
          <cell r="B117" t="str">
            <v>APO0356</v>
          </cell>
          <cell r="C117" t="str">
            <v>LDFS400ADC</v>
          </cell>
          <cell r="D117" t="str">
            <v>Lum. 240 V Na400 W en fachada con red preen Autocont. Dob.Niv.pot. C</v>
          </cell>
          <cell r="E117" t="str">
            <v>U</v>
          </cell>
        </row>
        <row r="118">
          <cell r="A118" t="str">
            <v>APD-0FLCS400PC</v>
          </cell>
          <cell r="B118" t="str">
            <v>APO0345</v>
          </cell>
          <cell r="C118" t="str">
            <v>LDFS400PCC</v>
          </cell>
          <cell r="D118" t="str">
            <v>Lum. 240 V Na  400 W en fachada con red preen hilo piloto pot. cte. C</v>
          </cell>
          <cell r="E118" t="str">
            <v>U</v>
          </cell>
        </row>
        <row r="119">
          <cell r="A119" t="str">
            <v>APD-0FLCS400PD</v>
          </cell>
          <cell r="B119" t="str">
            <v>APO0353</v>
          </cell>
          <cell r="C119" t="str">
            <v>LDFS400PDC</v>
          </cell>
          <cell r="D119" t="str">
            <v>Lum. 240 V Na400 W en fachada con red preen hilo piloto Dob.niv.pot. C</v>
          </cell>
          <cell r="E119" t="str">
            <v>U</v>
          </cell>
        </row>
        <row r="120">
          <cell r="A120" t="str">
            <v>APD-0FLCS70AC</v>
          </cell>
          <cell r="B120" t="str">
            <v>APO0346</v>
          </cell>
          <cell r="C120" t="str">
            <v>LDFS70ACC</v>
          </cell>
          <cell r="D120" t="str">
            <v>Lum. 240 V Na 70 W en fachada con red preen Autocontrolada pot. cte. C</v>
          </cell>
          <cell r="E120" t="str">
            <v>U</v>
          </cell>
        </row>
        <row r="121">
          <cell r="A121" t="str">
            <v>APD-0FLCS70PC</v>
          </cell>
          <cell r="B121" t="str">
            <v>APO0341</v>
          </cell>
          <cell r="C121" t="str">
            <v>LDFS70PCC</v>
          </cell>
          <cell r="D121" t="str">
            <v>Lum. 240 V Na 70 W en fachada con red preen hilo piloto pot. cte. C</v>
          </cell>
          <cell r="E121" t="str">
            <v>U</v>
          </cell>
        </row>
        <row r="122">
          <cell r="A122" t="str">
            <v>APD-0FPCM1000ACC</v>
          </cell>
          <cell r="B122" t="str">
            <v>APO0424</v>
          </cell>
          <cell r="C122" t="str">
            <v>PFM1000ACC</v>
          </cell>
          <cell r="D122" t="str">
            <v>Proy. 240 V Hg1000 W en fachada con red preen Autocontrolado pot. cte. C</v>
          </cell>
          <cell r="E122" t="str">
            <v>U</v>
          </cell>
        </row>
        <row r="123">
          <cell r="A123" t="str">
            <v>APD-0FPCM1000PCC</v>
          </cell>
          <cell r="B123" t="str">
            <v>APO0420</v>
          </cell>
          <cell r="C123" t="str">
            <v>PFM1000PCC</v>
          </cell>
          <cell r="D123" t="str">
            <v>Proy. 240 V Hg 1000 W en fachada con red preen hilo piloto pot. cte. C</v>
          </cell>
          <cell r="E123" t="str">
            <v>U</v>
          </cell>
        </row>
        <row r="124">
          <cell r="A124" t="str">
            <v>APD-0FPCM100ACC</v>
          </cell>
          <cell r="B124" t="str">
            <v>APO0421</v>
          </cell>
          <cell r="C124" t="str">
            <v>PFM100ACC</v>
          </cell>
          <cell r="D124" t="str">
            <v>Proy. 240 V Hg 100 W en fachada con red preen Autocontrolado pot. cte. C</v>
          </cell>
          <cell r="E124" t="str">
            <v>U</v>
          </cell>
        </row>
        <row r="125">
          <cell r="A125" t="str">
            <v>APD-0FPCM100PCC</v>
          </cell>
          <cell r="B125" t="str">
            <v>APO0417</v>
          </cell>
          <cell r="C125" t="str">
            <v>PFM100PCC</v>
          </cell>
          <cell r="D125" t="str">
            <v>Proy. 240 V Hg 100 W en fachada con red preen hilo piloto pot. cte. C</v>
          </cell>
          <cell r="E125" t="str">
            <v>U</v>
          </cell>
        </row>
        <row r="126">
          <cell r="A126" t="str">
            <v>APD-0FPCM150ACC</v>
          </cell>
          <cell r="B126" t="str">
            <v>APO0422</v>
          </cell>
          <cell r="C126" t="str">
            <v>PFM150ACC</v>
          </cell>
          <cell r="D126" t="str">
            <v>Proy. 240 V Hg 150 W en fachada con red preen Autocontrolado pot. cte. C</v>
          </cell>
          <cell r="E126" t="str">
            <v>U</v>
          </cell>
        </row>
        <row r="127">
          <cell r="A127" t="str">
            <v>APD-0FPCM150PCC</v>
          </cell>
          <cell r="B127" t="str">
            <v>APO0418</v>
          </cell>
          <cell r="C127" t="str">
            <v>PFM150PCC</v>
          </cell>
          <cell r="D127" t="str">
            <v>Proy. 240 V Hg 150 W en fachada con red preen hilo piloto pot. cte. C</v>
          </cell>
          <cell r="E127" t="str">
            <v>U</v>
          </cell>
        </row>
        <row r="128">
          <cell r="A128" t="str">
            <v>APD-0FPCM500ACC</v>
          </cell>
          <cell r="B128" t="str">
            <v>APO0423</v>
          </cell>
          <cell r="C128" t="str">
            <v>PFM500ACC</v>
          </cell>
          <cell r="D128" t="str">
            <v>Proy. 240 V Hg 500 W en fachada con red preen Autocontrolado pot. cte. C</v>
          </cell>
          <cell r="E128" t="str">
            <v>U</v>
          </cell>
        </row>
        <row r="129">
          <cell r="A129" t="str">
            <v>APD-0FPCM500PCC</v>
          </cell>
          <cell r="B129" t="str">
            <v>APO0419</v>
          </cell>
          <cell r="C129" t="str">
            <v>PFM500PCC</v>
          </cell>
          <cell r="D129" t="str">
            <v>Proy. 240 V Hg 500 W en fachada con red preen hilo piloto pot. cte. C</v>
          </cell>
          <cell r="E129" t="str">
            <v>U</v>
          </cell>
        </row>
        <row r="130">
          <cell r="A130" t="str">
            <v>APD-0FPCS150ACC</v>
          </cell>
          <cell r="B130" t="str">
            <v>APO0511</v>
          </cell>
          <cell r="C130" t="str">
            <v>PFS150ACC</v>
          </cell>
          <cell r="D130" t="str">
            <v>Proy. 240 V Na 150 W en fachada con red preen Autocont. pot. cte. C</v>
          </cell>
          <cell r="E130" t="str">
            <v>U</v>
          </cell>
        </row>
        <row r="131">
          <cell r="A131" t="str">
            <v>APD-0FPCS150PCC</v>
          </cell>
          <cell r="B131" t="str">
            <v>APO0509</v>
          </cell>
          <cell r="C131" t="str">
            <v>PFS150PCC</v>
          </cell>
          <cell r="D131" t="str">
            <v>Proy. 240 V Na 150 W en fachada con red preen hilo piloto pot. cte. C</v>
          </cell>
          <cell r="E131" t="str">
            <v>U</v>
          </cell>
        </row>
        <row r="132">
          <cell r="A132" t="str">
            <v>APD-0FPCS250ACC</v>
          </cell>
          <cell r="B132" t="str">
            <v>APO0512</v>
          </cell>
          <cell r="C132" t="str">
            <v>PFS250ACC</v>
          </cell>
          <cell r="D132" t="str">
            <v>Proy. 240 V Na 250 W en fachada con red preen Autocont. pot. cte. C</v>
          </cell>
          <cell r="E132" t="str">
            <v>U</v>
          </cell>
        </row>
        <row r="133">
          <cell r="A133" t="str">
            <v>APD-0FPCS250PCC</v>
          </cell>
          <cell r="B133" t="str">
            <v>APO0510</v>
          </cell>
          <cell r="C133" t="str">
            <v>PFS250PCC</v>
          </cell>
          <cell r="D133" t="str">
            <v>Proy. 240 V Na 250 W en fachada con red preen hilo piloto pot. cte. C</v>
          </cell>
          <cell r="E133" t="str">
            <v>U</v>
          </cell>
        </row>
        <row r="134">
          <cell r="A134" t="str">
            <v>APD-0OLAM125AC</v>
          </cell>
          <cell r="B134" t="str">
            <v>APO0125</v>
          </cell>
          <cell r="C134" t="str">
            <v>LDOM125ACA</v>
          </cell>
          <cell r="D134" t="str">
            <v>Lum. 240  V Hg 125 W en poste con red preen Autocontrolada pot. cte. A</v>
          </cell>
          <cell r="E134" t="str">
            <v>U</v>
          </cell>
        </row>
        <row r="135">
          <cell r="A135" t="str">
            <v>APD-0OLAM175AC</v>
          </cell>
          <cell r="B135" t="str">
            <v>APO0126</v>
          </cell>
          <cell r="C135" t="str">
            <v>LDOM175ACA</v>
          </cell>
          <cell r="D135" t="str">
            <v>Lum. 240  V Hg 175 W en poste con red preen Autocontrolada pot. cte. A</v>
          </cell>
          <cell r="E135" t="str">
            <v>U</v>
          </cell>
        </row>
        <row r="136">
          <cell r="A136" t="str">
            <v>APD-0OLAM250AC</v>
          </cell>
          <cell r="B136" t="str">
            <v>APO0127</v>
          </cell>
          <cell r="C136" t="str">
            <v>LDOM250ACA</v>
          </cell>
          <cell r="D136" t="str">
            <v>Lum. 240  V Hg 250 W en poste con red preen Autocontrolada pot. cte. A</v>
          </cell>
          <cell r="E136" t="str">
            <v>U</v>
          </cell>
        </row>
        <row r="137">
          <cell r="A137" t="str">
            <v>APD-0OLAS100AC</v>
          </cell>
          <cell r="B137" t="str">
            <v>APO0602</v>
          </cell>
          <cell r="C137" t="str">
            <v>LDOS100ACA</v>
          </cell>
          <cell r="D137" t="str">
            <v>Lum. 240 V Na 100 W en poste con red preen Autocontrolada pot. cte. A</v>
          </cell>
          <cell r="E137" t="str">
            <v>U</v>
          </cell>
        </row>
        <row r="138">
          <cell r="A138" t="str">
            <v>APD-0OLAS150AC</v>
          </cell>
          <cell r="B138" t="str">
            <v>APO0608</v>
          </cell>
          <cell r="C138" t="str">
            <v>LDOS150ACA</v>
          </cell>
          <cell r="D138" t="str">
            <v>Lum. 240 V Na 150 W en poste con red preen Autocontrolada pot. cte. A</v>
          </cell>
          <cell r="E138" t="str">
            <v>U</v>
          </cell>
        </row>
        <row r="139">
          <cell r="A139" t="str">
            <v>APD-0OLAS250AC</v>
          </cell>
          <cell r="B139" t="str">
            <v>APO0603</v>
          </cell>
          <cell r="C139" t="str">
            <v>LDOS250ACA</v>
          </cell>
          <cell r="D139" t="str">
            <v>Lum. 240 V Na 250 W en poste con red preen Autocontrolada pot. cte. A</v>
          </cell>
          <cell r="E139" t="str">
            <v>U</v>
          </cell>
        </row>
        <row r="140">
          <cell r="A140" t="str">
            <v>APD-0OLAS400AC</v>
          </cell>
          <cell r="B140" t="str">
            <v>APO0604</v>
          </cell>
          <cell r="C140" t="str">
            <v>LDOS400ACA</v>
          </cell>
          <cell r="D140" t="str">
            <v>Lum. 240 V Na 400 W en poste con red preen Autocontrolada pot. cte. A</v>
          </cell>
          <cell r="E140" t="str">
            <v>U</v>
          </cell>
        </row>
        <row r="141">
          <cell r="A141" t="str">
            <v>APD-0OLAS70AC</v>
          </cell>
          <cell r="B141" t="str">
            <v>APO0601</v>
          </cell>
          <cell r="C141" t="str">
            <v>LDOS70ACA</v>
          </cell>
          <cell r="D141" t="str">
            <v>Lum. 240 V Na 70 W en poste con red preen Autocontrolada pot. cte. A</v>
          </cell>
          <cell r="E141" t="str">
            <v>U</v>
          </cell>
        </row>
        <row r="142">
          <cell r="A142" t="str">
            <v>APD-0OLCM125AC</v>
          </cell>
          <cell r="B142" t="str">
            <v>APO0233</v>
          </cell>
          <cell r="C142" t="str">
            <v>LDOM125ACC</v>
          </cell>
          <cell r="D142" t="str">
            <v>Lum. 240 V Hg 125 W en poste con red preen Autocontrolada pot. cte. C</v>
          </cell>
          <cell r="E142" t="str">
            <v>U</v>
          </cell>
        </row>
        <row r="143">
          <cell r="A143" t="str">
            <v>APD-0OLCM175AC</v>
          </cell>
          <cell r="B143" t="str">
            <v>APO0234</v>
          </cell>
          <cell r="C143" t="str">
            <v>LDOM175ACC</v>
          </cell>
          <cell r="D143" t="str">
            <v>Lum. 240 V Hg 175 W en poste con red preen Autocontrolada pot. cte. C</v>
          </cell>
          <cell r="E143" t="str">
            <v>U</v>
          </cell>
        </row>
        <row r="144">
          <cell r="A144" t="str">
            <v>APD-0OLCM250AC</v>
          </cell>
          <cell r="B144" t="str">
            <v>APO0235</v>
          </cell>
          <cell r="C144" t="str">
            <v>LDOM250ACC</v>
          </cell>
          <cell r="D144" t="str">
            <v>Lum. 240 V Hg 250 W en poste con red preen Autocontrolada pot. cte. C</v>
          </cell>
          <cell r="E144" t="str">
            <v>U</v>
          </cell>
        </row>
        <row r="145">
          <cell r="A145" t="str">
            <v>APD-0OLCS100AC</v>
          </cell>
          <cell r="B145" t="str">
            <v>APO0374</v>
          </cell>
          <cell r="C145" t="str">
            <v>LDOS100ACC</v>
          </cell>
          <cell r="D145" t="str">
            <v>Lum. 240 V Na 100 W en poste con red preen Autocontrolada pot. cte. C</v>
          </cell>
          <cell r="E145" t="str">
            <v>U</v>
          </cell>
        </row>
        <row r="146">
          <cell r="A146" t="str">
            <v>APD-0OLCS150AC</v>
          </cell>
          <cell r="B146" t="str">
            <v>APO0379</v>
          </cell>
          <cell r="C146" t="str">
            <v>LDOS150ACC</v>
          </cell>
          <cell r="D146" t="str">
            <v>Lum. 240 V Na 150 W en poste con red preen Autocontrolada pot. cte. C</v>
          </cell>
          <cell r="E146" t="str">
            <v>U</v>
          </cell>
        </row>
        <row r="147">
          <cell r="A147" t="str">
            <v>APD-0OLCS250AC</v>
          </cell>
          <cell r="B147" t="str">
            <v>APO0375</v>
          </cell>
          <cell r="C147" t="str">
            <v>LDOS250ACC</v>
          </cell>
          <cell r="D147" t="str">
            <v>Lum. 240 V Na 250 W en poste con red preen Autocontrolada pot. cte. C</v>
          </cell>
          <cell r="E147" t="str">
            <v>U</v>
          </cell>
        </row>
        <row r="148">
          <cell r="A148" t="str">
            <v>APD-0OLCS400AC</v>
          </cell>
          <cell r="B148" t="str">
            <v>APO0376</v>
          </cell>
          <cell r="C148" t="str">
            <v>LDOS400ACC</v>
          </cell>
          <cell r="D148" t="str">
            <v>Lum. 240 V Na 400 W en poste con red preen Autocontrolada pot. cte. C</v>
          </cell>
          <cell r="E148" t="str">
            <v>U</v>
          </cell>
        </row>
        <row r="149">
          <cell r="A149" t="str">
            <v>APD-0OLCS70AC</v>
          </cell>
          <cell r="B149" t="str">
            <v>APO0373</v>
          </cell>
          <cell r="C149" t="str">
            <v>LDOS70ACC</v>
          </cell>
          <cell r="D149" t="str">
            <v>Lum. 240 V Na 70 W en poste con red preen Autocontrolada pot. cte. C</v>
          </cell>
          <cell r="E149" t="str">
            <v>U</v>
          </cell>
        </row>
        <row r="150">
          <cell r="A150" t="str">
            <v>APD-0PLAM125AC</v>
          </cell>
          <cell r="B150" t="str">
            <v>APO0104</v>
          </cell>
          <cell r="C150" t="str">
            <v>LDPM125ACA</v>
          </cell>
          <cell r="D150" t="str">
            <v>Lum. 240 V Hg 125 W en poste con red aerea Autocontrolada pot. cte. A</v>
          </cell>
          <cell r="E150" t="str">
            <v>U</v>
          </cell>
        </row>
        <row r="151">
          <cell r="A151" t="str">
            <v>APD-0PLAM125PC</v>
          </cell>
          <cell r="B151" t="str">
            <v>APO0101</v>
          </cell>
          <cell r="C151" t="str">
            <v>LDPM125PCA</v>
          </cell>
          <cell r="D151" t="str">
            <v>Lum. 240 V Hg 125 W en poste con red aerea hilo piloto pot. cte. A</v>
          </cell>
          <cell r="E151" t="str">
            <v>U</v>
          </cell>
        </row>
        <row r="152">
          <cell r="A152" t="str">
            <v>APD-0PLAM175AC</v>
          </cell>
          <cell r="B152" t="str">
            <v>APO0105</v>
          </cell>
          <cell r="C152" t="str">
            <v>LDPM175ACA</v>
          </cell>
          <cell r="D152" t="str">
            <v>Lum. 240 V Hg 175 W en poste con red aerea Autocontrolada pot. cte. A</v>
          </cell>
          <cell r="E152" t="str">
            <v>U</v>
          </cell>
        </row>
        <row r="153">
          <cell r="A153" t="str">
            <v>APD-0PLAM175PC</v>
          </cell>
          <cell r="B153" t="str">
            <v>APO0102</v>
          </cell>
          <cell r="C153" t="str">
            <v>LDPM175PCA</v>
          </cell>
          <cell r="D153" t="str">
            <v>Lum. 240 V Hg 175 W  en poste con red aerea hilo piloto pot. cte. A</v>
          </cell>
          <cell r="E153" t="str">
            <v>U</v>
          </cell>
        </row>
        <row r="154">
          <cell r="A154" t="str">
            <v>APD-0PLAM250AC</v>
          </cell>
          <cell r="B154" t="str">
            <v>APO0106</v>
          </cell>
          <cell r="C154" t="str">
            <v>LDPM250ACA</v>
          </cell>
          <cell r="D154" t="str">
            <v>Lum. 240 V Hg 250 W en poste con red aerea Autocontrolada pot. cte. A</v>
          </cell>
          <cell r="E154" t="str">
            <v>U</v>
          </cell>
        </row>
        <row r="155">
          <cell r="A155" t="str">
            <v>APD-0PLAM250PC</v>
          </cell>
          <cell r="B155" t="str">
            <v>APO0103</v>
          </cell>
          <cell r="C155" t="str">
            <v>LDPM250PCA</v>
          </cell>
          <cell r="D155" t="str">
            <v>Lum. 240 V Hg 250 W  en poste con red aerea hilo piloto pot. cte. A</v>
          </cell>
          <cell r="E155" t="str">
            <v>U</v>
          </cell>
        </row>
        <row r="156">
          <cell r="A156" t="str">
            <v>APD-0PLAS150AC</v>
          </cell>
          <cell r="B156" t="str">
            <v>APO0605</v>
          </cell>
          <cell r="C156" t="str">
            <v>LDOS150ACA</v>
          </cell>
          <cell r="D156" t="str">
            <v>Lum. 240 V Na 150 W en poste con red aérea Autocontrolada pot. cte. A</v>
          </cell>
          <cell r="E156" t="str">
            <v>U</v>
          </cell>
        </row>
        <row r="157">
          <cell r="A157" t="str">
            <v>APD-0PLAS150PC</v>
          </cell>
          <cell r="B157" t="str">
            <v>APO0606</v>
          </cell>
          <cell r="C157" t="str">
            <v>LDOS150PCA</v>
          </cell>
          <cell r="D157" t="str">
            <v>Lum. 240 V Na 150 W en poste con red aérea hilo piloto pot. cte. A</v>
          </cell>
          <cell r="E157" t="str">
            <v>U</v>
          </cell>
        </row>
        <row r="158">
          <cell r="A158" t="str">
            <v>APD-0PLAS70PC</v>
          </cell>
          <cell r="B158" t="str">
            <v>APO0607</v>
          </cell>
          <cell r="C158" t="str">
            <v>LDOS70PCA</v>
          </cell>
          <cell r="D158" t="str">
            <v>Lum. 240 V Na 70 W en poste con red aérea hilo piloto pot. cte. A</v>
          </cell>
          <cell r="E158" t="str">
            <v>U</v>
          </cell>
        </row>
        <row r="159">
          <cell r="A159" t="str">
            <v>APD-0PLCL3.6PC</v>
          </cell>
          <cell r="B159" t="str">
            <v>APO0701</v>
          </cell>
          <cell r="C159" t="str">
            <v>LDOL3.6PCC</v>
          </cell>
          <cell r="D159" t="str">
            <v>Lum. 240 V Led 3.6 W en poste con red aérea hilo piloto pot. cte. C</v>
          </cell>
          <cell r="E159" t="str">
            <v>U</v>
          </cell>
        </row>
        <row r="160">
          <cell r="A160" t="str">
            <v>APD-0PLCM125AC</v>
          </cell>
          <cell r="B160" t="str">
            <v>APO0205</v>
          </cell>
          <cell r="C160" t="str">
            <v>LDPM125ACC</v>
          </cell>
          <cell r="D160" t="str">
            <v>Lum. 240 V Hg 125 W en poste con red aerea Autocontrolada pot. cte. C</v>
          </cell>
          <cell r="E160" t="str">
            <v>U</v>
          </cell>
        </row>
        <row r="161">
          <cell r="A161" t="str">
            <v>APD-0PLCM125PC</v>
          </cell>
          <cell r="B161" t="str">
            <v>APO0201</v>
          </cell>
          <cell r="C161" t="str">
            <v>LDPM125PCC</v>
          </cell>
          <cell r="D161" t="str">
            <v>Lum. 240 V Hg 125 W en poste con red aerea hilo piloto pot. cte. C</v>
          </cell>
          <cell r="E161" t="str">
            <v>U</v>
          </cell>
        </row>
        <row r="162">
          <cell r="A162" t="str">
            <v>APD-0PLCM175AC</v>
          </cell>
          <cell r="B162" t="str">
            <v>APO0206</v>
          </cell>
          <cell r="C162" t="str">
            <v>LDPM175ACC</v>
          </cell>
          <cell r="D162" t="str">
            <v>Lum. 240 V Hg 175 W en poste con red aerea Autocontrolada pot. cte. C</v>
          </cell>
          <cell r="E162" t="str">
            <v>U</v>
          </cell>
        </row>
        <row r="163">
          <cell r="A163" t="str">
            <v>APD-0PLCM175PC</v>
          </cell>
          <cell r="B163" t="str">
            <v>APO0202</v>
          </cell>
          <cell r="C163" t="str">
            <v>LDPM175PCC</v>
          </cell>
          <cell r="D163" t="str">
            <v>Lum. 240 V Hg 175 W  en poste con red aerea hilo piloto pot. cte. C</v>
          </cell>
          <cell r="E163" t="str">
            <v>U</v>
          </cell>
        </row>
        <row r="164">
          <cell r="A164" t="str">
            <v>APD-0PLCM250AC</v>
          </cell>
          <cell r="B164" t="str">
            <v>APO0207</v>
          </cell>
          <cell r="C164" t="str">
            <v>LDPM250ACC</v>
          </cell>
          <cell r="D164" t="str">
            <v>Lum. 240 V Hg 250 W en poste con red aerea Autocontrolada pot. Cte. C</v>
          </cell>
          <cell r="E164" t="str">
            <v>U</v>
          </cell>
        </row>
        <row r="165">
          <cell r="A165" t="str">
            <v>APD-0PLCM250PC</v>
          </cell>
          <cell r="B165" t="str">
            <v>APO0203</v>
          </cell>
          <cell r="C165" t="str">
            <v>LDPM250PCC</v>
          </cell>
          <cell r="D165" t="str">
            <v>Lum. 240 V Hg 250 W  en poste con red aerea hilo piloto pot. cte. C</v>
          </cell>
          <cell r="E165" t="str">
            <v>U</v>
          </cell>
        </row>
        <row r="166">
          <cell r="A166" t="str">
            <v>APD-0PLCM400AC</v>
          </cell>
          <cell r="B166" t="str">
            <v>APO0208</v>
          </cell>
          <cell r="C166" t="str">
            <v>LDPM400ACC</v>
          </cell>
          <cell r="D166" t="str">
            <v>Lum. 240 V Hg 400 W en poste con red aerea Autocontrolada pot. cte. C</v>
          </cell>
          <cell r="E166" t="str">
            <v>U</v>
          </cell>
        </row>
        <row r="167">
          <cell r="A167" t="str">
            <v>APD-0PLCM400PC</v>
          </cell>
          <cell r="B167" t="str">
            <v>APO0204</v>
          </cell>
          <cell r="C167" t="str">
            <v>LDPM400PCC</v>
          </cell>
          <cell r="D167" t="str">
            <v>Lum. 240 V Hg 400 W  en poste con red aerea hilo piloto pot. cte. C</v>
          </cell>
          <cell r="E167" t="str">
            <v>U</v>
          </cell>
        </row>
        <row r="168">
          <cell r="A168" t="str">
            <v>APD-0PLCS100AC</v>
          </cell>
          <cell r="B168" t="str">
            <v>APO0311</v>
          </cell>
          <cell r="C168" t="str">
            <v>LDPS100ACC</v>
          </cell>
          <cell r="D168" t="str">
            <v>Lum. 240 V Na 100 W en poste con red aerea Autocontrolada pot. cte. C</v>
          </cell>
          <cell r="E168" t="str">
            <v>U</v>
          </cell>
        </row>
        <row r="169">
          <cell r="A169" t="str">
            <v>APD-0PLCS100AD</v>
          </cell>
          <cell r="B169" t="str">
            <v>APO0377</v>
          </cell>
          <cell r="C169" t="str">
            <v>LDOS100ADC</v>
          </cell>
          <cell r="D169" t="str">
            <v>Lum. 240 V Na 100 W en poste con red aérea Autocont. Dob.niv.pot C</v>
          </cell>
          <cell r="E169" t="str">
            <v>U</v>
          </cell>
        </row>
        <row r="170">
          <cell r="A170" t="str">
            <v>APD-0PLCS100PC</v>
          </cell>
          <cell r="B170" t="str">
            <v>APO0304</v>
          </cell>
          <cell r="C170" t="str">
            <v>LDPS100PCC</v>
          </cell>
          <cell r="D170" t="str">
            <v>Lum. 240 V Na 100 W en poste con red aerea hilo piloto pot. cte. C</v>
          </cell>
          <cell r="E170" t="str">
            <v>U</v>
          </cell>
        </row>
        <row r="171">
          <cell r="A171" t="str">
            <v>APD-0PLCS100PD</v>
          </cell>
          <cell r="B171" t="str">
            <v>APO0378</v>
          </cell>
          <cell r="C171" t="str">
            <v>LDOS100PDC</v>
          </cell>
          <cell r="D171" t="str">
            <v>Lum. 240 V Na 100 W en poste con red aérea hilo piloto pot. Cte. C</v>
          </cell>
          <cell r="E171" t="str">
            <v>U</v>
          </cell>
        </row>
        <row r="172">
          <cell r="A172" t="str">
            <v>APD-0PLCS150AC</v>
          </cell>
          <cell r="B172" t="str">
            <v>APO0312</v>
          </cell>
          <cell r="C172" t="str">
            <v>LDPS150ACC</v>
          </cell>
          <cell r="D172" t="str">
            <v>Lum. 240V Na 150 W en poste con red aerea Autocontrolada pot. cte. C</v>
          </cell>
          <cell r="E172" t="str">
            <v>U</v>
          </cell>
        </row>
        <row r="173">
          <cell r="A173" t="str">
            <v>APD-0PLCS150AD</v>
          </cell>
          <cell r="B173" t="str">
            <v>APO0318</v>
          </cell>
          <cell r="C173" t="str">
            <v>LDPS150ADC</v>
          </cell>
          <cell r="D173" t="str">
            <v>Lum. 240 V Na150 W en poste con red aerea Autocontrolada Dob.niv.pot. C</v>
          </cell>
          <cell r="E173" t="str">
            <v>U</v>
          </cell>
        </row>
        <row r="174">
          <cell r="A174" t="str">
            <v>APD-0PLCS150PC</v>
          </cell>
          <cell r="B174" t="str">
            <v>APO0305</v>
          </cell>
          <cell r="C174" t="str">
            <v>LDPS150PCC</v>
          </cell>
          <cell r="D174" t="str">
            <v>Lum. 240 V Na 150 W en poste con red aerea hilo piloto pot. cte. C</v>
          </cell>
          <cell r="E174" t="str">
            <v>U</v>
          </cell>
        </row>
        <row r="175">
          <cell r="A175" t="str">
            <v>APD-0PLCS150PD</v>
          </cell>
          <cell r="B175" t="str">
            <v>APO0315</v>
          </cell>
          <cell r="C175" t="str">
            <v>LDPS150PDC</v>
          </cell>
          <cell r="D175" t="str">
            <v>Lum. 240V Na 150 W en poste con red aerea  hilo piloto Dob. niv. pot. C</v>
          </cell>
          <cell r="E175" t="str">
            <v>U</v>
          </cell>
        </row>
        <row r="176">
          <cell r="A176" t="str">
            <v>APD-0PLCS250AC</v>
          </cell>
          <cell r="B176" t="str">
            <v>APO0313</v>
          </cell>
          <cell r="C176" t="str">
            <v>LDPS250ACC</v>
          </cell>
          <cell r="D176" t="str">
            <v>Lum. 240V Na 250 W en poste con red aerea Autocontrolada pot. cte.  C</v>
          </cell>
          <cell r="E176" t="str">
            <v>U</v>
          </cell>
        </row>
        <row r="177">
          <cell r="A177" t="str">
            <v>APD-0PLCS250AD</v>
          </cell>
          <cell r="B177" t="str">
            <v>APO0319</v>
          </cell>
          <cell r="C177" t="str">
            <v>LDPS250ADC</v>
          </cell>
          <cell r="D177" t="str">
            <v>Lum. 240 V Na250 W en poste con red aerea Autocontrolada Dob.niv.pot. C</v>
          </cell>
          <cell r="E177" t="str">
            <v>U</v>
          </cell>
        </row>
        <row r="178">
          <cell r="A178" t="str">
            <v>APD-0PLCS250PC</v>
          </cell>
          <cell r="B178" t="str">
            <v>APO0306</v>
          </cell>
          <cell r="C178" t="str">
            <v>LDPS250PCC</v>
          </cell>
          <cell r="D178" t="str">
            <v>Lum. 240 V Na  250 W en poste con red aerea hilo piloto pot. cte. C</v>
          </cell>
          <cell r="E178" t="str">
            <v>U</v>
          </cell>
        </row>
        <row r="179">
          <cell r="A179" t="str">
            <v>APD-0PLCS250PD</v>
          </cell>
          <cell r="B179" t="str">
            <v>APO0316</v>
          </cell>
          <cell r="C179" t="str">
            <v>LDPS250PDC</v>
          </cell>
          <cell r="D179" t="str">
            <v>Lum. 240V Na 250 W en poste con red aerea  hilo piloto Dob. niv. pot. C</v>
          </cell>
          <cell r="E179" t="str">
            <v>U</v>
          </cell>
        </row>
        <row r="180">
          <cell r="A180" t="str">
            <v>APD-0PLCS400AC</v>
          </cell>
          <cell r="B180" t="str">
            <v>APO0314</v>
          </cell>
          <cell r="C180" t="str">
            <v>LDPS400ACC</v>
          </cell>
          <cell r="D180" t="str">
            <v>Lum. 240V Na 400 W en poste con red aerea Autocontrolada pot. cte. C</v>
          </cell>
          <cell r="E180" t="str">
            <v>U</v>
          </cell>
        </row>
        <row r="181">
          <cell r="A181" t="str">
            <v>APD-0PLCS400AD</v>
          </cell>
          <cell r="B181" t="str">
            <v>APO0320</v>
          </cell>
          <cell r="C181" t="str">
            <v>LDPS400ADC</v>
          </cell>
          <cell r="D181" t="str">
            <v>Lum. 240 V Na400 W en poste con red aerea Autocontrolada Dob.niv.pot. C</v>
          </cell>
          <cell r="E181" t="str">
            <v>U</v>
          </cell>
        </row>
        <row r="182">
          <cell r="A182" t="str">
            <v>APD-0PLCS400PC</v>
          </cell>
          <cell r="B182" t="str">
            <v>APO0307</v>
          </cell>
          <cell r="C182" t="str">
            <v>LDPS400PCC</v>
          </cell>
          <cell r="D182" t="str">
            <v>Lum. 240 V Na  400 W en poste con red aerea hilo piloto pot. cte. C</v>
          </cell>
          <cell r="E182" t="str">
            <v>U</v>
          </cell>
        </row>
        <row r="183">
          <cell r="A183" t="str">
            <v>APD-0PLCS400PD</v>
          </cell>
          <cell r="B183" t="str">
            <v>APO0317</v>
          </cell>
          <cell r="C183" t="str">
            <v>LDPS400PDC</v>
          </cell>
          <cell r="D183" t="str">
            <v>Lum. 240 V  Na 400 Wen poste con red aerea  hilo piloto Dob.niv.pot. C</v>
          </cell>
          <cell r="E183" t="str">
            <v>U</v>
          </cell>
        </row>
        <row r="184">
          <cell r="A184" t="str">
            <v>APD-0PLCS70AC</v>
          </cell>
          <cell r="B184" t="str">
            <v>APO0308</v>
          </cell>
          <cell r="C184" t="str">
            <v>LDPS70ACC</v>
          </cell>
          <cell r="D184" t="str">
            <v>Lum. 240 V Na 70 W en poste con red aerea Autocontrolada pot. cte. C</v>
          </cell>
          <cell r="E184" t="str">
            <v>U</v>
          </cell>
        </row>
        <row r="185">
          <cell r="A185" t="str">
            <v>APD-0PLCS70PC</v>
          </cell>
          <cell r="B185" t="str">
            <v>APO0301</v>
          </cell>
          <cell r="C185" t="str">
            <v>LDPS70PCC</v>
          </cell>
          <cell r="D185" t="str">
            <v>Lum. 240 V Na 70 W en poste con red aerea hilo piloto pot. cte. C</v>
          </cell>
          <cell r="E185" t="str">
            <v>U</v>
          </cell>
        </row>
        <row r="186">
          <cell r="A186" t="str">
            <v>APD-0PPCM1000ACC</v>
          </cell>
          <cell r="B186" t="str">
            <v>APO0408</v>
          </cell>
          <cell r="C186" t="str">
            <v>PPM1000ACC</v>
          </cell>
          <cell r="D186" t="str">
            <v>Proy. 240 V Hg 1000 W en poste con red aerea Autocontrolado pot. cte. C</v>
          </cell>
          <cell r="E186" t="str">
            <v>U</v>
          </cell>
        </row>
        <row r="187">
          <cell r="A187" t="str">
            <v>APD-0PPCM1000PCC</v>
          </cell>
          <cell r="B187" t="str">
            <v>APO0404</v>
          </cell>
          <cell r="C187" t="str">
            <v>PPM1000PCC</v>
          </cell>
          <cell r="D187" t="str">
            <v>Proy. 240 V Hg 1000 W en poste con red aerea hilo piloto pot. cte. C</v>
          </cell>
          <cell r="E187" t="str">
            <v>U</v>
          </cell>
        </row>
        <row r="188">
          <cell r="A188" t="str">
            <v>APD-0PPCM100ACC</v>
          </cell>
          <cell r="B188" t="str">
            <v>APO0405</v>
          </cell>
          <cell r="C188" t="str">
            <v>PPM100ACC</v>
          </cell>
          <cell r="D188" t="str">
            <v>Proy. 240 V Hg 100 W en poste con red aerea Autocontrolado pot. cte. C</v>
          </cell>
          <cell r="E188" t="str">
            <v>U</v>
          </cell>
        </row>
        <row r="189">
          <cell r="A189" t="str">
            <v>APD-0PPCM100PCC</v>
          </cell>
          <cell r="B189" t="str">
            <v>APO0401</v>
          </cell>
          <cell r="C189" t="str">
            <v>PPM100PCC</v>
          </cell>
          <cell r="D189" t="str">
            <v>Proy. 240 V Hg 100 W en poste con red aerea hilo piloto pot. cte. C</v>
          </cell>
          <cell r="E189" t="str">
            <v>U</v>
          </cell>
        </row>
        <row r="190">
          <cell r="A190" t="str">
            <v>APD-0PPCM150ACC</v>
          </cell>
          <cell r="B190" t="str">
            <v>APO0406</v>
          </cell>
          <cell r="C190" t="str">
            <v>PPM150ACC</v>
          </cell>
          <cell r="D190" t="str">
            <v>Proy. 240 V Hg 150 W en poste con red aerea Autocontrolado pot. cte. C</v>
          </cell>
          <cell r="E190" t="str">
            <v>U</v>
          </cell>
        </row>
        <row r="191">
          <cell r="A191" t="str">
            <v>APD-0PPCM150PCC</v>
          </cell>
          <cell r="B191" t="str">
            <v>APO0402</v>
          </cell>
          <cell r="C191" t="str">
            <v>PPM150PCC</v>
          </cell>
          <cell r="D191" t="str">
            <v>Proy. 240 V Hg 150 W en poste con red aerea hilo piloto pot. cte. C</v>
          </cell>
          <cell r="E191" t="str">
            <v>U</v>
          </cell>
        </row>
        <row r="192">
          <cell r="A192" t="str">
            <v>APD-0PPCM500ACC</v>
          </cell>
          <cell r="B192" t="str">
            <v>APO0407</v>
          </cell>
          <cell r="C192" t="str">
            <v>PPM500ACC</v>
          </cell>
          <cell r="D192" t="str">
            <v>Proy. 240 V Hg 500 W en poste con red aerea Autocontrolado pot. cte. C</v>
          </cell>
          <cell r="E192" t="str">
            <v>U</v>
          </cell>
        </row>
        <row r="193">
          <cell r="A193" t="str">
            <v>APD-0PPCM500PCC</v>
          </cell>
          <cell r="B193" t="str">
            <v>APO0403</v>
          </cell>
          <cell r="C193" t="str">
            <v>PPM500PCC</v>
          </cell>
          <cell r="D193" t="str">
            <v>Proy. 240 V Hg 500 W en poste con red aerea hilo piloto pot. cte. C</v>
          </cell>
          <cell r="E193" t="str">
            <v>U</v>
          </cell>
        </row>
        <row r="194">
          <cell r="A194" t="str">
            <v>APD-0PPCS150ACC</v>
          </cell>
          <cell r="B194" t="str">
            <v>APO0503</v>
          </cell>
          <cell r="C194" t="str">
            <v>PPS150ACC</v>
          </cell>
          <cell r="D194" t="str">
            <v>Proy. 240 V Na 150 W en poste con red aerea Autocontrolado pot. cte. C</v>
          </cell>
          <cell r="E194" t="str">
            <v>U</v>
          </cell>
        </row>
        <row r="195">
          <cell r="A195" t="str">
            <v>APD-0PPCS150PCC</v>
          </cell>
          <cell r="B195" t="str">
            <v>APO0501</v>
          </cell>
          <cell r="C195" t="str">
            <v>PPS150PCC</v>
          </cell>
          <cell r="D195" t="str">
            <v>Proy. 240 V Na 150 W en poste con red aerea hilo piloto pot. cte. C</v>
          </cell>
          <cell r="E195" t="str">
            <v>U</v>
          </cell>
        </row>
        <row r="196">
          <cell r="A196" t="str">
            <v>APD-0PPCS250ACC</v>
          </cell>
          <cell r="B196" t="str">
            <v>APO0504</v>
          </cell>
          <cell r="C196" t="str">
            <v>PPS250ACC</v>
          </cell>
          <cell r="D196" t="str">
            <v>Proy. 240 V Na 250 W en poste con red aerea Autocontrolado pot. cte. C</v>
          </cell>
          <cell r="E196" t="str">
            <v>U</v>
          </cell>
        </row>
        <row r="197">
          <cell r="A197" t="str">
            <v>APD-0PPCS250PCC</v>
          </cell>
          <cell r="B197" t="str">
            <v>APO0502</v>
          </cell>
          <cell r="C197" t="str">
            <v>PPS250PCC</v>
          </cell>
          <cell r="D197" t="str">
            <v>Proy.a 240 V Na 250 W en poste con red aerea hilo piloto pot. cte. C</v>
          </cell>
          <cell r="E197" t="str">
            <v>U</v>
          </cell>
        </row>
        <row r="198">
          <cell r="A198" t="str">
            <v>APD-0SLAM125AC</v>
          </cell>
          <cell r="B198" t="str">
            <v>APO0110</v>
          </cell>
          <cell r="C198" t="str">
            <v>LDSM125ACA</v>
          </cell>
          <cell r="D198" t="str">
            <v>Lum. 240 V Hg 125 W en poste con red subt Autocontrolada pot. cte. A</v>
          </cell>
          <cell r="E198" t="str">
            <v>U</v>
          </cell>
        </row>
        <row r="199">
          <cell r="A199" t="str">
            <v>APD-0SLAM125PC</v>
          </cell>
          <cell r="B199" t="str">
            <v>APO0107</v>
          </cell>
          <cell r="C199" t="str">
            <v>LDSM125PCA</v>
          </cell>
          <cell r="D199" t="str">
            <v>Lum. 240 V Hg 125 W en poste con red subt hilo piloto pot. cte. A</v>
          </cell>
          <cell r="E199" t="str">
            <v>U</v>
          </cell>
        </row>
        <row r="200">
          <cell r="A200" t="str">
            <v>APD-0SLAM175AC</v>
          </cell>
          <cell r="B200" t="str">
            <v>APO0111</v>
          </cell>
          <cell r="C200" t="str">
            <v>LDSM175ACA</v>
          </cell>
          <cell r="D200" t="str">
            <v>Lum. 240 V Hg 175 W en poste con red subt Autocontrolada pot. cte. A</v>
          </cell>
          <cell r="E200" t="str">
            <v>U</v>
          </cell>
        </row>
        <row r="201">
          <cell r="A201" t="str">
            <v>APD-0SLAM175PC</v>
          </cell>
          <cell r="B201" t="str">
            <v>APO0108</v>
          </cell>
          <cell r="C201" t="str">
            <v>LDSM175PCA</v>
          </cell>
          <cell r="D201" t="str">
            <v>Lum. 240 V Hg 175 W  en poste con red subt hilo piloto pot. cte. A</v>
          </cell>
          <cell r="E201" t="str">
            <v>U</v>
          </cell>
        </row>
        <row r="202">
          <cell r="A202" t="str">
            <v>APD-0SLAM250AC</v>
          </cell>
          <cell r="B202" t="str">
            <v>APO0112</v>
          </cell>
          <cell r="C202" t="str">
            <v>LDSM250ACA</v>
          </cell>
          <cell r="D202" t="str">
            <v>Lum. 240 V Hg 250 W en poste con red subt Autocontrolada pot. cte. A</v>
          </cell>
          <cell r="E202" t="str">
            <v>U</v>
          </cell>
        </row>
        <row r="203">
          <cell r="A203" t="str">
            <v>APD-0SLAM250PC</v>
          </cell>
          <cell r="B203" t="str">
            <v>APO0109</v>
          </cell>
          <cell r="C203" t="str">
            <v>LDSM250PCA</v>
          </cell>
          <cell r="D203" t="str">
            <v>Lum. 240 V Hg 250 W  en poste con red subt hilo piloto pot. cte. A</v>
          </cell>
          <cell r="E203" t="str">
            <v>U</v>
          </cell>
        </row>
        <row r="204">
          <cell r="A204" t="str">
            <v>APD-0SLCM125AC</v>
          </cell>
          <cell r="B204" t="str">
            <v>APO0213</v>
          </cell>
          <cell r="C204" t="str">
            <v>LDSM125ACC</v>
          </cell>
          <cell r="D204" t="str">
            <v>Lum. 240 V Hg 125 W en poste con red subt Autocontrolada pot. cte. C</v>
          </cell>
          <cell r="E204" t="str">
            <v>U</v>
          </cell>
        </row>
        <row r="205">
          <cell r="A205" t="str">
            <v>APD-0SLCM125PC</v>
          </cell>
          <cell r="B205" t="str">
            <v>APO0209</v>
          </cell>
          <cell r="C205" t="str">
            <v>LDSM125PCC</v>
          </cell>
          <cell r="D205" t="str">
            <v>Lum. 240 V Hg 125 W en poste con red subt hilo piloto pot. cte. C</v>
          </cell>
          <cell r="E205" t="str">
            <v>U</v>
          </cell>
        </row>
        <row r="206">
          <cell r="A206" t="str">
            <v>APD-0SLCM175AC</v>
          </cell>
          <cell r="B206" t="str">
            <v>APO0214</v>
          </cell>
          <cell r="C206" t="str">
            <v>LDSM175ACC</v>
          </cell>
          <cell r="D206" t="str">
            <v>Lum. 240 V Hg 175 W en poste con red subt Autocontrolada pot. cte. C</v>
          </cell>
          <cell r="E206" t="str">
            <v>U</v>
          </cell>
        </row>
        <row r="207">
          <cell r="A207" t="str">
            <v>APD-0SLCM175PC</v>
          </cell>
          <cell r="B207" t="str">
            <v>APO0210</v>
          </cell>
          <cell r="C207" t="str">
            <v>LDSM175PCC</v>
          </cell>
          <cell r="D207" t="str">
            <v>Lum. 240 V Hg 175 W  en poste con red subt hilo piloto pot. cte. C</v>
          </cell>
          <cell r="E207" t="str">
            <v>U</v>
          </cell>
        </row>
        <row r="208">
          <cell r="A208" t="str">
            <v>APD-0SLCM250AC</v>
          </cell>
          <cell r="B208" t="str">
            <v>APO0215</v>
          </cell>
          <cell r="C208" t="str">
            <v>LDSM250ACC</v>
          </cell>
          <cell r="D208" t="str">
            <v>Lum. 240 V Hg 250 W en poste con red subt Autocontrolada pot. cte. C</v>
          </cell>
          <cell r="E208" t="str">
            <v>U</v>
          </cell>
        </row>
        <row r="209">
          <cell r="A209" t="str">
            <v>APD-0SLCM250PC</v>
          </cell>
          <cell r="B209" t="str">
            <v>APO0211</v>
          </cell>
          <cell r="C209" t="str">
            <v>LDSM250PCC</v>
          </cell>
          <cell r="D209" t="str">
            <v>Lum. 240 V Hg 250  W  en poste con red subt hilo piloto pot. cte. C</v>
          </cell>
          <cell r="E209" t="str">
            <v>U</v>
          </cell>
        </row>
        <row r="210">
          <cell r="A210" t="str">
            <v>APD-0SLCM400AC</v>
          </cell>
          <cell r="B210" t="str">
            <v>APO0216</v>
          </cell>
          <cell r="C210" t="str">
            <v>LDSM400ACC</v>
          </cell>
          <cell r="D210" t="str">
            <v>Lum. 240 V Hg 400 W en poste con red subt Autocontrolada pot. cte. C</v>
          </cell>
          <cell r="E210" t="str">
            <v>U</v>
          </cell>
        </row>
        <row r="211">
          <cell r="A211" t="str">
            <v>APD-0SLCM400PC</v>
          </cell>
          <cell r="B211" t="str">
            <v>APO0212</v>
          </cell>
          <cell r="C211" t="str">
            <v>LDSM400PCC</v>
          </cell>
          <cell r="D211" t="str">
            <v>Lum. 240 V Hg 400 W  en poste con red subt hilo piloto pot. cte. C</v>
          </cell>
          <cell r="E211" t="str">
            <v>U</v>
          </cell>
        </row>
        <row r="212">
          <cell r="A212" t="str">
            <v>APD-0SLCS100AC</v>
          </cell>
          <cell r="B212" t="str">
            <v>APO0331</v>
          </cell>
          <cell r="C212" t="str">
            <v>LDSS100ACC</v>
          </cell>
          <cell r="D212" t="str">
            <v>Lum. 240 V  Na100 W en poste con red subt Autocontrolada pot. cte. C</v>
          </cell>
          <cell r="E212" t="str">
            <v>U</v>
          </cell>
        </row>
        <row r="213">
          <cell r="A213" t="str">
            <v>APD-0SLCS100PC</v>
          </cell>
          <cell r="B213" t="str">
            <v>APO0324</v>
          </cell>
          <cell r="C213" t="str">
            <v>LDSS100PCC</v>
          </cell>
          <cell r="D213" t="str">
            <v>Lum. 240 V Na 100 W en poste con red subt hilo piloto pot.  C</v>
          </cell>
          <cell r="E213" t="str">
            <v>U</v>
          </cell>
        </row>
        <row r="214">
          <cell r="A214" t="str">
            <v>APD-0SLCS150AC</v>
          </cell>
          <cell r="B214" t="str">
            <v>APO0332</v>
          </cell>
          <cell r="C214" t="str">
            <v>LDSS150ACC</v>
          </cell>
          <cell r="D214" t="str">
            <v>Lum. 240 V  Na150 W en poste con red subt Autocontrolada pot. cte. C</v>
          </cell>
          <cell r="E214" t="str">
            <v>U</v>
          </cell>
        </row>
        <row r="215">
          <cell r="A215" t="str">
            <v>APD-0SLCS150AD</v>
          </cell>
          <cell r="B215" t="str">
            <v>APO0338</v>
          </cell>
          <cell r="C215" t="str">
            <v>LDSS150ADC</v>
          </cell>
          <cell r="D215" t="str">
            <v>Lum. 240 V Na150 W en poste con red subt Autocontrolada Dob.niv.pot. C</v>
          </cell>
          <cell r="E215" t="str">
            <v>U</v>
          </cell>
        </row>
        <row r="216">
          <cell r="A216" t="str">
            <v>APD-0SLCS150PC</v>
          </cell>
          <cell r="B216" t="str">
            <v>APO0325</v>
          </cell>
          <cell r="C216" t="str">
            <v>LDSS150PCC</v>
          </cell>
          <cell r="D216" t="str">
            <v>Lum. 240 V Na 150 W en poste con red subt hilo piloto pot. cte. C</v>
          </cell>
          <cell r="E216" t="str">
            <v>U</v>
          </cell>
        </row>
        <row r="217">
          <cell r="A217" t="str">
            <v>APD-0SLCS150PD</v>
          </cell>
          <cell r="B217" t="str">
            <v>APO0335</v>
          </cell>
          <cell r="C217" t="str">
            <v>LDSS150PDC</v>
          </cell>
          <cell r="D217" t="str">
            <v>Lum. 240 V Na 150 W en poste con red subt hilo piloto Dob.niv.pot. C</v>
          </cell>
          <cell r="E217" t="str">
            <v>U</v>
          </cell>
        </row>
        <row r="218">
          <cell r="A218" t="str">
            <v>APD-0SLCS250AC</v>
          </cell>
          <cell r="B218" t="str">
            <v>APO0333</v>
          </cell>
          <cell r="C218" t="str">
            <v>LDSS250ACC</v>
          </cell>
          <cell r="D218" t="str">
            <v>Lum. 240 V Na 250 W en poste con red subt Autocontrolada pot. cte. C</v>
          </cell>
          <cell r="E218" t="str">
            <v>U</v>
          </cell>
        </row>
        <row r="219">
          <cell r="A219" t="str">
            <v>APD-0SLCS250AD</v>
          </cell>
          <cell r="B219" t="str">
            <v>APO0339</v>
          </cell>
          <cell r="C219" t="str">
            <v>LDSS250ADC</v>
          </cell>
          <cell r="D219" t="str">
            <v>Lum. 240 V Na250 W en poste con red subt Autocontrolada Dob.niv.pot. C</v>
          </cell>
          <cell r="E219" t="str">
            <v>U</v>
          </cell>
        </row>
        <row r="220">
          <cell r="A220" t="str">
            <v>APD-0SLCS250PC</v>
          </cell>
          <cell r="B220" t="str">
            <v>APO0326</v>
          </cell>
          <cell r="C220" t="str">
            <v>LDSS250PCC</v>
          </cell>
          <cell r="D220" t="str">
            <v>Lum. 240 V Na 250 W en poste con red subt hilo piloto pot. cte. C</v>
          </cell>
          <cell r="E220" t="str">
            <v>U</v>
          </cell>
        </row>
        <row r="221">
          <cell r="A221" t="str">
            <v>APD-0SLCS250PD</v>
          </cell>
          <cell r="B221" t="str">
            <v>APO0336</v>
          </cell>
          <cell r="C221" t="str">
            <v>LDSS250PDC</v>
          </cell>
          <cell r="D221" t="str">
            <v>Lum. 240 V Na 250 W en poste con red subt hilo piloto Dob.niv.pot. C</v>
          </cell>
          <cell r="E221" t="str">
            <v>U</v>
          </cell>
        </row>
        <row r="222">
          <cell r="A222" t="str">
            <v>APD-0SLCS400AC</v>
          </cell>
          <cell r="B222" t="str">
            <v>APO0334</v>
          </cell>
          <cell r="C222" t="str">
            <v>LDSS400ACC</v>
          </cell>
          <cell r="D222" t="str">
            <v>Lum. 240 V Na 400 W en poste con red subt Autocontrolada pot. cte. C</v>
          </cell>
          <cell r="E222" t="str">
            <v>U</v>
          </cell>
        </row>
        <row r="223">
          <cell r="A223" t="str">
            <v>APD-0SLCS400AD</v>
          </cell>
          <cell r="B223" t="str">
            <v>APO0340</v>
          </cell>
          <cell r="C223" t="str">
            <v>LDSS400ADC</v>
          </cell>
          <cell r="D223" t="str">
            <v>Lum. 240 V Na400 W en poste con red subt Autocontrolada Dob.niv.pot. C</v>
          </cell>
          <cell r="E223" t="str">
            <v>U</v>
          </cell>
        </row>
        <row r="224">
          <cell r="A224" t="str">
            <v>APD-0SLCS400PC</v>
          </cell>
          <cell r="B224" t="str">
            <v>APO0327</v>
          </cell>
          <cell r="C224" t="str">
            <v>LDSS400PCC</v>
          </cell>
          <cell r="D224" t="str">
            <v>Lum. 240 V Na  400 W en poste con red subt hilo piloto pot. cte. C</v>
          </cell>
          <cell r="E224" t="str">
            <v>U</v>
          </cell>
        </row>
        <row r="225">
          <cell r="A225" t="str">
            <v>APD-0SLCS400PD</v>
          </cell>
          <cell r="B225" t="str">
            <v>APO0337</v>
          </cell>
          <cell r="C225" t="str">
            <v>LDSS400PDC</v>
          </cell>
          <cell r="D225" t="str">
            <v>Lum. 240 V Na 400 W en poste con red subt hilo piloto Dob.niv.pot. C</v>
          </cell>
          <cell r="E225" t="str">
            <v>U</v>
          </cell>
        </row>
        <row r="226">
          <cell r="A226" t="str">
            <v>APD-0SLCS70AC</v>
          </cell>
          <cell r="B226" t="str">
            <v>APO0328</v>
          </cell>
          <cell r="C226" t="str">
            <v>LDSS70ACC</v>
          </cell>
          <cell r="D226" t="str">
            <v>Lum. 240 V Na 70 W en poste con red subt Autocontrolada pot. cte. C</v>
          </cell>
          <cell r="E226" t="str">
            <v>U</v>
          </cell>
        </row>
        <row r="227">
          <cell r="A227" t="str">
            <v>APD-0SLCS70PC</v>
          </cell>
          <cell r="B227" t="str">
            <v>APO0321</v>
          </cell>
          <cell r="C227" t="str">
            <v>LDSS70PCC</v>
          </cell>
          <cell r="D227" t="str">
            <v>Lum. 240 V Na 70 W en poste con red subt hilo piloto pot. cte. C</v>
          </cell>
          <cell r="E227" t="str">
            <v>U</v>
          </cell>
        </row>
        <row r="228">
          <cell r="A228" t="str">
            <v>APD-0SPCM1000ACC</v>
          </cell>
          <cell r="B228" t="str">
            <v>APO0416</v>
          </cell>
          <cell r="C228" t="str">
            <v>PSM1000ACC</v>
          </cell>
          <cell r="D228" t="str">
            <v>Proy. 240 V Hg 1000 W en poste con red subt Autocontrolado pot. cte. C</v>
          </cell>
          <cell r="E228" t="str">
            <v>U</v>
          </cell>
        </row>
        <row r="229">
          <cell r="A229" t="str">
            <v>APD-0SPCM1000PCC</v>
          </cell>
          <cell r="B229" t="str">
            <v>APO0412</v>
          </cell>
          <cell r="C229" t="str">
            <v>PSM1000PCC</v>
          </cell>
          <cell r="D229" t="str">
            <v>Proy. 240 V Hg 1000 W en poste con red subt hilo piloto pot. cte. C</v>
          </cell>
          <cell r="E229" t="str">
            <v>U</v>
          </cell>
        </row>
        <row r="230">
          <cell r="A230" t="str">
            <v>APD-0SPCM100ACC</v>
          </cell>
          <cell r="B230" t="str">
            <v>APO0413</v>
          </cell>
          <cell r="C230" t="str">
            <v>PSM100ACC</v>
          </cell>
          <cell r="D230" t="str">
            <v>Proy. 240 V Hg 100 W en poste con red subt Autocontrolado pot. cte. C</v>
          </cell>
          <cell r="E230" t="str">
            <v>U</v>
          </cell>
        </row>
        <row r="231">
          <cell r="A231" t="str">
            <v>APD-0SPCM100PCC</v>
          </cell>
          <cell r="B231" t="str">
            <v>APO0409</v>
          </cell>
          <cell r="C231" t="str">
            <v>PSM100PCC</v>
          </cell>
          <cell r="D231" t="str">
            <v>Proy. 240 V Hg 100 W en poste con red subt hilo piloto pot. cte. C</v>
          </cell>
          <cell r="E231" t="str">
            <v>U</v>
          </cell>
        </row>
        <row r="232">
          <cell r="A232" t="str">
            <v>APD-0SPCM150ACC</v>
          </cell>
          <cell r="B232" t="str">
            <v>APO0414</v>
          </cell>
          <cell r="C232" t="str">
            <v>PSM150ACC</v>
          </cell>
          <cell r="D232" t="str">
            <v>Proy. 240 V Hg 150 W en poste con red subt Autocontrolado pot. cte. C</v>
          </cell>
          <cell r="E232" t="str">
            <v>U</v>
          </cell>
        </row>
        <row r="233">
          <cell r="A233" t="str">
            <v>APD-0SPCM150PCC</v>
          </cell>
          <cell r="B233" t="str">
            <v>APO0410</v>
          </cell>
          <cell r="C233" t="str">
            <v>PSM150PCC</v>
          </cell>
          <cell r="D233" t="str">
            <v>Proy. 240 V Hg 150 W en poste con red subt hilo piloto pot. cte. C</v>
          </cell>
          <cell r="E233" t="str">
            <v>U</v>
          </cell>
        </row>
        <row r="234">
          <cell r="A234" t="str">
            <v>APD-0SPCM500ACC</v>
          </cell>
          <cell r="B234" t="str">
            <v>APO0415</v>
          </cell>
          <cell r="C234" t="str">
            <v>PSM500ACC</v>
          </cell>
          <cell r="D234" t="str">
            <v>Proy. 240 V Hg 500 W en poste con red subt Autocontrolado pot. cte. C</v>
          </cell>
          <cell r="E234" t="str">
            <v>U</v>
          </cell>
        </row>
        <row r="235">
          <cell r="A235" t="str">
            <v>APD-0SPCM500PCC</v>
          </cell>
          <cell r="B235" t="str">
            <v>APO0411</v>
          </cell>
          <cell r="C235" t="str">
            <v>PSM500PCC</v>
          </cell>
          <cell r="D235" t="str">
            <v>Proy. 240 V Hg 500 W en poste con red subt hilo piloto pot. cte. C</v>
          </cell>
          <cell r="E235" t="str">
            <v>U</v>
          </cell>
        </row>
        <row r="236">
          <cell r="A236" t="str">
            <v>APD-0SPCS150ACC</v>
          </cell>
          <cell r="B236" t="str">
            <v>APO0507</v>
          </cell>
          <cell r="C236" t="str">
            <v>PSS150ACC</v>
          </cell>
          <cell r="D236" t="str">
            <v>Proy. 240 V Na 150 W en poste con red subt Autocontrolado pot. cte. C</v>
          </cell>
          <cell r="E236" t="str">
            <v>U</v>
          </cell>
        </row>
        <row r="237">
          <cell r="A237" t="str">
            <v>APD-0SPCS150PCC</v>
          </cell>
          <cell r="B237" t="str">
            <v>APO0505</v>
          </cell>
          <cell r="C237" t="str">
            <v>PSS150PCC</v>
          </cell>
          <cell r="D237" t="str">
            <v>Proy. 240 V Na 150 W en poste con red subt hilo piloto pot. cte. C</v>
          </cell>
          <cell r="E237" t="str">
            <v>U</v>
          </cell>
        </row>
        <row r="238">
          <cell r="A238" t="str">
            <v>APD-0SPCS250ACC</v>
          </cell>
          <cell r="B238" t="str">
            <v>APO0508</v>
          </cell>
          <cell r="C238" t="str">
            <v>PSS250ACC</v>
          </cell>
          <cell r="D238" t="str">
            <v>Proy. 240 V Na 250 W en poste con red subt Autocontrolado pot. cte. C</v>
          </cell>
          <cell r="E238" t="str">
            <v>U</v>
          </cell>
        </row>
        <row r="239">
          <cell r="A239" t="str">
            <v>APD-0SPCS250PCC</v>
          </cell>
          <cell r="B239" t="str">
            <v>APO0506</v>
          </cell>
          <cell r="C239" t="str">
            <v>PSS250PCC</v>
          </cell>
          <cell r="D239" t="str">
            <v>Proy. 240 V Na 250 W en poste con red subt hilo piloto pot. cte. C</v>
          </cell>
          <cell r="E239" t="str">
            <v>U</v>
          </cell>
        </row>
        <row r="240">
          <cell r="A240" t="str">
            <v>CO0-0A1/0</v>
          </cell>
          <cell r="B240" t="str">
            <v>COO0040</v>
          </cell>
          <cell r="C240" t="str">
            <v>ASC.1/0</v>
          </cell>
          <cell r="D240" t="str">
            <v>Conductor ASC #1/0 AWG</v>
          </cell>
          <cell r="E240" t="str">
            <v>U</v>
          </cell>
        </row>
        <row r="241">
          <cell r="A241" t="str">
            <v>CO0-0A2</v>
          </cell>
          <cell r="B241" t="str">
            <v>COO0039</v>
          </cell>
          <cell r="C241" t="str">
            <v>ASC.2</v>
          </cell>
          <cell r="D241" t="str">
            <v>Conductor ASC #2 AWG</v>
          </cell>
          <cell r="E241" t="str">
            <v>U</v>
          </cell>
        </row>
        <row r="242">
          <cell r="A242" t="str">
            <v>CO0-0A2/0</v>
          </cell>
          <cell r="B242" t="str">
            <v>COO0041</v>
          </cell>
          <cell r="C242" t="str">
            <v>ASC.2/0</v>
          </cell>
          <cell r="D242" t="str">
            <v>Conductor ASC #2/0 AWG</v>
          </cell>
          <cell r="E242" t="str">
            <v>U</v>
          </cell>
        </row>
        <row r="243">
          <cell r="A243" t="str">
            <v>CO0-0A266</v>
          </cell>
          <cell r="B243" t="str">
            <v>COO0044</v>
          </cell>
          <cell r="C243" t="str">
            <v>ASC.266.8</v>
          </cell>
          <cell r="D243" t="str">
            <v>Conductor ASC #266.8 MCM</v>
          </cell>
          <cell r="E243" t="str">
            <v>U</v>
          </cell>
        </row>
        <row r="244">
          <cell r="A244" t="str">
            <v>CO0-0A3/0</v>
          </cell>
          <cell r="B244" t="str">
            <v>COO0042</v>
          </cell>
          <cell r="C244" t="str">
            <v>ASC.3/0</v>
          </cell>
          <cell r="D244" t="str">
            <v>Conductor ASC #3/0 AWG</v>
          </cell>
          <cell r="E244" t="str">
            <v>U</v>
          </cell>
        </row>
        <row r="245">
          <cell r="A245" t="str">
            <v>CO0-0A4</v>
          </cell>
          <cell r="B245" t="str">
            <v>COO0038</v>
          </cell>
          <cell r="C245" t="str">
            <v>ASC.4</v>
          </cell>
          <cell r="D245" t="str">
            <v>Conductor ASC #4 AWG</v>
          </cell>
          <cell r="E245" t="str">
            <v>U</v>
          </cell>
        </row>
        <row r="246">
          <cell r="A246" t="str">
            <v>CO0-0A4/0</v>
          </cell>
          <cell r="B246" t="str">
            <v>COO0043</v>
          </cell>
          <cell r="C246" t="str">
            <v>ASC.4/0</v>
          </cell>
          <cell r="D246" t="str">
            <v>Conductor ASC #4/0 AWG</v>
          </cell>
          <cell r="E246" t="str">
            <v>U</v>
          </cell>
        </row>
        <row r="247">
          <cell r="A247" t="str">
            <v>CO0-0A6</v>
          </cell>
          <cell r="B247" t="str">
            <v>COO0186</v>
          </cell>
          <cell r="C247" t="str">
            <v>ASC.6</v>
          </cell>
          <cell r="D247" t="str">
            <v>Conductor ASC #6 AWG</v>
          </cell>
          <cell r="E247" t="str">
            <v>U</v>
          </cell>
        </row>
        <row r="248">
          <cell r="A248" t="str">
            <v>CO0-0B1/0</v>
          </cell>
          <cell r="B248" t="str">
            <v>COO0032</v>
          </cell>
          <cell r="C248" t="str">
            <v>ACSR.1/0</v>
          </cell>
          <cell r="D248" t="str">
            <v>Conductor ACSR #1/0 AWG</v>
          </cell>
          <cell r="E248" t="str">
            <v>U</v>
          </cell>
        </row>
        <row r="249">
          <cell r="A249" t="str">
            <v>CO0-0B2</v>
          </cell>
          <cell r="B249" t="str">
            <v>COO0031</v>
          </cell>
          <cell r="C249" t="str">
            <v>ACSR.2</v>
          </cell>
          <cell r="D249" t="str">
            <v>Conductor ACSR #2 AWG</v>
          </cell>
          <cell r="E249" t="str">
            <v>U</v>
          </cell>
        </row>
        <row r="250">
          <cell r="A250" t="str">
            <v>CO0-0B2/0</v>
          </cell>
          <cell r="B250" t="str">
            <v>COO0033</v>
          </cell>
          <cell r="C250" t="str">
            <v>ACSR.2/0</v>
          </cell>
          <cell r="D250" t="str">
            <v>Conductor ACSR #2/0 AWG</v>
          </cell>
          <cell r="E250" t="str">
            <v>U</v>
          </cell>
        </row>
        <row r="251">
          <cell r="A251" t="str">
            <v>CO0-0B266</v>
          </cell>
          <cell r="B251" t="str">
            <v>COO0036</v>
          </cell>
          <cell r="C251" t="str">
            <v>ACSR.266.8</v>
          </cell>
          <cell r="D251" t="str">
            <v>Conductor ACSR #266.8 MCM</v>
          </cell>
          <cell r="E251" t="str">
            <v>U</v>
          </cell>
        </row>
        <row r="252">
          <cell r="A252" t="str">
            <v>CO0-0B3/0</v>
          </cell>
          <cell r="B252" t="str">
            <v>COO0034</v>
          </cell>
          <cell r="C252" t="str">
            <v>ACSR.3/0</v>
          </cell>
          <cell r="D252" t="str">
            <v>Conductor ACSR #3/0 AWG</v>
          </cell>
          <cell r="E252" t="str">
            <v>U</v>
          </cell>
        </row>
        <row r="253">
          <cell r="A253" t="str">
            <v>CO0-0B336</v>
          </cell>
          <cell r="B253" t="str">
            <v>COO0037</v>
          </cell>
          <cell r="C253" t="str">
            <v>ACSR.336.4</v>
          </cell>
          <cell r="D253" t="str">
            <v>Conductor ACSR #336.4 MCM</v>
          </cell>
          <cell r="E253" t="str">
            <v>U</v>
          </cell>
        </row>
        <row r="254">
          <cell r="A254" t="str">
            <v>CO0-0B4</v>
          </cell>
          <cell r="B254" t="str">
            <v>COO0030</v>
          </cell>
          <cell r="C254" t="str">
            <v>ACSR.4</v>
          </cell>
          <cell r="D254" t="str">
            <v>Conductor ACSR #4 AWG</v>
          </cell>
          <cell r="E254" t="str">
            <v>U</v>
          </cell>
        </row>
        <row r="255">
          <cell r="A255" t="str">
            <v>CO0-0B4/0</v>
          </cell>
          <cell r="B255" t="str">
            <v>COO0035</v>
          </cell>
          <cell r="C255" t="str">
            <v>ACSR.4/0</v>
          </cell>
          <cell r="D255" t="str">
            <v>Conductor ACSR #4/0 AWG</v>
          </cell>
          <cell r="E255" t="str">
            <v>U</v>
          </cell>
        </row>
        <row r="256">
          <cell r="A256" t="str">
            <v>CO0-0B6</v>
          </cell>
          <cell r="B256" t="str">
            <v>COO0029</v>
          </cell>
          <cell r="C256" t="str">
            <v>ACSR.6</v>
          </cell>
          <cell r="D256" t="str">
            <v>Conductor ACSR #6 AWG</v>
          </cell>
          <cell r="E256" t="str">
            <v>U</v>
          </cell>
        </row>
        <row r="257">
          <cell r="A257" t="str">
            <v>CO0-0B8</v>
          </cell>
          <cell r="B257" t="str">
            <v>COO0196</v>
          </cell>
          <cell r="C257" t="str">
            <v>ACSR.8</v>
          </cell>
          <cell r="D257" t="str">
            <v>Conductor ACSR #8 AWG</v>
          </cell>
          <cell r="E257" t="str">
            <v>U</v>
          </cell>
        </row>
        <row r="258">
          <cell r="A258" t="str">
            <v>CO0-0C1/0</v>
          </cell>
          <cell r="B258" t="str">
            <v>COO0020</v>
          </cell>
          <cell r="C258" t="str">
            <v>AAAC5005.1/0</v>
          </cell>
          <cell r="D258" t="str">
            <v>Conductor AAAC 5005 #1/0 AWG</v>
          </cell>
          <cell r="E258" t="str">
            <v>U</v>
          </cell>
        </row>
        <row r="259">
          <cell r="A259" t="str">
            <v>CO0-0C2</v>
          </cell>
          <cell r="B259" t="str">
            <v>COO0019</v>
          </cell>
          <cell r="C259" t="str">
            <v>AAAC5005.2</v>
          </cell>
          <cell r="D259" t="str">
            <v>Conductor AAAC 5005 #2 AWG</v>
          </cell>
          <cell r="E259" t="str">
            <v>U</v>
          </cell>
        </row>
        <row r="260">
          <cell r="A260" t="str">
            <v>CO0-0C2/0</v>
          </cell>
          <cell r="B260" t="str">
            <v>COO0021</v>
          </cell>
          <cell r="C260" t="str">
            <v>AAAC5005.2/0</v>
          </cell>
          <cell r="D260" t="str">
            <v>Conductor AAAC 5005 #2/0 AWG</v>
          </cell>
          <cell r="E260" t="str">
            <v>U</v>
          </cell>
        </row>
        <row r="261">
          <cell r="A261" t="str">
            <v>CO0-0C3/0</v>
          </cell>
          <cell r="B261" t="str">
            <v>COO0022</v>
          </cell>
          <cell r="C261" t="str">
            <v>AAAC5005.3/0</v>
          </cell>
          <cell r="D261" t="str">
            <v>Conductor AAAC 5005 #3/0 AWG</v>
          </cell>
          <cell r="E261" t="str">
            <v>U</v>
          </cell>
        </row>
        <row r="262">
          <cell r="A262" t="str">
            <v>CO0-0C4</v>
          </cell>
          <cell r="B262" t="str">
            <v>COO0018</v>
          </cell>
          <cell r="C262" t="str">
            <v>AAAC5005.4</v>
          </cell>
          <cell r="D262" t="str">
            <v>Conductor AAAC 5005 #4 AWG</v>
          </cell>
          <cell r="E262" t="str">
            <v>U</v>
          </cell>
        </row>
        <row r="263">
          <cell r="A263" t="str">
            <v>CO0-0C6</v>
          </cell>
          <cell r="B263" t="str">
            <v>COO0017</v>
          </cell>
          <cell r="C263" t="str">
            <v>AAAC5005.6</v>
          </cell>
          <cell r="D263" t="str">
            <v>Conductor AAAC 5005 #6 AWG</v>
          </cell>
          <cell r="E263" t="str">
            <v>U</v>
          </cell>
        </row>
        <row r="264">
          <cell r="A264" t="str">
            <v>CO0-0D1/0</v>
          </cell>
          <cell r="B264" t="str">
            <v>COO0026</v>
          </cell>
          <cell r="C264" t="str">
            <v>AAAC6201.1/0</v>
          </cell>
          <cell r="D264" t="str">
            <v>Conductor AAAC 6201 #1/0 AWG</v>
          </cell>
          <cell r="E264" t="str">
            <v>U</v>
          </cell>
        </row>
        <row r="265">
          <cell r="A265" t="str">
            <v>CO0-0D2</v>
          </cell>
          <cell r="B265" t="str">
            <v>COO0025</v>
          </cell>
          <cell r="C265" t="str">
            <v>AAAC6201.2</v>
          </cell>
          <cell r="D265" t="str">
            <v>Conductor AAAC 6201 #2 AWG</v>
          </cell>
          <cell r="E265" t="str">
            <v>U</v>
          </cell>
        </row>
        <row r="266">
          <cell r="A266" t="str">
            <v>CO0-0D2/0</v>
          </cell>
          <cell r="B266" t="str">
            <v>COO0027</v>
          </cell>
          <cell r="C266" t="str">
            <v>AAAC6201.2/0</v>
          </cell>
          <cell r="D266" t="str">
            <v>Conductor AAAC 6201 #2/0 AWG</v>
          </cell>
          <cell r="E266" t="str">
            <v>U</v>
          </cell>
        </row>
        <row r="267">
          <cell r="A267" t="str">
            <v>CO0-0D3/0</v>
          </cell>
          <cell r="B267" t="str">
            <v>COO0028</v>
          </cell>
          <cell r="C267" t="str">
            <v>AAAC6201.3/0</v>
          </cell>
          <cell r="D267" t="str">
            <v>Conductor AAAC 6201 #3/0 AWG</v>
          </cell>
          <cell r="E267" t="str">
            <v>U</v>
          </cell>
        </row>
        <row r="268">
          <cell r="A268" t="str">
            <v>CO0-0D4</v>
          </cell>
          <cell r="B268" t="str">
            <v>COO0024</v>
          </cell>
          <cell r="C268" t="str">
            <v>AAAC6201.4</v>
          </cell>
          <cell r="D268" t="str">
            <v>Conductor AAAC 6201 #4 AWG</v>
          </cell>
          <cell r="E268" t="str">
            <v>U</v>
          </cell>
        </row>
        <row r="269">
          <cell r="A269" t="str">
            <v>CO0-0D6</v>
          </cell>
          <cell r="B269" t="str">
            <v>COO0023</v>
          </cell>
          <cell r="C269" t="str">
            <v>AAAC6201.6</v>
          </cell>
          <cell r="D269" t="str">
            <v>Conductor AAAC 6201 #6 AWG</v>
          </cell>
          <cell r="E269" t="str">
            <v>U</v>
          </cell>
        </row>
        <row r="270">
          <cell r="A270" t="str">
            <v>CO0-0E1/0</v>
          </cell>
          <cell r="B270" t="str">
            <v>COO0123</v>
          </cell>
          <cell r="C270" t="str">
            <v>25KV.Al.1/0</v>
          </cell>
          <cell r="D270" t="str">
            <v>Conductor Clase 25kV Al 1/0 AWG</v>
          </cell>
          <cell r="E270" t="str">
            <v>U</v>
          </cell>
        </row>
        <row r="271">
          <cell r="A271" t="str">
            <v>CO0-0E1000</v>
          </cell>
          <cell r="B271" t="str">
            <v>COO0129</v>
          </cell>
          <cell r="C271" t="str">
            <v>25KV.Al.1000</v>
          </cell>
          <cell r="D271" t="str">
            <v>Conductor Clase 25kV Al 1000 MCM</v>
          </cell>
          <cell r="E271" t="str">
            <v>U</v>
          </cell>
        </row>
        <row r="272">
          <cell r="A272" t="str">
            <v>CO0-0E2</v>
          </cell>
          <cell r="B272" t="str">
            <v>COO0122</v>
          </cell>
          <cell r="C272" t="str">
            <v>25KV.Al.2</v>
          </cell>
          <cell r="D272" t="str">
            <v>Conductor Clase 25kV Al 2 AWG</v>
          </cell>
          <cell r="E272" t="str">
            <v>U</v>
          </cell>
        </row>
        <row r="273">
          <cell r="A273" t="str">
            <v>CO0-0E2/0</v>
          </cell>
          <cell r="B273" t="str">
            <v>COO0124</v>
          </cell>
          <cell r="C273" t="str">
            <v>25KV.Al.2/0</v>
          </cell>
          <cell r="D273" t="str">
            <v>Conductor Clase 25kV Al 2/0 AWG</v>
          </cell>
          <cell r="E273" t="str">
            <v>U</v>
          </cell>
        </row>
        <row r="274">
          <cell r="A274" t="str">
            <v>CO0-0E3/0</v>
          </cell>
          <cell r="B274" t="str">
            <v>COO0125</v>
          </cell>
          <cell r="C274" t="str">
            <v>25KV.Al.3/0</v>
          </cell>
          <cell r="D274" t="str">
            <v>Conductor Clase 25kV Al 3/0 AWG</v>
          </cell>
          <cell r="E274" t="str">
            <v>U</v>
          </cell>
        </row>
        <row r="275">
          <cell r="A275" t="str">
            <v>CO0-0E4</v>
          </cell>
          <cell r="B275" t="str">
            <v>COO0121</v>
          </cell>
          <cell r="C275" t="str">
            <v>25KV.Al.4</v>
          </cell>
          <cell r="D275" t="str">
            <v>Conductor Clase 25kV Al 4 AWG</v>
          </cell>
          <cell r="E275" t="str">
            <v>U</v>
          </cell>
        </row>
        <row r="276">
          <cell r="A276" t="str">
            <v>CO0-0E4/0</v>
          </cell>
          <cell r="B276" t="str">
            <v>COO0126</v>
          </cell>
          <cell r="C276" t="str">
            <v>25KV.Al.4/0</v>
          </cell>
          <cell r="D276" t="str">
            <v>Conductor Clase 25kV Al 4/0 AWG</v>
          </cell>
          <cell r="E276" t="str">
            <v>U</v>
          </cell>
        </row>
        <row r="277">
          <cell r="A277" t="str">
            <v>CO0-0E500</v>
          </cell>
          <cell r="B277" t="str">
            <v>COO0127</v>
          </cell>
          <cell r="C277" t="str">
            <v>25KV.Al.500</v>
          </cell>
          <cell r="D277" t="str">
            <v>Conductor Clase 25kV Al 500 MCM</v>
          </cell>
          <cell r="E277" t="str">
            <v>U</v>
          </cell>
        </row>
        <row r="278">
          <cell r="A278" t="str">
            <v>CO0-0E750</v>
          </cell>
          <cell r="B278" t="str">
            <v>COO0128</v>
          </cell>
          <cell r="C278" t="str">
            <v>25KV.Al.750</v>
          </cell>
          <cell r="D278" t="str">
            <v>Conductor Clase 25kV Al 750 MCM</v>
          </cell>
          <cell r="E278" t="str">
            <v>U</v>
          </cell>
        </row>
        <row r="279">
          <cell r="A279" t="str">
            <v>CO0-0G1/0</v>
          </cell>
          <cell r="B279" t="str">
            <v>COO0014</v>
          </cell>
          <cell r="C279" t="str">
            <v>Des.Cu.1/0</v>
          </cell>
          <cell r="D279" t="str">
            <v>Conductor Cu Desnudo # 1/0  AWG</v>
          </cell>
          <cell r="E279" t="str">
            <v>U</v>
          </cell>
        </row>
        <row r="280">
          <cell r="A280" t="str">
            <v>CO0-0G2</v>
          </cell>
          <cell r="B280" t="str">
            <v>COO0013</v>
          </cell>
          <cell r="C280" t="str">
            <v>Des.Cu.2</v>
          </cell>
          <cell r="D280" t="str">
            <v>Conductor Cu Desnudo # 2  AWG</v>
          </cell>
          <cell r="E280" t="str">
            <v>U</v>
          </cell>
        </row>
        <row r="281">
          <cell r="A281" t="str">
            <v>CO0-0G2/0</v>
          </cell>
          <cell r="B281" t="str">
            <v>COO0015</v>
          </cell>
          <cell r="C281" t="str">
            <v>Des.Cu.2/0</v>
          </cell>
          <cell r="D281" t="str">
            <v>Conductor Cu Desnudo # 2/0  AWG</v>
          </cell>
          <cell r="E281" t="str">
            <v>U</v>
          </cell>
        </row>
        <row r="282">
          <cell r="A282" t="str">
            <v>CO0-0G3/0</v>
          </cell>
          <cell r="B282" t="str">
            <v>COO0016</v>
          </cell>
          <cell r="C282" t="str">
            <v>Des.Cu.3/0</v>
          </cell>
          <cell r="D282" t="str">
            <v>Conductor Cu Desnudo # 3/0  AWG</v>
          </cell>
          <cell r="E282" t="str">
            <v>U</v>
          </cell>
        </row>
        <row r="283">
          <cell r="A283" t="str">
            <v>CO0-0G4</v>
          </cell>
          <cell r="B283" t="str">
            <v>COO0012</v>
          </cell>
          <cell r="C283" t="str">
            <v>Des.Cu.4</v>
          </cell>
          <cell r="D283" t="str">
            <v>Conductor Cu Desnudo # 4  AWG</v>
          </cell>
          <cell r="E283" t="str">
            <v>U</v>
          </cell>
        </row>
        <row r="284">
          <cell r="A284" t="str">
            <v>CO0-0G4/0</v>
          </cell>
          <cell r="B284" t="str">
            <v>COO0185</v>
          </cell>
          <cell r="C284" t="str">
            <v>Des.Cu.4/0</v>
          </cell>
          <cell r="D284" t="str">
            <v>Conductor Cu. Desnudo # 4/0 AWG</v>
          </cell>
          <cell r="E284" t="str">
            <v>U</v>
          </cell>
        </row>
        <row r="285">
          <cell r="A285" t="str">
            <v>CO0-0G6</v>
          </cell>
          <cell r="B285" t="str">
            <v>COO0011</v>
          </cell>
          <cell r="C285" t="str">
            <v>Des.Cu.6</v>
          </cell>
          <cell r="D285" t="str">
            <v>Conductor Cu Desnudo # 6  AWG</v>
          </cell>
          <cell r="E285" t="str">
            <v>U</v>
          </cell>
        </row>
        <row r="286">
          <cell r="A286" t="str">
            <v>CO0-0G8</v>
          </cell>
          <cell r="B286" t="str">
            <v>COO0184</v>
          </cell>
          <cell r="C286" t="str">
            <v>Des.Cu.8</v>
          </cell>
          <cell r="D286" t="str">
            <v>Conductor Cu. Desnudo # 8 AWG</v>
          </cell>
          <cell r="E286" t="str">
            <v>U</v>
          </cell>
        </row>
        <row r="287">
          <cell r="A287" t="str">
            <v>CO0-0I1/0</v>
          </cell>
          <cell r="B287" t="str">
            <v>COO0008</v>
          </cell>
          <cell r="C287" t="str">
            <v>TW.Al.1/0</v>
          </cell>
          <cell r="D287" t="str">
            <v>Conductor TW Al # 1/0 AWG</v>
          </cell>
          <cell r="E287" t="str">
            <v>U</v>
          </cell>
        </row>
        <row r="288">
          <cell r="A288" t="str">
            <v>CO0-0I10</v>
          </cell>
          <cell r="B288" t="str">
            <v>COO0140</v>
          </cell>
          <cell r="C288" t="str">
            <v>TW.Al.10</v>
          </cell>
          <cell r="D288" t="str">
            <v>Conductor TW Al # 10 AWG</v>
          </cell>
          <cell r="E288" t="str">
            <v>U</v>
          </cell>
        </row>
        <row r="289">
          <cell r="A289" t="str">
            <v>CO0-0I12</v>
          </cell>
          <cell r="B289" t="str">
            <v>COO0139</v>
          </cell>
          <cell r="C289" t="str">
            <v>TW.Al.12</v>
          </cell>
          <cell r="D289" t="str">
            <v>Conductor TW Al # 12 AWG</v>
          </cell>
          <cell r="E289" t="str">
            <v>U</v>
          </cell>
        </row>
        <row r="290">
          <cell r="A290" t="str">
            <v>CO0-0I2</v>
          </cell>
          <cell r="B290" t="str">
            <v>COO0007</v>
          </cell>
          <cell r="C290" t="str">
            <v>TW.Al.2</v>
          </cell>
          <cell r="D290" t="str">
            <v>Conductor TW Al # 2  AWG</v>
          </cell>
          <cell r="E290" t="str">
            <v>U</v>
          </cell>
        </row>
        <row r="291">
          <cell r="A291" t="str">
            <v>CO0-0I2/0</v>
          </cell>
          <cell r="B291" t="str">
            <v>COO0009</v>
          </cell>
          <cell r="C291" t="str">
            <v>TW.Al.2/0</v>
          </cell>
          <cell r="D291" t="str">
            <v>Conductor TW Al # 2/0 AWG</v>
          </cell>
          <cell r="E291" t="str">
            <v>U</v>
          </cell>
        </row>
        <row r="292">
          <cell r="A292" t="str">
            <v>CO0-0I250</v>
          </cell>
          <cell r="B292" t="str">
            <v>COO0144</v>
          </cell>
          <cell r="C292" t="str">
            <v>TW.Al.250</v>
          </cell>
          <cell r="D292" t="str">
            <v>Conductor TW Al # 250 MCM</v>
          </cell>
          <cell r="E292" t="str">
            <v>U</v>
          </cell>
        </row>
        <row r="293">
          <cell r="A293" t="str">
            <v>CO0-0I3/0</v>
          </cell>
          <cell r="B293" t="str">
            <v>COO0010</v>
          </cell>
          <cell r="C293" t="str">
            <v>TW.Al.3/0</v>
          </cell>
          <cell r="D293" t="str">
            <v>Conductor TW Al # 3/0 AWG</v>
          </cell>
          <cell r="E293" t="str">
            <v>U</v>
          </cell>
        </row>
        <row r="294">
          <cell r="A294" t="str">
            <v>CO0-0I300</v>
          </cell>
          <cell r="B294" t="str">
            <v>COO0145</v>
          </cell>
          <cell r="C294" t="str">
            <v>TW.Al.300</v>
          </cell>
          <cell r="D294" t="str">
            <v>Conductor TW Al # 300 MCM</v>
          </cell>
          <cell r="E294" t="str">
            <v>U</v>
          </cell>
        </row>
        <row r="295">
          <cell r="A295" t="str">
            <v>CO0-0I350</v>
          </cell>
          <cell r="B295" t="str">
            <v>COO0146</v>
          </cell>
          <cell r="C295" t="str">
            <v>TW.Al.350</v>
          </cell>
          <cell r="D295" t="str">
            <v>Conductor TW Al # 350 MCM</v>
          </cell>
          <cell r="E295" t="str">
            <v>U</v>
          </cell>
        </row>
        <row r="296">
          <cell r="A296" t="str">
            <v>CO0-0I4</v>
          </cell>
          <cell r="B296" t="str">
            <v>COO0006</v>
          </cell>
          <cell r="C296" t="str">
            <v>TW.Al.4</v>
          </cell>
          <cell r="D296" t="str">
            <v>Conductor TW Al # 4  AWG</v>
          </cell>
          <cell r="E296" t="str">
            <v>U</v>
          </cell>
        </row>
        <row r="297">
          <cell r="A297" t="str">
            <v>CO0-0I4/0</v>
          </cell>
          <cell r="B297" t="str">
            <v>COO0143</v>
          </cell>
          <cell r="C297" t="str">
            <v>TW.Al.4/0</v>
          </cell>
          <cell r="D297" t="str">
            <v>Conductor TW Al # 4/0 AWG</v>
          </cell>
          <cell r="E297" t="str">
            <v>U</v>
          </cell>
        </row>
        <row r="298">
          <cell r="A298" t="str">
            <v>CO0-0I6</v>
          </cell>
          <cell r="B298" t="str">
            <v>COO0142</v>
          </cell>
          <cell r="C298" t="str">
            <v>TW.Al.6</v>
          </cell>
          <cell r="D298" t="str">
            <v>Conductor TW Al # 6 AWG</v>
          </cell>
          <cell r="E298" t="str">
            <v>U</v>
          </cell>
        </row>
        <row r="299">
          <cell r="A299" t="str">
            <v>CO0-0I8</v>
          </cell>
          <cell r="B299" t="str">
            <v>COO0141</v>
          </cell>
          <cell r="C299" t="str">
            <v>TW.Al.8</v>
          </cell>
          <cell r="D299" t="str">
            <v>Conductor TW Al # 8 AWG</v>
          </cell>
          <cell r="E299" t="str">
            <v>U</v>
          </cell>
        </row>
        <row r="300">
          <cell r="A300" t="str">
            <v>CO0-0J2x1/0</v>
          </cell>
          <cell r="B300" t="str">
            <v>COO0048</v>
          </cell>
          <cell r="C300" t="str">
            <v>MUL.Al.2x1/0</v>
          </cell>
          <cell r="D300" t="str">
            <v>Conductor Multiplex Al 2x1/0 AWG</v>
          </cell>
          <cell r="E300" t="str">
            <v>U</v>
          </cell>
        </row>
        <row r="301">
          <cell r="A301" t="str">
            <v>CO0-0J2x2</v>
          </cell>
          <cell r="B301" t="str">
            <v>COO0047</v>
          </cell>
          <cell r="C301" t="str">
            <v>MUL.Al.2x2</v>
          </cell>
          <cell r="D301" t="str">
            <v>Conductor Multiplex Al 2x2 AWG</v>
          </cell>
          <cell r="E301" t="str">
            <v>U</v>
          </cell>
        </row>
        <row r="302">
          <cell r="A302" t="str">
            <v>CO0-0J2x2/0</v>
          </cell>
          <cell r="B302" t="str">
            <v>COO0179</v>
          </cell>
          <cell r="C302" t="str">
            <v>MUL.Al.2x2/0</v>
          </cell>
          <cell r="D302" t="str">
            <v>Conductor Multiplex Al 2x2/0 AWG</v>
          </cell>
          <cell r="E302" t="str">
            <v>U</v>
          </cell>
        </row>
        <row r="303">
          <cell r="A303" t="str">
            <v>CO0-0J2x4</v>
          </cell>
          <cell r="B303" t="str">
            <v>COO0046</v>
          </cell>
          <cell r="C303" t="str">
            <v>MUL.Al.2x4</v>
          </cell>
          <cell r="D303" t="str">
            <v>Conductor Multiplex Al 2x4 AWG</v>
          </cell>
          <cell r="E303" t="str">
            <v>U</v>
          </cell>
        </row>
        <row r="304">
          <cell r="A304" t="str">
            <v>CO0-0J2x6</v>
          </cell>
          <cell r="B304" t="str">
            <v>COO0045</v>
          </cell>
          <cell r="C304" t="str">
            <v>MUL.Al.2x6</v>
          </cell>
          <cell r="D304" t="str">
            <v>Conductor Multiplex Al 2x6 AWG</v>
          </cell>
          <cell r="E304" t="str">
            <v>U</v>
          </cell>
        </row>
        <row r="305">
          <cell r="A305" t="str">
            <v>CO0-0J3x1/0</v>
          </cell>
          <cell r="B305" t="str">
            <v>COO0052</v>
          </cell>
          <cell r="C305" t="str">
            <v>MUL.Al.3x1/0</v>
          </cell>
          <cell r="D305" t="str">
            <v>Conductor Multiplex Al 3x1/0 AWG</v>
          </cell>
          <cell r="E305" t="str">
            <v>U</v>
          </cell>
        </row>
        <row r="306">
          <cell r="A306" t="str">
            <v>CO0-0J3x2</v>
          </cell>
          <cell r="B306" t="str">
            <v>COO0051</v>
          </cell>
          <cell r="C306" t="str">
            <v>MUL.Al.3x2</v>
          </cell>
          <cell r="D306" t="str">
            <v>Conductor Multiplex Al 3x2 AWG</v>
          </cell>
          <cell r="E306" t="str">
            <v>U</v>
          </cell>
        </row>
        <row r="307">
          <cell r="A307" t="str">
            <v>CO0-0J3x2/0</v>
          </cell>
          <cell r="B307" t="str">
            <v>COO0180</v>
          </cell>
          <cell r="C307" t="str">
            <v>MUL.Al.3x2/0</v>
          </cell>
          <cell r="D307" t="str">
            <v>Conductor Multiplex Al 3x2/0 AWG</v>
          </cell>
          <cell r="E307" t="str">
            <v>U</v>
          </cell>
        </row>
        <row r="308">
          <cell r="A308" t="str">
            <v>CO0-0J3x4</v>
          </cell>
          <cell r="B308" t="str">
            <v>COO0050</v>
          </cell>
          <cell r="C308" t="str">
            <v>MUL.Al.3x4</v>
          </cell>
          <cell r="D308" t="str">
            <v>Conductor Multiplex Al 3x4 AWG</v>
          </cell>
          <cell r="E308" t="str">
            <v>U</v>
          </cell>
        </row>
        <row r="309">
          <cell r="A309" t="str">
            <v>CO0-0J3x6</v>
          </cell>
          <cell r="B309" t="str">
            <v>COO0049</v>
          </cell>
          <cell r="C309" t="str">
            <v>MUL.Al.3x6</v>
          </cell>
          <cell r="D309" t="str">
            <v>Conductor Multiplex Al 3x6 AWG</v>
          </cell>
          <cell r="E309" t="str">
            <v>U</v>
          </cell>
        </row>
        <row r="310">
          <cell r="A310" t="str">
            <v>CO0-0J4x1/0</v>
          </cell>
          <cell r="B310" t="str">
            <v>COO0056</v>
          </cell>
          <cell r="C310" t="str">
            <v>MUL.Al.4x1/0</v>
          </cell>
          <cell r="D310" t="str">
            <v>Conductor Multiplex Al 4x1/0 AWG</v>
          </cell>
          <cell r="E310" t="str">
            <v>U</v>
          </cell>
        </row>
        <row r="311">
          <cell r="A311" t="str">
            <v>CO0-0J4x2</v>
          </cell>
          <cell r="B311" t="str">
            <v>COO0055</v>
          </cell>
          <cell r="C311" t="str">
            <v>MUL.Al.4x2</v>
          </cell>
          <cell r="D311" t="str">
            <v>Conductor Multiplex Al 4x2 AWG</v>
          </cell>
          <cell r="E311" t="str">
            <v>U</v>
          </cell>
        </row>
        <row r="312">
          <cell r="A312" t="str">
            <v>CO0-0J4x2/0</v>
          </cell>
          <cell r="B312" t="str">
            <v>COO0181</v>
          </cell>
          <cell r="C312" t="str">
            <v>MUL.Al.4x2/0</v>
          </cell>
          <cell r="D312" t="str">
            <v>Conductor Multiplex Al 4x2/0 AWG</v>
          </cell>
          <cell r="E312" t="str">
            <v>U</v>
          </cell>
        </row>
        <row r="313">
          <cell r="A313" t="str">
            <v>CO0-0J4x4</v>
          </cell>
          <cell r="B313" t="str">
            <v>COO0054</v>
          </cell>
          <cell r="C313" t="str">
            <v>MUL.Al.4x4</v>
          </cell>
          <cell r="D313" t="str">
            <v>Conductor Multiplex Al 4x4 AWG</v>
          </cell>
          <cell r="E313" t="str">
            <v>U</v>
          </cell>
        </row>
        <row r="314">
          <cell r="A314" t="str">
            <v>CO0-0J4x6</v>
          </cell>
          <cell r="B314" t="str">
            <v>COO0053</v>
          </cell>
          <cell r="C314" t="str">
            <v>MUL.Al.4x6</v>
          </cell>
          <cell r="D314" t="str">
            <v>Conductor Multiplex Al 4x6 AWG</v>
          </cell>
          <cell r="E314" t="str">
            <v>U</v>
          </cell>
        </row>
        <row r="315">
          <cell r="A315" t="str">
            <v>CO0-0N3x1/0</v>
          </cell>
          <cell r="B315" t="str">
            <v>COO0191</v>
          </cell>
          <cell r="C315" t="str">
            <v>MULT.Cu.3x1/0</v>
          </cell>
          <cell r="D315" t="str">
            <v>Multiconductor de Cu, aislado  600 V, Tipo PVC  No.3X1/0 AWG, 19 hilo</v>
          </cell>
          <cell r="E315" t="str">
            <v>U</v>
          </cell>
        </row>
        <row r="316">
          <cell r="A316" t="str">
            <v>CO0-0N3x8</v>
          </cell>
          <cell r="B316" t="str">
            <v>COO0190</v>
          </cell>
          <cell r="C316" t="str">
            <v>MULT.Cu.3x8</v>
          </cell>
          <cell r="D316" t="str">
            <v>Multiconductor de Cu, aislado  600 V, Tipo PVC  No.3X8 AWG, 7 hilos</v>
          </cell>
          <cell r="E316" t="str">
            <v>U</v>
          </cell>
        </row>
        <row r="317">
          <cell r="A317" t="str">
            <v>CO0-0N4x1/0</v>
          </cell>
          <cell r="B317" t="str">
            <v>COO0195</v>
          </cell>
          <cell r="C317" t="str">
            <v>MULT.Cu.4x1/0</v>
          </cell>
          <cell r="D317" t="str">
            <v>Multiconductor de Cu, aislado  600 V, Tipo PVC  No.4X1/0 AWG, 19 hilo</v>
          </cell>
          <cell r="E317" t="str">
            <v>U</v>
          </cell>
        </row>
        <row r="318">
          <cell r="A318" t="str">
            <v>CO0-0N4x4</v>
          </cell>
          <cell r="B318" t="str">
            <v>COO0192</v>
          </cell>
          <cell r="C318" t="str">
            <v>MULT.Cu.4x4</v>
          </cell>
          <cell r="D318" t="str">
            <v>Multiconductor de Cu, aislado  600 V, Tipo PVC  No.4X4 AWG, 7 hilos</v>
          </cell>
          <cell r="E318" t="str">
            <v>U</v>
          </cell>
        </row>
        <row r="319">
          <cell r="A319" t="str">
            <v>CO0-0N4x6</v>
          </cell>
          <cell r="B319" t="str">
            <v>COO0193</v>
          </cell>
          <cell r="C319" t="str">
            <v>MULT.Cu.4x6</v>
          </cell>
          <cell r="D319" t="str">
            <v>Multiconductor de Cu, aislado  600 V, Tipo PVC  No.4X6 AWG, 7 hilos</v>
          </cell>
          <cell r="E319" t="str">
            <v>U</v>
          </cell>
        </row>
        <row r="320">
          <cell r="A320" t="str">
            <v>CO0-0N4x8</v>
          </cell>
          <cell r="B320" t="str">
            <v>COO0194</v>
          </cell>
          <cell r="C320" t="str">
            <v>MULT.Cu.4x8</v>
          </cell>
          <cell r="D320" t="str">
            <v>Multiconductor de Cu, aislado  600 V, Tipo PVC  No.4X8 AWG, 7 hilos</v>
          </cell>
          <cell r="E320" t="str">
            <v>U</v>
          </cell>
        </row>
        <row r="321">
          <cell r="A321" t="str">
            <v>CO0-0O1/0</v>
          </cell>
          <cell r="B321" t="str">
            <v>COO0003</v>
          </cell>
          <cell r="C321" t="str">
            <v>TW.Cu.1/0</v>
          </cell>
          <cell r="D321" t="str">
            <v>Conductor TW Cu # 1/0 AWG</v>
          </cell>
          <cell r="E321" t="str">
            <v>U</v>
          </cell>
        </row>
        <row r="322">
          <cell r="A322" t="str">
            <v>CO0-0O10</v>
          </cell>
          <cell r="B322" t="str">
            <v>COO0132</v>
          </cell>
          <cell r="C322" t="str">
            <v>TW.Cu.10</v>
          </cell>
          <cell r="D322" t="str">
            <v>Conductor TW Cu # 10 AWG</v>
          </cell>
          <cell r="E322" t="str">
            <v>U</v>
          </cell>
        </row>
        <row r="323">
          <cell r="A323" t="str">
            <v>CO0-0O12</v>
          </cell>
          <cell r="B323" t="str">
            <v>COO0131</v>
          </cell>
          <cell r="C323" t="str">
            <v>TW.Cu.12</v>
          </cell>
          <cell r="D323" t="str">
            <v>Conductor TW Cu # 12 AWG</v>
          </cell>
          <cell r="E323" t="str">
            <v>U</v>
          </cell>
        </row>
        <row r="324">
          <cell r="A324" t="str">
            <v>CO0-0O14</v>
          </cell>
          <cell r="B324" t="str">
            <v>COO0130</v>
          </cell>
          <cell r="C324" t="str">
            <v>TW.Cu.14</v>
          </cell>
          <cell r="D324" t="str">
            <v>Conductor TW Cu # 14 AWG</v>
          </cell>
          <cell r="E324" t="str">
            <v>U</v>
          </cell>
        </row>
        <row r="325">
          <cell r="A325" t="str">
            <v>CO0-0O2</v>
          </cell>
          <cell r="B325" t="str">
            <v>COO0002</v>
          </cell>
          <cell r="C325" t="str">
            <v>TW.Cu.2</v>
          </cell>
          <cell r="D325" t="str">
            <v>Conductor TW Cu # 2  AWG</v>
          </cell>
          <cell r="E325" t="str">
            <v>U</v>
          </cell>
        </row>
        <row r="326">
          <cell r="A326" t="str">
            <v>CO0-0O2/0</v>
          </cell>
          <cell r="B326" t="str">
            <v>COO0004</v>
          </cell>
          <cell r="C326" t="str">
            <v>TW.Cu.2/0</v>
          </cell>
          <cell r="D326" t="str">
            <v>Conductor TW Cu # 2/0 AWG</v>
          </cell>
          <cell r="E326" t="str">
            <v>U</v>
          </cell>
        </row>
        <row r="327">
          <cell r="A327" t="str">
            <v>CO0-0O250</v>
          </cell>
          <cell r="B327" t="str">
            <v>COO0136</v>
          </cell>
          <cell r="C327" t="str">
            <v>TW.Cu.250</v>
          </cell>
          <cell r="D327" t="str">
            <v>Conductor TW Cu # 250 MCM</v>
          </cell>
          <cell r="E327" t="str">
            <v>U</v>
          </cell>
        </row>
        <row r="328">
          <cell r="A328" t="str">
            <v>CO0-0O3/0</v>
          </cell>
          <cell r="B328" t="str">
            <v>COO0005</v>
          </cell>
          <cell r="C328" t="str">
            <v>TW.Cu.3/0</v>
          </cell>
          <cell r="D328" t="str">
            <v>Conductor TW Cu # 3/0 AWG</v>
          </cell>
          <cell r="E328" t="str">
            <v>U</v>
          </cell>
        </row>
        <row r="329">
          <cell r="A329" t="str">
            <v>CO0-0O300</v>
          </cell>
          <cell r="B329" t="str">
            <v>COO0137</v>
          </cell>
          <cell r="C329" t="str">
            <v>TW.Cu.300</v>
          </cell>
          <cell r="D329" t="str">
            <v>Conductor TW Cu # 300 MCM</v>
          </cell>
          <cell r="E329" t="str">
            <v>U</v>
          </cell>
        </row>
        <row r="330">
          <cell r="A330" t="str">
            <v>CO0-0O350</v>
          </cell>
          <cell r="B330" t="str">
            <v>COO0138</v>
          </cell>
          <cell r="C330" t="str">
            <v>TW.Cu.350</v>
          </cell>
          <cell r="D330" t="str">
            <v>Conductor TW Cu # 350 MCM</v>
          </cell>
          <cell r="E330" t="str">
            <v>U</v>
          </cell>
        </row>
        <row r="331">
          <cell r="A331" t="str">
            <v>CO0-0O4</v>
          </cell>
          <cell r="B331" t="str">
            <v>COO0001</v>
          </cell>
          <cell r="C331" t="str">
            <v>TW.Cu.4</v>
          </cell>
          <cell r="D331" t="str">
            <v>Conductor TW Cu # 4 AWG</v>
          </cell>
          <cell r="E331" t="str">
            <v>U</v>
          </cell>
        </row>
        <row r="332">
          <cell r="A332" t="str">
            <v>CO0-0O4/0</v>
          </cell>
          <cell r="B332" t="str">
            <v>COO0135</v>
          </cell>
          <cell r="C332" t="str">
            <v>TW.Cu.4/0</v>
          </cell>
          <cell r="D332" t="str">
            <v>Conductor TW Cu # 4/0 AWG</v>
          </cell>
          <cell r="E332" t="str">
            <v>U</v>
          </cell>
        </row>
        <row r="333">
          <cell r="A333" t="str">
            <v>CO0-0O6</v>
          </cell>
          <cell r="B333" t="str">
            <v>COO0134</v>
          </cell>
          <cell r="C333" t="str">
            <v>TW.Cu.6</v>
          </cell>
          <cell r="D333" t="str">
            <v>Conductor TW Cu # 6 AWG</v>
          </cell>
          <cell r="E333" t="str">
            <v>U</v>
          </cell>
        </row>
        <row r="334">
          <cell r="A334" t="str">
            <v>CO0-0O8</v>
          </cell>
          <cell r="B334" t="str">
            <v>COO0133</v>
          </cell>
          <cell r="C334" t="str">
            <v>TW.Cu.8</v>
          </cell>
          <cell r="D334" t="str">
            <v>Conductor TW Cu # 8 AWG</v>
          </cell>
          <cell r="E334" t="str">
            <v>U</v>
          </cell>
        </row>
        <row r="335">
          <cell r="A335" t="str">
            <v>CO0-0P1/0</v>
          </cell>
          <cell r="B335" t="str">
            <v>COO0067</v>
          </cell>
          <cell r="C335" t="str">
            <v>TTU.Cu.1/0</v>
          </cell>
          <cell r="D335" t="str">
            <v>Conductor TTU Cu #1/0 AWG</v>
          </cell>
          <cell r="E335" t="str">
            <v>U</v>
          </cell>
        </row>
        <row r="336">
          <cell r="A336" t="str">
            <v>CO0-0P10</v>
          </cell>
          <cell r="B336" t="str">
            <v>COO0197</v>
          </cell>
          <cell r="C336" t="str">
            <v>TTU.Cu.10</v>
          </cell>
          <cell r="D336" t="str">
            <v>Conductor TTU Cu. #10 AWG</v>
          </cell>
          <cell r="E336" t="str">
            <v>U</v>
          </cell>
        </row>
        <row r="337">
          <cell r="A337" t="str">
            <v>CO0-0P12</v>
          </cell>
          <cell r="B337" t="str">
            <v>COO0198</v>
          </cell>
          <cell r="C337" t="str">
            <v>TTU.Cu.12</v>
          </cell>
          <cell r="D337" t="str">
            <v>Conductor TTU Cu. #12 AWG</v>
          </cell>
          <cell r="E337" t="str">
            <v>U</v>
          </cell>
        </row>
        <row r="338">
          <cell r="A338" t="str">
            <v>CO0-0P2</v>
          </cell>
          <cell r="B338" t="str">
            <v>COO0066</v>
          </cell>
          <cell r="C338" t="str">
            <v>TTU.Cu.2</v>
          </cell>
          <cell r="D338" t="str">
            <v>Conductor TTU Cu #2 AWG</v>
          </cell>
          <cell r="E338" t="str">
            <v>U</v>
          </cell>
        </row>
        <row r="339">
          <cell r="A339" t="str">
            <v>CO0-0P2/0</v>
          </cell>
          <cell r="B339" t="str">
            <v>COO0068</v>
          </cell>
          <cell r="C339" t="str">
            <v>TTU.Cu.2/0</v>
          </cell>
          <cell r="D339" t="str">
            <v>Conductor TTU Cu #2/0 AWG</v>
          </cell>
          <cell r="E339" t="str">
            <v>U</v>
          </cell>
        </row>
        <row r="340">
          <cell r="A340" t="str">
            <v>CO0-0P250</v>
          </cell>
          <cell r="B340" t="str">
            <v>COO0071</v>
          </cell>
          <cell r="C340" t="str">
            <v>TTU.Cu.250</v>
          </cell>
          <cell r="D340" t="str">
            <v>Conductor TTU Cu #250 MCM</v>
          </cell>
          <cell r="E340" t="str">
            <v>U</v>
          </cell>
        </row>
        <row r="341">
          <cell r="A341" t="str">
            <v>CO0-0P3/0</v>
          </cell>
          <cell r="B341" t="str">
            <v>COO0069</v>
          </cell>
          <cell r="C341" t="str">
            <v>TTU.Cu.3/0</v>
          </cell>
          <cell r="D341" t="str">
            <v>Conductor TTU Cu #3/0 AWG</v>
          </cell>
          <cell r="E341" t="str">
            <v>U</v>
          </cell>
        </row>
        <row r="342">
          <cell r="A342" t="str">
            <v>CO0-0P350</v>
          </cell>
          <cell r="B342" t="str">
            <v>COO0072</v>
          </cell>
          <cell r="C342" t="str">
            <v>TTU.Cu.350</v>
          </cell>
          <cell r="D342" t="str">
            <v>Conductor TTU Cu #350 MCM</v>
          </cell>
          <cell r="E342" t="str">
            <v>U</v>
          </cell>
        </row>
        <row r="343">
          <cell r="A343" t="str">
            <v>CO0-0P3X8</v>
          </cell>
          <cell r="B343" t="str">
            <v>COO0199</v>
          </cell>
          <cell r="C343" t="str">
            <v>TTU.Cu.3X8</v>
          </cell>
          <cell r="D343" t="str">
            <v>Conductor TTU Cu. 3*8</v>
          </cell>
          <cell r="E343" t="str">
            <v>U</v>
          </cell>
        </row>
        <row r="344">
          <cell r="A344" t="str">
            <v>CO0-0P4</v>
          </cell>
          <cell r="B344" t="str">
            <v>COO0065</v>
          </cell>
          <cell r="C344" t="str">
            <v>TTU.Cu.4</v>
          </cell>
          <cell r="D344" t="str">
            <v>Conductor TTU Cu #4 AWG</v>
          </cell>
          <cell r="E344" t="str">
            <v>U</v>
          </cell>
        </row>
        <row r="345">
          <cell r="A345" t="str">
            <v>CO0-0P4/0</v>
          </cell>
          <cell r="B345" t="str">
            <v>COO0070</v>
          </cell>
          <cell r="C345" t="str">
            <v>TTU.Cu.4/0</v>
          </cell>
          <cell r="D345" t="str">
            <v>Conductor TTU Cu #4/0 AWG</v>
          </cell>
          <cell r="E345" t="str">
            <v>U</v>
          </cell>
        </row>
        <row r="346">
          <cell r="A346" t="str">
            <v>CO0-0P400</v>
          </cell>
          <cell r="B346" t="str">
            <v>COO0160</v>
          </cell>
          <cell r="C346" t="str">
            <v>TTU.Cu.400</v>
          </cell>
          <cell r="D346" t="str">
            <v>Conductor TTU Cu #400 MCM</v>
          </cell>
          <cell r="E346" t="str">
            <v>U</v>
          </cell>
        </row>
        <row r="347">
          <cell r="A347" t="str">
            <v>CO0-0P500</v>
          </cell>
          <cell r="B347" t="str">
            <v>COO0161</v>
          </cell>
          <cell r="C347" t="str">
            <v>TTU.Cu.500</v>
          </cell>
          <cell r="D347" t="str">
            <v>Conductor TTU Cu #500 MCM</v>
          </cell>
          <cell r="E347" t="str">
            <v>U</v>
          </cell>
        </row>
        <row r="348">
          <cell r="A348" t="str">
            <v>CO0-0P6</v>
          </cell>
          <cell r="B348" t="str">
            <v>COO0158</v>
          </cell>
          <cell r="C348" t="str">
            <v>TTU.Cu.6</v>
          </cell>
          <cell r="D348" t="str">
            <v>Conductor TTU Cu #6 AWG</v>
          </cell>
          <cell r="E348" t="str">
            <v>U</v>
          </cell>
        </row>
        <row r="349">
          <cell r="A349" t="str">
            <v>CO0-0P8</v>
          </cell>
          <cell r="B349" t="str">
            <v>COO0159</v>
          </cell>
          <cell r="C349" t="str">
            <v>TTU.Cu.8</v>
          </cell>
          <cell r="D349" t="str">
            <v>Conductor TTU Cu #8 AWG</v>
          </cell>
          <cell r="E349" t="str">
            <v>U</v>
          </cell>
        </row>
        <row r="350">
          <cell r="A350" t="str">
            <v>CO0-0Q1/0</v>
          </cell>
          <cell r="B350" t="str">
            <v>COO0075</v>
          </cell>
          <cell r="C350" t="str">
            <v>THHN.Cu.1/0</v>
          </cell>
          <cell r="D350" t="str">
            <v>Conductor THHN Cu #1/0 AWG</v>
          </cell>
          <cell r="E350" t="str">
            <v>U</v>
          </cell>
        </row>
        <row r="351">
          <cell r="A351" t="str">
            <v>CO0-0Q10</v>
          </cell>
          <cell r="B351" t="str">
            <v>COO0148</v>
          </cell>
          <cell r="C351" t="str">
            <v>THHN.Cu.10</v>
          </cell>
          <cell r="D351" t="str">
            <v>Conductor THHN Cu #10 AWG</v>
          </cell>
          <cell r="E351" t="str">
            <v>U</v>
          </cell>
        </row>
        <row r="352">
          <cell r="A352" t="str">
            <v>CO0-0Q12</v>
          </cell>
          <cell r="B352" t="str">
            <v>COO0147</v>
          </cell>
          <cell r="C352" t="str">
            <v>THHN.Cu.12</v>
          </cell>
          <cell r="D352" t="str">
            <v>Conductor THHN Cu #12 AWG</v>
          </cell>
          <cell r="E352" t="str">
            <v>U</v>
          </cell>
        </row>
        <row r="353">
          <cell r="A353" t="str">
            <v>CO0-0Q2</v>
          </cell>
          <cell r="B353" t="str">
            <v>COO0074</v>
          </cell>
          <cell r="C353" t="str">
            <v>THHN.Cu.2</v>
          </cell>
          <cell r="D353" t="str">
            <v>Conductor THHN Cu #2 AWG</v>
          </cell>
          <cell r="E353" t="str">
            <v>U</v>
          </cell>
        </row>
        <row r="354">
          <cell r="A354" t="str">
            <v>CO0-0Q2/0</v>
          </cell>
          <cell r="B354" t="str">
            <v>COO0076</v>
          </cell>
          <cell r="C354" t="str">
            <v>THHN.Cu.2/0</v>
          </cell>
          <cell r="D354" t="str">
            <v>Conductor THHN Cu #2/0 AWG</v>
          </cell>
          <cell r="E354" t="str">
            <v>U</v>
          </cell>
        </row>
        <row r="355">
          <cell r="A355" t="str">
            <v>CO0-0Q250</v>
          </cell>
          <cell r="B355" t="str">
            <v>COO0153</v>
          </cell>
          <cell r="C355" t="str">
            <v>THHN.Cu.250</v>
          </cell>
          <cell r="D355" t="str">
            <v>Conductor THHN Cu #250 MCM</v>
          </cell>
          <cell r="E355" t="str">
            <v>U</v>
          </cell>
        </row>
        <row r="356">
          <cell r="A356" t="str">
            <v>CO0-0Q2x14</v>
          </cell>
          <cell r="B356" t="str">
            <v>COO0187</v>
          </cell>
          <cell r="C356" t="str">
            <v>THHN.Cu.14</v>
          </cell>
          <cell r="D356" t="str">
            <v>Conductor THHN Cu #14 AWG</v>
          </cell>
          <cell r="E356" t="str">
            <v>U</v>
          </cell>
        </row>
        <row r="357">
          <cell r="A357" t="str">
            <v>CO0-0Q3/0</v>
          </cell>
          <cell r="B357" t="str">
            <v>COO0077</v>
          </cell>
          <cell r="C357" t="str">
            <v>THHN.Cu.3/0</v>
          </cell>
          <cell r="D357" t="str">
            <v>Conductor THHN Cu #3/0 AWG</v>
          </cell>
          <cell r="E357" t="str">
            <v>U</v>
          </cell>
        </row>
        <row r="358">
          <cell r="A358" t="str">
            <v>CO0-0Q300</v>
          </cell>
          <cell r="B358" t="str">
            <v>COO0154</v>
          </cell>
          <cell r="C358" t="str">
            <v>THHN.Cu.300</v>
          </cell>
          <cell r="D358" t="str">
            <v>Conductor THHN Cu #300 MCM</v>
          </cell>
          <cell r="E358" t="str">
            <v>U</v>
          </cell>
        </row>
        <row r="359">
          <cell r="A359" t="str">
            <v>CO0-0Q350</v>
          </cell>
          <cell r="B359" t="str">
            <v>COO0155</v>
          </cell>
          <cell r="C359" t="str">
            <v>THHN.Cu.350</v>
          </cell>
          <cell r="D359" t="str">
            <v>Conductor THHN Cu #350 MCM</v>
          </cell>
          <cell r="E359" t="str">
            <v>U</v>
          </cell>
        </row>
        <row r="360">
          <cell r="A360" t="str">
            <v>CO0-0Q4</v>
          </cell>
          <cell r="B360" t="str">
            <v>COO0073</v>
          </cell>
          <cell r="C360" t="str">
            <v>THHN.Cu.4</v>
          </cell>
          <cell r="D360" t="str">
            <v>Conductor THHN Cu #4 AWG</v>
          </cell>
          <cell r="E360" t="str">
            <v>U</v>
          </cell>
        </row>
        <row r="361">
          <cell r="A361" t="str">
            <v>CO0-0Q4/0</v>
          </cell>
          <cell r="B361" t="str">
            <v>COO0152</v>
          </cell>
          <cell r="C361" t="str">
            <v>THHN.Cu.4/0</v>
          </cell>
          <cell r="D361" t="str">
            <v>Conductor THHN Cu #4/0 AWG</v>
          </cell>
          <cell r="E361" t="str">
            <v>U</v>
          </cell>
        </row>
        <row r="362">
          <cell r="A362" t="str">
            <v>CO0-0Q400</v>
          </cell>
          <cell r="B362" t="str">
            <v>COO0156</v>
          </cell>
          <cell r="C362" t="str">
            <v>THHN.Cu.400</v>
          </cell>
          <cell r="D362" t="str">
            <v>Conductor THHN Cu #400 MCM</v>
          </cell>
          <cell r="E362" t="str">
            <v>U</v>
          </cell>
        </row>
        <row r="363">
          <cell r="A363" t="str">
            <v>CO0-0Q500</v>
          </cell>
          <cell r="B363" t="str">
            <v>COO0157</v>
          </cell>
          <cell r="C363" t="str">
            <v>THHN.Cu.500</v>
          </cell>
          <cell r="D363" t="str">
            <v>Conductor THHN Cu #500 MCM</v>
          </cell>
          <cell r="E363" t="str">
            <v>U</v>
          </cell>
        </row>
        <row r="364">
          <cell r="A364" t="str">
            <v>CO0-0Q6</v>
          </cell>
          <cell r="B364" t="str">
            <v>COO0150</v>
          </cell>
          <cell r="C364" t="str">
            <v>THHN.Cu.6</v>
          </cell>
          <cell r="D364" t="str">
            <v>Conductor THHN Cu #6 AWG</v>
          </cell>
          <cell r="E364" t="str">
            <v>U</v>
          </cell>
        </row>
        <row r="365">
          <cell r="A365" t="str">
            <v>CO0-0Q8</v>
          </cell>
          <cell r="B365" t="str">
            <v>COO0149</v>
          </cell>
          <cell r="C365" t="str">
            <v>THHN.Cu.8</v>
          </cell>
          <cell r="D365" t="str">
            <v>Conductor THHN Cu #8 AWG</v>
          </cell>
          <cell r="E365" t="str">
            <v>U</v>
          </cell>
        </row>
        <row r="366">
          <cell r="A366" t="str">
            <v>CO0-0T2X35(25)</v>
          </cell>
          <cell r="B366" t="str">
            <v>COO0200</v>
          </cell>
          <cell r="C366" t="str">
            <v>PRE.Al.2X35(25)</v>
          </cell>
          <cell r="D366" t="str">
            <v>Conductor Al. Preesamblado 2x35 + Nx25 mm²</v>
          </cell>
          <cell r="E366" t="str">
            <v>U</v>
          </cell>
        </row>
        <row r="367">
          <cell r="A367" t="str">
            <v>CO0-0T2X35(35)</v>
          </cell>
          <cell r="B367" t="str">
            <v>COO0060</v>
          </cell>
          <cell r="C367" t="str">
            <v>PRE.Al.2x35(35)</v>
          </cell>
          <cell r="D367" t="str">
            <v>Conductor  Al. Preensamblado 2x35 + Nx35 mm²</v>
          </cell>
          <cell r="E367" t="str">
            <v>U</v>
          </cell>
        </row>
        <row r="368">
          <cell r="A368" t="str">
            <v>CO0-0T2X35(50)</v>
          </cell>
          <cell r="B368" t="str">
            <v>COO0207</v>
          </cell>
          <cell r="C368" t="str">
            <v>PRE.Al.2x35(50)</v>
          </cell>
          <cell r="D368" t="str">
            <v>Conductor  Al. Preensamblado 2x35 + Nx50 mm²</v>
          </cell>
          <cell r="E368" t="str">
            <v>U</v>
          </cell>
        </row>
        <row r="369">
          <cell r="A369" t="str">
            <v>CO0-0T2X50(35)</v>
          </cell>
          <cell r="B369" t="str">
            <v>COO0201</v>
          </cell>
          <cell r="C369" t="str">
            <v>PRE.Al.2x50(35)</v>
          </cell>
          <cell r="D369" t="str">
            <v>Conductor Al. Preesamblado 2x50 + Nx35 mm²</v>
          </cell>
          <cell r="E369" t="str">
            <v>U</v>
          </cell>
        </row>
        <row r="370">
          <cell r="A370" t="str">
            <v>CO0-0T2X50(50)</v>
          </cell>
          <cell r="B370" t="str">
            <v>COO0059</v>
          </cell>
          <cell r="C370" t="str">
            <v>PRE.Al.2x50(50)</v>
          </cell>
          <cell r="D370" t="str">
            <v>Conductor  Al. Preensamblado 2x50 + Nx50 mm²</v>
          </cell>
          <cell r="E370" t="str">
            <v>U</v>
          </cell>
        </row>
        <row r="371">
          <cell r="A371" t="str">
            <v>CO0-0T2X70(50)</v>
          </cell>
          <cell r="B371" t="str">
            <v>COO0058</v>
          </cell>
          <cell r="C371" t="str">
            <v>PRE.Al.2x70(50)</v>
          </cell>
          <cell r="D371" t="str">
            <v>Conductor  Al. Preensamblado 2x70 + Nx50 mm²</v>
          </cell>
          <cell r="E371" t="str">
            <v>U</v>
          </cell>
        </row>
        <row r="372">
          <cell r="A372" t="str">
            <v>CO0-0T2x95(50)</v>
          </cell>
          <cell r="B372" t="str">
            <v>COO0057</v>
          </cell>
          <cell r="C372" t="str">
            <v>PRE.Al.2x95(50)</v>
          </cell>
          <cell r="D372" t="str">
            <v>Conductor  Al. Preensamblado 2x95 + Nx50 mm²</v>
          </cell>
          <cell r="E372" t="str">
            <v>U</v>
          </cell>
        </row>
        <row r="373">
          <cell r="A373" t="str">
            <v>CO0-0T3X35(25)</v>
          </cell>
          <cell r="B373" t="str">
            <v>COO0202</v>
          </cell>
          <cell r="C373" t="str">
            <v>PRE.Al.3x35(25)</v>
          </cell>
          <cell r="D373" t="str">
            <v>Conductor Al. Preesamblado 3x35 + Nx25 mm²</v>
          </cell>
          <cell r="E373" t="str">
            <v>U</v>
          </cell>
        </row>
        <row r="374">
          <cell r="A374" t="str">
            <v>CO0-0T3X50(35)</v>
          </cell>
          <cell r="B374" t="str">
            <v>COO0203</v>
          </cell>
          <cell r="C374" t="str">
            <v>PRE.Al.3x50(35)</v>
          </cell>
          <cell r="D374" t="str">
            <v>Conductor Al. Preesamblado 3x50 + Nx35 mm²</v>
          </cell>
          <cell r="E374" t="str">
            <v>U</v>
          </cell>
        </row>
        <row r="375">
          <cell r="A375" t="str">
            <v>CO0-0T3X50(50)</v>
          </cell>
          <cell r="B375" t="str">
            <v>COO0204</v>
          </cell>
          <cell r="C375" t="str">
            <v>PRE.Al.3x50(50)</v>
          </cell>
          <cell r="D375" t="str">
            <v>Conductor Al. Preesamblado 3x50 + Nx50 mm²</v>
          </cell>
          <cell r="E375" t="str">
            <v>U</v>
          </cell>
        </row>
        <row r="376">
          <cell r="A376" t="str">
            <v>CO0-0V1/0</v>
          </cell>
          <cell r="B376" t="str">
            <v>COO0097</v>
          </cell>
          <cell r="C376" t="str">
            <v>15KV.Cu.1/0</v>
          </cell>
          <cell r="D376" t="str">
            <v>Conductor Clase 15kV Cu 1/0 AWG</v>
          </cell>
          <cell r="E376" t="str">
            <v>U</v>
          </cell>
        </row>
        <row r="377">
          <cell r="A377" t="str">
            <v>CO0-0V1000</v>
          </cell>
          <cell r="B377" t="str">
            <v>COO0102</v>
          </cell>
          <cell r="C377" t="str">
            <v>15KV.Cu.1000</v>
          </cell>
          <cell r="D377" t="str">
            <v>Conductor Clase 15kV Cu 1000 MCM</v>
          </cell>
          <cell r="E377" t="str">
            <v>U</v>
          </cell>
        </row>
        <row r="378">
          <cell r="A378" t="str">
            <v>CO0-0V2</v>
          </cell>
          <cell r="B378" t="str">
            <v>COO0096</v>
          </cell>
          <cell r="C378" t="str">
            <v>15KV.Cu.2</v>
          </cell>
          <cell r="D378" t="str">
            <v>Conductor Clase 15kV Cu 2 AWG</v>
          </cell>
          <cell r="E378" t="str">
            <v>U</v>
          </cell>
        </row>
        <row r="379">
          <cell r="A379" t="str">
            <v>CO0-0V2/0</v>
          </cell>
          <cell r="B379" t="str">
            <v>COO0098</v>
          </cell>
          <cell r="C379" t="str">
            <v>15KV.Cu.2/0</v>
          </cell>
          <cell r="D379" t="str">
            <v>Conductor Clase 15kV Cu 2/0 AWG</v>
          </cell>
          <cell r="E379" t="str">
            <v>U</v>
          </cell>
        </row>
        <row r="380">
          <cell r="A380" t="str">
            <v>CO0-0V250</v>
          </cell>
          <cell r="B380" t="str">
            <v>COO0182</v>
          </cell>
          <cell r="C380" t="str">
            <v>15kV.Cu.250</v>
          </cell>
          <cell r="D380" t="str">
            <v>Conductor Clase 15 kV Cu 250 MCM</v>
          </cell>
          <cell r="E380" t="str">
            <v>U</v>
          </cell>
        </row>
        <row r="381">
          <cell r="A381" t="str">
            <v>CO0-0V3/0</v>
          </cell>
          <cell r="B381" t="str">
            <v>COO0099</v>
          </cell>
          <cell r="C381" t="str">
            <v>15KV.Cu.3/0</v>
          </cell>
          <cell r="D381" t="str">
            <v>Conductor Clase 15kV Cu 3/0 AWG</v>
          </cell>
          <cell r="E381" t="str">
            <v>U</v>
          </cell>
        </row>
        <row r="382">
          <cell r="A382" t="str">
            <v>CO0-0V350</v>
          </cell>
          <cell r="B382" t="str">
            <v>COO0183</v>
          </cell>
          <cell r="C382" t="str">
            <v>15kV.Cu.350</v>
          </cell>
          <cell r="D382" t="str">
            <v>Conductor Clase 15 kV Cu 350 MCM</v>
          </cell>
          <cell r="E382" t="str">
            <v>U</v>
          </cell>
        </row>
        <row r="383">
          <cell r="A383" t="str">
            <v>CO0-0V4</v>
          </cell>
          <cell r="B383" t="str">
            <v>COO0095</v>
          </cell>
          <cell r="C383" t="str">
            <v>15KV.Cu.4</v>
          </cell>
          <cell r="D383" t="str">
            <v>Conductor Clase 15kV Cu 4 AWG</v>
          </cell>
          <cell r="E383" t="str">
            <v>U</v>
          </cell>
        </row>
        <row r="384">
          <cell r="A384" t="str">
            <v>CO0-0V4/0</v>
          </cell>
          <cell r="B384" t="str">
            <v>COO0100</v>
          </cell>
          <cell r="C384" t="str">
            <v>15KV.Cu.4/0</v>
          </cell>
          <cell r="D384" t="str">
            <v>Conductor Clase 15kV Cu 4/0 AWG</v>
          </cell>
          <cell r="E384" t="str">
            <v>U</v>
          </cell>
        </row>
        <row r="385">
          <cell r="A385" t="str">
            <v>CO0-0V500</v>
          </cell>
          <cell r="B385" t="str">
            <v>COO0101</v>
          </cell>
          <cell r="C385" t="str">
            <v>15KV.Cu.500</v>
          </cell>
          <cell r="D385" t="str">
            <v>Conductor Clase 15kV Cu 500 MCM</v>
          </cell>
          <cell r="E385" t="str">
            <v>U</v>
          </cell>
        </row>
        <row r="386">
          <cell r="A386" t="str">
            <v>CO0-0W1x6(6)</v>
          </cell>
          <cell r="B386" t="str">
            <v>COO0189</v>
          </cell>
          <cell r="C386" t="str">
            <v>CON.Cu.1x6(6)</v>
          </cell>
          <cell r="D386" t="str">
            <v>Conductor de Cu concentrico, aislado  600 V, Tipo XLPE  No.1X6+6 mm2</v>
          </cell>
          <cell r="E386" t="str">
            <v>U</v>
          </cell>
        </row>
        <row r="387">
          <cell r="A387" t="str">
            <v>CO0-0W2x1/0</v>
          </cell>
          <cell r="B387" t="str">
            <v>COO0166</v>
          </cell>
          <cell r="C387" t="str">
            <v>CON.Cu.2x1/0</v>
          </cell>
          <cell r="D387" t="str">
            <v>Conductor Concéntrico Cu 2x1/0</v>
          </cell>
          <cell r="E387" t="str">
            <v>U</v>
          </cell>
        </row>
        <row r="388">
          <cell r="A388" t="str">
            <v>CO0-0W2x10</v>
          </cell>
          <cell r="B388" t="str">
            <v>COO0164</v>
          </cell>
          <cell r="C388" t="str">
            <v>CON.Cu.2x10</v>
          </cell>
          <cell r="D388" t="str">
            <v>Conductor Concéntrico Cu 2x10</v>
          </cell>
          <cell r="E388" t="str">
            <v>U</v>
          </cell>
        </row>
        <row r="389">
          <cell r="A389" t="str">
            <v>CO0-0W2x14</v>
          </cell>
          <cell r="B389" t="str">
            <v>COO0078</v>
          </cell>
          <cell r="C389" t="str">
            <v>CON.Cu.2x14</v>
          </cell>
          <cell r="D389" t="str">
            <v>Conductor Concéntrico Cu 2x14</v>
          </cell>
          <cell r="E389" t="str">
            <v>U</v>
          </cell>
        </row>
        <row r="390">
          <cell r="A390" t="str">
            <v>CO0-0W2x2</v>
          </cell>
          <cell r="B390" t="str">
            <v>COO0165</v>
          </cell>
          <cell r="C390" t="str">
            <v>CON.Cu.2x2</v>
          </cell>
          <cell r="D390" t="str">
            <v>Conductor Concéntrico Cu 2x2</v>
          </cell>
          <cell r="E390" t="str">
            <v>U</v>
          </cell>
        </row>
        <row r="391">
          <cell r="A391" t="str">
            <v>CO0-0W2x4</v>
          </cell>
          <cell r="B391" t="str">
            <v>COO0083</v>
          </cell>
          <cell r="C391" t="str">
            <v>CON.Cu.2x4</v>
          </cell>
          <cell r="D391" t="str">
            <v>Conductor Concéntrico Cu 2x4</v>
          </cell>
          <cell r="E391" t="str">
            <v>U</v>
          </cell>
        </row>
        <row r="392">
          <cell r="A392" t="str">
            <v>CO0-0W2x6</v>
          </cell>
          <cell r="B392" t="str">
            <v>COO0081</v>
          </cell>
          <cell r="C392" t="str">
            <v>CON.Cu.2x6</v>
          </cell>
          <cell r="D392" t="str">
            <v>Conductor Concéntrico Cu 2x6</v>
          </cell>
          <cell r="E392" t="str">
            <v>U</v>
          </cell>
        </row>
        <row r="393">
          <cell r="A393" t="str">
            <v>CO0-0W2x8</v>
          </cell>
          <cell r="B393" t="str">
            <v>COO0079</v>
          </cell>
          <cell r="C393" t="str">
            <v>CON.Cu.2x8</v>
          </cell>
          <cell r="D393" t="str">
            <v>Conductor Concéntrico Cu 2x8</v>
          </cell>
          <cell r="E393" t="str">
            <v>U</v>
          </cell>
        </row>
        <row r="394">
          <cell r="A394" t="str">
            <v>CO0-0W3x1/0</v>
          </cell>
          <cell r="B394" t="str">
            <v>COO0170</v>
          </cell>
          <cell r="C394" t="str">
            <v>CON.Cu.3x1/0</v>
          </cell>
          <cell r="D394" t="str">
            <v>Conductor Concéntrico Cu 3x1/0</v>
          </cell>
          <cell r="E394" t="str">
            <v>U</v>
          </cell>
        </row>
        <row r="395">
          <cell r="A395" t="str">
            <v>CO0-0W3x10</v>
          </cell>
          <cell r="B395" t="str">
            <v>COO0168</v>
          </cell>
          <cell r="C395" t="str">
            <v>CON.Cu.3x10</v>
          </cell>
          <cell r="D395" t="str">
            <v>Conductor Concéntrico Cu 3x10</v>
          </cell>
          <cell r="E395" t="str">
            <v>U</v>
          </cell>
        </row>
        <row r="396">
          <cell r="A396" t="str">
            <v>CO0-0W3x12</v>
          </cell>
          <cell r="B396" t="str">
            <v>COO0167</v>
          </cell>
          <cell r="C396" t="str">
            <v>CON.Cu.3x12</v>
          </cell>
          <cell r="D396" t="str">
            <v>Conductor Concéntrico Cu 3x12</v>
          </cell>
          <cell r="E396" t="str">
            <v>U</v>
          </cell>
        </row>
        <row r="397">
          <cell r="A397" t="str">
            <v>CO0-0W3x2</v>
          </cell>
          <cell r="B397" t="str">
            <v>COO0169</v>
          </cell>
          <cell r="C397" t="str">
            <v>CON.Cu.3x2</v>
          </cell>
          <cell r="D397" t="str">
            <v>Conductor Concéntrico Cu 3x2</v>
          </cell>
          <cell r="E397" t="str">
            <v>U</v>
          </cell>
        </row>
        <row r="398">
          <cell r="A398" t="str">
            <v>CO0-0W3x4</v>
          </cell>
          <cell r="B398" t="str">
            <v>COO0089</v>
          </cell>
          <cell r="C398" t="str">
            <v>CON.Cu.3x4</v>
          </cell>
          <cell r="D398" t="str">
            <v>Conductor Concéntrico Cu 3x4</v>
          </cell>
          <cell r="E398" t="str">
            <v>U</v>
          </cell>
        </row>
        <row r="399">
          <cell r="A399" t="str">
            <v>CO0-0W3x6</v>
          </cell>
          <cell r="B399" t="str">
            <v>COO0087</v>
          </cell>
          <cell r="C399" t="str">
            <v>CON.Cu.3x6</v>
          </cell>
          <cell r="D399" t="str">
            <v>Conductor Concéntrico Cu 3x6</v>
          </cell>
          <cell r="E399" t="str">
            <v>U</v>
          </cell>
        </row>
        <row r="400">
          <cell r="A400" t="str">
            <v>CO0-0W3x8</v>
          </cell>
          <cell r="B400" t="str">
            <v>COO0085</v>
          </cell>
          <cell r="C400" t="str">
            <v>CON.Cu.3x8</v>
          </cell>
          <cell r="D400" t="str">
            <v>Conductor Concéntrico Cu 3x8</v>
          </cell>
          <cell r="E400" t="str">
            <v>U</v>
          </cell>
        </row>
        <row r="401">
          <cell r="A401" t="str">
            <v>CO0-0W4x1/0</v>
          </cell>
          <cell r="B401" t="str">
            <v>COO0172</v>
          </cell>
          <cell r="C401" t="str">
            <v>CON.Cu.4x1/0</v>
          </cell>
          <cell r="D401" t="str">
            <v>Conductor Concéntrico Cu 4x1/0</v>
          </cell>
          <cell r="E401" t="str">
            <v>U</v>
          </cell>
        </row>
        <row r="402">
          <cell r="A402" t="str">
            <v>CO0-0W4x2</v>
          </cell>
          <cell r="B402" t="str">
            <v>COO0171</v>
          </cell>
          <cell r="C402" t="str">
            <v>CON.Cu.4x2</v>
          </cell>
          <cell r="D402" t="str">
            <v>Conductor Concéntrico Cu 4x2</v>
          </cell>
          <cell r="E402" t="str">
            <v>U</v>
          </cell>
        </row>
        <row r="403">
          <cell r="A403" t="str">
            <v>CO0-0W4x4</v>
          </cell>
          <cell r="B403" t="str">
            <v>COO0093</v>
          </cell>
          <cell r="C403" t="str">
            <v>CON.Cu.4x4</v>
          </cell>
          <cell r="D403" t="str">
            <v>Conductor Concéntrico Cu 4x4</v>
          </cell>
          <cell r="E403" t="str">
            <v>U</v>
          </cell>
        </row>
        <row r="404">
          <cell r="A404" t="str">
            <v>CO0-0W4x6</v>
          </cell>
          <cell r="B404" t="str">
            <v>COO0091</v>
          </cell>
          <cell r="C404" t="str">
            <v>CON.Cu.4x6</v>
          </cell>
          <cell r="D404" t="str">
            <v>Conductor Concéntrico Cu 4x6</v>
          </cell>
          <cell r="E404" t="str">
            <v>U</v>
          </cell>
        </row>
        <row r="405">
          <cell r="A405" t="str">
            <v>CO0-0W4X8</v>
          </cell>
          <cell r="B405" t="str">
            <v>COO0205</v>
          </cell>
          <cell r="C405" t="str">
            <v>CON.Cu.4x8</v>
          </cell>
          <cell r="D405" t="str">
            <v>Conductor Concéntrico Cu 4x8</v>
          </cell>
          <cell r="E405" t="str">
            <v>U</v>
          </cell>
        </row>
        <row r="406">
          <cell r="A406" t="str">
            <v>CO0-0X2x1/0</v>
          </cell>
          <cell r="B406" t="str">
            <v>COO0174</v>
          </cell>
          <cell r="C406" t="str">
            <v>CON.Al.2x1/0</v>
          </cell>
          <cell r="D406" t="str">
            <v>Conductor Concéntrico Al 2x1/0</v>
          </cell>
          <cell r="E406" t="str">
            <v>U</v>
          </cell>
        </row>
        <row r="407">
          <cell r="A407" t="str">
            <v>CO0-0X2x1/0(2)</v>
          </cell>
          <cell r="B407" t="str">
            <v>COO0063</v>
          </cell>
          <cell r="C407" t="str">
            <v>CON.Al.2x1/0(2)</v>
          </cell>
          <cell r="D407" t="str">
            <v>Conductor antihurto SEU 2x1/0 Al + Nx2 Al AWG (Serie 8000)</v>
          </cell>
          <cell r="E407" t="str">
            <v>U</v>
          </cell>
        </row>
        <row r="408">
          <cell r="A408" t="str">
            <v>CO0-0X2x2</v>
          </cell>
          <cell r="B408" t="str">
            <v>COO0173</v>
          </cell>
          <cell r="C408" t="str">
            <v>CON.Al.2x2</v>
          </cell>
          <cell r="D408" t="str">
            <v>Conductor Concéntrico Al 2x2</v>
          </cell>
          <cell r="E408" t="str">
            <v>U</v>
          </cell>
        </row>
        <row r="409">
          <cell r="A409" t="str">
            <v>CO0-0X2x2(4)</v>
          </cell>
          <cell r="B409" t="str">
            <v>COO0062</v>
          </cell>
          <cell r="C409" t="str">
            <v>CON.Al.2x2(4)</v>
          </cell>
          <cell r="D409" t="str">
            <v>Conductor antihurto SEU 2x2 Al + Nx4 Al AWG (Serie 8000)</v>
          </cell>
          <cell r="E409" t="str">
            <v>U</v>
          </cell>
        </row>
        <row r="410">
          <cell r="A410" t="str">
            <v>CO0-0X2x2/0(1/0)</v>
          </cell>
          <cell r="B410" t="str">
            <v>COO0064</v>
          </cell>
          <cell r="C410" t="str">
            <v>CON.Al.2x2/0(1/0)</v>
          </cell>
          <cell r="D410" t="str">
            <v>Conductor antihurto SEU 2x2/0 Al + Nx1/0 Al AWG (Serie 8000)</v>
          </cell>
          <cell r="E410" t="str">
            <v>U</v>
          </cell>
        </row>
        <row r="411">
          <cell r="A411" t="str">
            <v>CO0-0X2x4</v>
          </cell>
          <cell r="B411" t="str">
            <v>COO0084</v>
          </cell>
          <cell r="C411" t="str">
            <v>CON.Al.2x4</v>
          </cell>
          <cell r="D411" t="str">
            <v>Conductor Concéntrico Al 2x4</v>
          </cell>
          <cell r="E411" t="str">
            <v>U</v>
          </cell>
        </row>
        <row r="412">
          <cell r="A412" t="str">
            <v>CO0-0X2x4(6)</v>
          </cell>
          <cell r="B412" t="str">
            <v>COO0061</v>
          </cell>
          <cell r="C412" t="str">
            <v>CON.Al.2x4(6)</v>
          </cell>
          <cell r="D412" t="str">
            <v>Conductor antihurto SEU 2x4 Al + Nx6 Al AWG (Serie 8000)</v>
          </cell>
          <cell r="E412" t="str">
            <v>U</v>
          </cell>
        </row>
        <row r="413">
          <cell r="A413" t="str">
            <v>CO0-0X2x6</v>
          </cell>
          <cell r="B413" t="str">
            <v>COO0082</v>
          </cell>
          <cell r="C413" t="str">
            <v>CON.Al.2x6</v>
          </cell>
          <cell r="D413" t="str">
            <v>Conductor Concéntrico Al 2x6</v>
          </cell>
          <cell r="E413" t="str">
            <v>U</v>
          </cell>
        </row>
        <row r="414">
          <cell r="A414" t="str">
            <v>CO0-0X2x6(6)</v>
          </cell>
          <cell r="B414" t="str">
            <v>COO0188</v>
          </cell>
          <cell r="C414" t="str">
            <v>CON.Al.2x6(6)</v>
          </cell>
          <cell r="D414" t="str">
            <v>Conductor de Al  concentrico, aislado  600V, Tipo XLPE  No.2X6+6 AWG</v>
          </cell>
          <cell r="E414" t="str">
            <v>U</v>
          </cell>
        </row>
        <row r="415">
          <cell r="A415" t="str">
            <v>CO0-0X2x8</v>
          </cell>
          <cell r="B415" t="str">
            <v>COO0080</v>
          </cell>
          <cell r="C415" t="str">
            <v>CON.Al.2x8</v>
          </cell>
          <cell r="D415" t="str">
            <v>Conductor Concéntrico Al 2x8</v>
          </cell>
          <cell r="E415" t="str">
            <v>U</v>
          </cell>
        </row>
        <row r="416">
          <cell r="A416" t="str">
            <v>CO0-0X3x1/0</v>
          </cell>
          <cell r="B416" t="str">
            <v>COO0176</v>
          </cell>
          <cell r="C416" t="str">
            <v>CON.Al.3x1/0</v>
          </cell>
          <cell r="D416" t="str">
            <v>Conductor Concéntrico Al 3x1/0</v>
          </cell>
          <cell r="E416" t="str">
            <v>U</v>
          </cell>
        </row>
        <row r="417">
          <cell r="A417" t="str">
            <v>CO0-0X3x2</v>
          </cell>
          <cell r="B417" t="str">
            <v>COO0175</v>
          </cell>
          <cell r="C417" t="str">
            <v>CON.Al.3x2</v>
          </cell>
          <cell r="D417" t="str">
            <v>Conductor Concéntrico Al 3x2</v>
          </cell>
          <cell r="E417" t="str">
            <v>U</v>
          </cell>
        </row>
        <row r="418">
          <cell r="A418" t="str">
            <v>CO0-0X3x4</v>
          </cell>
          <cell r="B418" t="str">
            <v>COO0090</v>
          </cell>
          <cell r="C418" t="str">
            <v>CON.Al.3x4</v>
          </cell>
          <cell r="D418" t="str">
            <v>Conductor Concéntrico Al 3x4</v>
          </cell>
          <cell r="E418" t="str">
            <v>U</v>
          </cell>
        </row>
        <row r="419">
          <cell r="A419" t="str">
            <v>CO0-0X3x6</v>
          </cell>
          <cell r="B419" t="str">
            <v>COO0088</v>
          </cell>
          <cell r="C419" t="str">
            <v>CON.Al.3x6</v>
          </cell>
          <cell r="D419" t="str">
            <v>Conductor Concéntrico Al 3x6</v>
          </cell>
          <cell r="E419" t="str">
            <v>U</v>
          </cell>
        </row>
        <row r="420">
          <cell r="A420" t="str">
            <v>CO0-0X3x8</v>
          </cell>
          <cell r="B420" t="str">
            <v>COO0086</v>
          </cell>
          <cell r="C420" t="str">
            <v>CON.Al.3x8</v>
          </cell>
          <cell r="D420" t="str">
            <v>Conductor Concéntrico Al 3x8</v>
          </cell>
          <cell r="E420" t="str">
            <v>U</v>
          </cell>
        </row>
        <row r="421">
          <cell r="A421" t="str">
            <v>CO0-0X4x1/0</v>
          </cell>
          <cell r="B421" t="str">
            <v>COO0178</v>
          </cell>
          <cell r="C421" t="str">
            <v>CON.Al.4x1/0</v>
          </cell>
          <cell r="D421" t="str">
            <v>Conductor Concéntrico Al 4x1/0</v>
          </cell>
          <cell r="E421" t="str">
            <v>U</v>
          </cell>
        </row>
        <row r="422">
          <cell r="A422" t="str">
            <v>CO0-0X4x2</v>
          </cell>
          <cell r="B422" t="str">
            <v>COO0177</v>
          </cell>
          <cell r="C422" t="str">
            <v>CON.Al.4x2</v>
          </cell>
          <cell r="D422" t="str">
            <v>Conductor Concéntrico Al 4x2</v>
          </cell>
          <cell r="E422" t="str">
            <v>U</v>
          </cell>
        </row>
        <row r="423">
          <cell r="A423" t="str">
            <v>CO0-0X4x4</v>
          </cell>
          <cell r="B423" t="str">
            <v>COO0094</v>
          </cell>
          <cell r="C423" t="str">
            <v>CON.Al.4x4</v>
          </cell>
          <cell r="D423" t="str">
            <v>Conductor Concéntrico Al 4x4</v>
          </cell>
          <cell r="E423" t="str">
            <v>U</v>
          </cell>
        </row>
        <row r="424">
          <cell r="A424" t="str">
            <v>CO0-0X4x6</v>
          </cell>
          <cell r="B424" t="str">
            <v>COO0092</v>
          </cell>
          <cell r="C424" t="str">
            <v>CON.Al.4x6</v>
          </cell>
          <cell r="D424" t="str">
            <v>Conductor Concéntrico Al 4x6</v>
          </cell>
          <cell r="E424" t="str">
            <v>U</v>
          </cell>
        </row>
        <row r="425">
          <cell r="A425" t="str">
            <v>CO0-0Y1/0</v>
          </cell>
          <cell r="B425" t="str">
            <v>COO0114</v>
          </cell>
          <cell r="C425" t="str">
            <v>25KV.Cu.1/0</v>
          </cell>
          <cell r="D425" t="str">
            <v>Conductor Clase 25kV Cu 1/0 AWG</v>
          </cell>
          <cell r="E425" t="str">
            <v>U</v>
          </cell>
        </row>
        <row r="426">
          <cell r="A426" t="str">
            <v>CO0-0Y1000</v>
          </cell>
          <cell r="B426" t="str">
            <v>COO0120</v>
          </cell>
          <cell r="C426" t="str">
            <v>25KV.Cu.1000</v>
          </cell>
          <cell r="D426" t="str">
            <v>Conductor Clase 25kV Cu 1000 MCM</v>
          </cell>
          <cell r="E426" t="str">
            <v>U</v>
          </cell>
        </row>
        <row r="427">
          <cell r="A427" t="str">
            <v>CO0-0Y2</v>
          </cell>
          <cell r="B427" t="str">
            <v>COO0113</v>
          </cell>
          <cell r="C427" t="str">
            <v>25KV.Cu.2</v>
          </cell>
          <cell r="D427" t="str">
            <v>Conductor Clase 25kV Cu 2 AWG</v>
          </cell>
          <cell r="E427" t="str">
            <v>U</v>
          </cell>
        </row>
        <row r="428">
          <cell r="A428" t="str">
            <v>CO0-0Y2/0</v>
          </cell>
          <cell r="B428" t="str">
            <v>COO0115</v>
          </cell>
          <cell r="C428" t="str">
            <v>25.KV.Cu.2/0</v>
          </cell>
          <cell r="D428" t="str">
            <v>Conductor Clase 25kV Cu 2/0 AWG</v>
          </cell>
          <cell r="E428" t="str">
            <v>U</v>
          </cell>
        </row>
        <row r="429">
          <cell r="A429" t="str">
            <v>CO0-0Y250</v>
          </cell>
          <cell r="B429" t="str">
            <v>COO0206</v>
          </cell>
          <cell r="C429" t="str">
            <v>25KV.Cu.250</v>
          </cell>
          <cell r="D429" t="str">
            <v>Conductor Clase 25kV Cu 250 MCM</v>
          </cell>
          <cell r="E429" t="str">
            <v>U</v>
          </cell>
        </row>
        <row r="430">
          <cell r="A430" t="str">
            <v>CO0-0Y3/0</v>
          </cell>
          <cell r="B430" t="str">
            <v>COO0116</v>
          </cell>
          <cell r="C430" t="str">
            <v>25KV.Cu.3/0</v>
          </cell>
          <cell r="D430" t="str">
            <v>Conductor Clase 25kV Cu 3/0 AWG</v>
          </cell>
          <cell r="E430" t="str">
            <v>U</v>
          </cell>
        </row>
        <row r="431">
          <cell r="A431" t="str">
            <v>CO0-0Y4</v>
          </cell>
          <cell r="B431" t="str">
            <v>COO0112</v>
          </cell>
          <cell r="C431" t="str">
            <v>25KV.Cu.4</v>
          </cell>
          <cell r="D431" t="str">
            <v>Conductor Clase 25kV Cu 4 AWG</v>
          </cell>
          <cell r="E431" t="str">
            <v>U</v>
          </cell>
        </row>
        <row r="432">
          <cell r="A432" t="str">
            <v>CO0-0Y4/0</v>
          </cell>
          <cell r="B432" t="str">
            <v>COO0117</v>
          </cell>
          <cell r="C432" t="str">
            <v>25KV.Cu.4/0</v>
          </cell>
          <cell r="D432" t="str">
            <v>Conductor Clase 25kV Cu 4/0 AWG</v>
          </cell>
          <cell r="E432" t="str">
            <v>U</v>
          </cell>
        </row>
        <row r="433">
          <cell r="A433" t="str">
            <v>CO0-0Y500</v>
          </cell>
          <cell r="B433" t="str">
            <v>COO0118</v>
          </cell>
          <cell r="C433" t="str">
            <v>25KV.Cu.500</v>
          </cell>
          <cell r="D433" t="str">
            <v>Conductor Clase 25kV Cu 500 MCM</v>
          </cell>
          <cell r="E433" t="str">
            <v>U</v>
          </cell>
        </row>
        <row r="434">
          <cell r="A434" t="str">
            <v>CO0-0Y750</v>
          </cell>
          <cell r="B434" t="str">
            <v>COO0119</v>
          </cell>
          <cell r="C434" t="str">
            <v>25KV.Cu.750</v>
          </cell>
          <cell r="D434" t="str">
            <v>Conductor Clase 25kV Cu 750 MCM</v>
          </cell>
          <cell r="E434" t="str">
            <v>U</v>
          </cell>
        </row>
        <row r="435">
          <cell r="A435" t="str">
            <v>CO0-0Z1/0</v>
          </cell>
          <cell r="B435" t="str">
            <v>COO0105</v>
          </cell>
          <cell r="C435" t="str">
            <v>15KV.Al.1/0</v>
          </cell>
          <cell r="D435" t="str">
            <v>Conductor Clase 15kV Al 1/0 AWG</v>
          </cell>
          <cell r="E435" t="str">
            <v>U</v>
          </cell>
        </row>
        <row r="436">
          <cell r="A436" t="str">
            <v>CO0-0Z1000</v>
          </cell>
          <cell r="B436" t="str">
            <v>COO0111</v>
          </cell>
          <cell r="C436" t="str">
            <v>15KV.Al.1000</v>
          </cell>
          <cell r="D436" t="str">
            <v>Conductor Clase 15kV Al 1000 MCM</v>
          </cell>
          <cell r="E436" t="str">
            <v>U</v>
          </cell>
        </row>
        <row r="437">
          <cell r="A437" t="str">
            <v>CO0-0Z2</v>
          </cell>
          <cell r="B437" t="str">
            <v>COO0104</v>
          </cell>
          <cell r="C437" t="str">
            <v>15KV.Al.2</v>
          </cell>
          <cell r="D437" t="str">
            <v>Conductor Clase 15kV Al 2 AWG</v>
          </cell>
          <cell r="E437" t="str">
            <v>U</v>
          </cell>
        </row>
        <row r="438">
          <cell r="A438" t="str">
            <v>CO0-0Z2/0</v>
          </cell>
          <cell r="B438" t="str">
            <v>COO0106</v>
          </cell>
          <cell r="C438" t="str">
            <v>15KV.Al.2/0</v>
          </cell>
          <cell r="D438" t="str">
            <v>Conductor Clase 15kV Al 2/0 AWG</v>
          </cell>
          <cell r="E438" t="str">
            <v>U</v>
          </cell>
        </row>
        <row r="439">
          <cell r="A439" t="str">
            <v>CO0-0Z3/0</v>
          </cell>
          <cell r="B439" t="str">
            <v>COO0107</v>
          </cell>
          <cell r="C439" t="str">
            <v>15KV.Al.3/0</v>
          </cell>
          <cell r="D439" t="str">
            <v>Conductor Clase 15kV Al 3/0 AWG</v>
          </cell>
          <cell r="E439" t="str">
            <v>U</v>
          </cell>
        </row>
        <row r="440">
          <cell r="A440" t="str">
            <v>CO0-0Z4</v>
          </cell>
          <cell r="B440" t="str">
            <v>COO0103</v>
          </cell>
          <cell r="C440" t="str">
            <v>15KV.Al.4</v>
          </cell>
          <cell r="D440" t="str">
            <v>Conductor Clase 15kV Al 4 AWG</v>
          </cell>
          <cell r="E440" t="str">
            <v>U</v>
          </cell>
        </row>
        <row r="441">
          <cell r="A441" t="str">
            <v>CO0-0Z4/0</v>
          </cell>
          <cell r="B441" t="str">
            <v>COO0108</v>
          </cell>
          <cell r="C441" t="str">
            <v>15KV.Al.4/0</v>
          </cell>
          <cell r="D441" t="str">
            <v>Conductor Clase 15kV Al 4/0 AWG</v>
          </cell>
          <cell r="E441" t="str">
            <v>U</v>
          </cell>
        </row>
        <row r="442">
          <cell r="A442" t="str">
            <v>CO0-0Z500</v>
          </cell>
          <cell r="B442" t="str">
            <v>COO0109</v>
          </cell>
          <cell r="C442" t="str">
            <v>15KV.Al.500</v>
          </cell>
          <cell r="D442" t="str">
            <v>Conductor Clase 15kV Al 500 MCM</v>
          </cell>
          <cell r="E442" t="str">
            <v>U</v>
          </cell>
        </row>
        <row r="443">
          <cell r="A443" t="str">
            <v>CO0-0Z750</v>
          </cell>
          <cell r="B443" t="str">
            <v>COO0110</v>
          </cell>
          <cell r="C443" t="str">
            <v>15KV.Al.750</v>
          </cell>
          <cell r="D443" t="str">
            <v>Conductor Clase 15kV Al 750 MCM</v>
          </cell>
          <cell r="E443" t="str">
            <v>U</v>
          </cell>
        </row>
        <row r="444">
          <cell r="A444" t="str">
            <v>COO-0W2x12</v>
          </cell>
          <cell r="B444" t="str">
            <v>COO0163</v>
          </cell>
          <cell r="C444" t="str">
            <v>CON.Cu.2x12</v>
          </cell>
          <cell r="D444" t="str">
            <v>Conductor Concéntrico Cu 2x12</v>
          </cell>
          <cell r="E444" t="str">
            <v>U</v>
          </cell>
        </row>
        <row r="445">
          <cell r="A445" t="str">
            <v>ECR-1A200</v>
          </cell>
          <cell r="B445" t="str">
            <v>ECR0009</v>
          </cell>
          <cell r="C445" t="str">
            <v>C1A200R</v>
          </cell>
          <cell r="D445" t="str">
            <v>Capacitor automático 34.5kV 1F 200kVAR</v>
          </cell>
          <cell r="E445" t="str">
            <v>U</v>
          </cell>
        </row>
        <row r="446">
          <cell r="A446" t="str">
            <v>ECR-1A300</v>
          </cell>
          <cell r="B446" t="str">
            <v>ECR0010</v>
          </cell>
          <cell r="C446" t="str">
            <v>C1A300R</v>
          </cell>
          <cell r="D446" t="str">
            <v>Capacitor automático 34.5kV 1F 300kVAR</v>
          </cell>
          <cell r="E446" t="str">
            <v>U</v>
          </cell>
        </row>
        <row r="447">
          <cell r="A447" t="str">
            <v>ECR-1C100</v>
          </cell>
          <cell r="B447" t="str">
            <v>ECR0002</v>
          </cell>
          <cell r="C447" t="str">
            <v>C1C100R</v>
          </cell>
          <cell r="D447" t="str">
            <v>Capacitor fijo 34.5kV 1F 100kVAR</v>
          </cell>
          <cell r="E447" t="str">
            <v>U</v>
          </cell>
        </row>
        <row r="448">
          <cell r="A448" t="str">
            <v>ECR-1C200</v>
          </cell>
          <cell r="B448" t="str">
            <v>ECR0003</v>
          </cell>
          <cell r="C448" t="str">
            <v>C1C200R</v>
          </cell>
          <cell r="D448" t="str">
            <v>Capacitor fijo 34.5kV 1F 200kVAR</v>
          </cell>
          <cell r="E448" t="str">
            <v>U</v>
          </cell>
        </row>
        <row r="449">
          <cell r="A449" t="str">
            <v>ECR-1C300</v>
          </cell>
          <cell r="B449" t="str">
            <v>ECR0004</v>
          </cell>
          <cell r="C449" t="str">
            <v>C1C300R</v>
          </cell>
          <cell r="D449" t="str">
            <v>Capacitor fijo 34.5kV 1F 300kVAR</v>
          </cell>
          <cell r="E449" t="str">
            <v>U</v>
          </cell>
        </row>
        <row r="450">
          <cell r="A450" t="str">
            <v>ECR-1C50</v>
          </cell>
          <cell r="B450" t="str">
            <v>ECR0001</v>
          </cell>
          <cell r="C450" t="str">
            <v>C1C50R</v>
          </cell>
          <cell r="D450" t="str">
            <v>Capacitor fijo 34.5kV 1F 50kVAR</v>
          </cell>
          <cell r="E450" t="str">
            <v>U</v>
          </cell>
        </row>
        <row r="451">
          <cell r="A451" t="str">
            <v>ECR-1EE100</v>
          </cell>
          <cell r="B451" t="str">
            <v>ECR0034</v>
          </cell>
          <cell r="C451" t="str">
            <v>C1EE100R</v>
          </cell>
          <cell r="D451" t="str">
            <v>Regulador de voltaje bobina múltiple 34.5kV 1F 100 kVA ctrl electrónico</v>
          </cell>
          <cell r="E451" t="str">
            <v>U</v>
          </cell>
        </row>
        <row r="452">
          <cell r="A452" t="str">
            <v>ECR-1EE200</v>
          </cell>
          <cell r="B452" t="str">
            <v>ECR0035</v>
          </cell>
          <cell r="C452" t="str">
            <v>C1EE200R</v>
          </cell>
          <cell r="D452" t="str">
            <v>Regulador de voltaje bobina múltiple 34.5kV 1F 200 kVA ctrl electrónico</v>
          </cell>
          <cell r="E452" t="str">
            <v>U</v>
          </cell>
        </row>
        <row r="453">
          <cell r="A453" t="str">
            <v>ECR-1EE300</v>
          </cell>
          <cell r="B453" t="str">
            <v>ECR0036</v>
          </cell>
          <cell r="C453" t="str">
            <v>C1EE300R</v>
          </cell>
          <cell r="D453" t="str">
            <v>Regulador de voltaje bobina múltiple 34.5kV 1F 300 kVA ctrl electrónico</v>
          </cell>
          <cell r="E453" t="str">
            <v>U</v>
          </cell>
        </row>
        <row r="454">
          <cell r="A454" t="str">
            <v>ECR-1EE50</v>
          </cell>
          <cell r="B454" t="str">
            <v>ECR0033</v>
          </cell>
          <cell r="C454" t="str">
            <v>C1EE50R</v>
          </cell>
          <cell r="D454" t="str">
            <v>Regulador de voltaje bobina múltiple 34.5kV 1F 50 kVA ctrl electrónico</v>
          </cell>
          <cell r="E454" t="str">
            <v>U</v>
          </cell>
        </row>
        <row r="455">
          <cell r="A455" t="str">
            <v>ECR-1EM100</v>
          </cell>
          <cell r="B455" t="str">
            <v>ECR0030</v>
          </cell>
          <cell r="C455" t="str">
            <v>C1EM100R</v>
          </cell>
          <cell r="D455" t="str">
            <v>Regulador de voltaje bobina múltiple 34.5kV 1F 100 kVA ctrl manual</v>
          </cell>
          <cell r="E455" t="str">
            <v>U</v>
          </cell>
        </row>
        <row r="456">
          <cell r="A456" t="str">
            <v>ECR-1EM200</v>
          </cell>
          <cell r="B456" t="str">
            <v>ECR0031</v>
          </cell>
          <cell r="C456" t="str">
            <v>C1EM200R</v>
          </cell>
          <cell r="D456" t="str">
            <v>Regulador de voltaje bobina múltiple 34.5kV 1F 200 kVA ctrl manual</v>
          </cell>
          <cell r="E456" t="str">
            <v>U</v>
          </cell>
        </row>
        <row r="457">
          <cell r="A457" t="str">
            <v>ECR-1EM300</v>
          </cell>
          <cell r="B457" t="str">
            <v>ECR0032</v>
          </cell>
          <cell r="C457" t="str">
            <v>C1EM300R</v>
          </cell>
          <cell r="D457" t="str">
            <v>Regulador de voltaje bobina múltiple 34.5kV 1F 300 kVA ctrl manual</v>
          </cell>
          <cell r="E457" t="str">
            <v>U</v>
          </cell>
        </row>
        <row r="458">
          <cell r="A458" t="str">
            <v>ECR-1EM50</v>
          </cell>
          <cell r="B458" t="str">
            <v>ECR0029</v>
          </cell>
          <cell r="C458" t="str">
            <v>C1EM50R</v>
          </cell>
          <cell r="D458" t="str">
            <v>Regulador de voltaje bobina múltiple 34.5kV 1F 50 kVA ctrl manual</v>
          </cell>
          <cell r="E458" t="str">
            <v>U</v>
          </cell>
        </row>
        <row r="459">
          <cell r="A459" t="str">
            <v>ECR-1RE100</v>
          </cell>
          <cell r="B459" t="str">
            <v>ECR0018</v>
          </cell>
          <cell r="C459" t="str">
            <v>C1RE100R</v>
          </cell>
          <cell r="D459" t="str">
            <v>Regulador de voltaje bobina fija 34.5kV 1F 100 kVA ctrl electrónico</v>
          </cell>
          <cell r="E459" t="str">
            <v>U</v>
          </cell>
        </row>
        <row r="460">
          <cell r="A460" t="str">
            <v>ECR-1RE200</v>
          </cell>
          <cell r="B460" t="str">
            <v>ECR0019</v>
          </cell>
          <cell r="C460" t="str">
            <v>C1RE200R</v>
          </cell>
          <cell r="D460" t="str">
            <v>Regulador de voltaje bobina fija 34.5kV 1F 200 kVA ctrl electrónico</v>
          </cell>
          <cell r="E460" t="str">
            <v>U</v>
          </cell>
        </row>
        <row r="461">
          <cell r="A461" t="str">
            <v>ECR-1RE300</v>
          </cell>
          <cell r="B461" t="str">
            <v>ECR0020</v>
          </cell>
          <cell r="C461" t="str">
            <v>C1RE300R</v>
          </cell>
          <cell r="D461" t="str">
            <v>Regulador de voltaje bobina fija 34.5kV 1F 300 kVA ctrl electrónico</v>
          </cell>
          <cell r="E461" t="str">
            <v>U</v>
          </cell>
        </row>
        <row r="462">
          <cell r="A462" t="str">
            <v>ECR-1RE50</v>
          </cell>
          <cell r="B462" t="str">
            <v>ECR0017</v>
          </cell>
          <cell r="C462" t="str">
            <v>C1RE50R</v>
          </cell>
          <cell r="D462" t="str">
            <v>Regulador de voltaje bobina fija 34.5kV 1F 50 kVA ctrl electrónico</v>
          </cell>
          <cell r="E462" t="str">
            <v>U</v>
          </cell>
        </row>
        <row r="463">
          <cell r="A463" t="str">
            <v>ECR-1RM100</v>
          </cell>
          <cell r="B463" t="str">
            <v>ECR0014</v>
          </cell>
          <cell r="C463" t="str">
            <v>C1RM100R</v>
          </cell>
          <cell r="D463" t="str">
            <v>Regulador de voltaje bobina fija 34.5kV 1F 100 kVA ctrl manual</v>
          </cell>
          <cell r="E463" t="str">
            <v>U</v>
          </cell>
        </row>
        <row r="464">
          <cell r="A464" t="str">
            <v>ECR-1RM200</v>
          </cell>
          <cell r="B464" t="str">
            <v>ECR0015</v>
          </cell>
          <cell r="C464" t="str">
            <v>C1RM200R</v>
          </cell>
          <cell r="D464" t="str">
            <v>Regulador de voltaje bobina fija 34.5kV 1F 200 kVA ctrl manual</v>
          </cell>
          <cell r="E464" t="str">
            <v>U</v>
          </cell>
        </row>
        <row r="465">
          <cell r="A465" t="str">
            <v>ECR-1RM300</v>
          </cell>
          <cell r="B465" t="str">
            <v>ECR0016</v>
          </cell>
          <cell r="C465" t="str">
            <v>C1RM300R</v>
          </cell>
          <cell r="D465" t="str">
            <v>Regulador de voltaje bobina fija 34.5kV 1F 300 kVA ctrl manual</v>
          </cell>
          <cell r="E465" t="str">
            <v>U</v>
          </cell>
        </row>
        <row r="466">
          <cell r="A466" t="str">
            <v>ECR-1RM50</v>
          </cell>
          <cell r="B466" t="str">
            <v>ECR0013</v>
          </cell>
          <cell r="C466" t="str">
            <v>C1RM50R</v>
          </cell>
          <cell r="D466" t="str">
            <v>Regulador de voltaje bobina fija 34.5kV 1F 50 kVA ctrl manual</v>
          </cell>
          <cell r="E466" t="str">
            <v>U</v>
          </cell>
        </row>
        <row r="467">
          <cell r="A467" t="str">
            <v>ECR-3A200</v>
          </cell>
          <cell r="B467" t="str">
            <v>ECR0011</v>
          </cell>
          <cell r="C467" t="str">
            <v>C3A200R</v>
          </cell>
          <cell r="D467" t="str">
            <v>Capacitor automático 34.5kV 3F 200kVAR</v>
          </cell>
          <cell r="E467" t="str">
            <v>U</v>
          </cell>
        </row>
        <row r="468">
          <cell r="A468" t="str">
            <v>ECR-3A300</v>
          </cell>
          <cell r="B468" t="str">
            <v>ECR0012</v>
          </cell>
          <cell r="C468" t="str">
            <v>C3A300R</v>
          </cell>
          <cell r="D468" t="str">
            <v>Capacitor automático 34.5kV 3F 300kVAR</v>
          </cell>
          <cell r="E468" t="str">
            <v>U</v>
          </cell>
        </row>
        <row r="469">
          <cell r="A469" t="str">
            <v>ECR-3C100</v>
          </cell>
          <cell r="B469" t="str">
            <v>ECR0006</v>
          </cell>
          <cell r="C469" t="str">
            <v>C3C100R</v>
          </cell>
          <cell r="D469" t="str">
            <v>Capacitor fijo 34.5kV 3F 100kVAR</v>
          </cell>
          <cell r="E469" t="str">
            <v>U</v>
          </cell>
        </row>
        <row r="470">
          <cell r="A470" t="str">
            <v>ECR-3C200</v>
          </cell>
          <cell r="B470" t="str">
            <v>ECR0007</v>
          </cell>
          <cell r="C470" t="str">
            <v>C3C200R</v>
          </cell>
          <cell r="D470" t="str">
            <v>Capacitor fijo 34.5kV 3F 200kVAR</v>
          </cell>
          <cell r="E470" t="str">
            <v>U</v>
          </cell>
        </row>
        <row r="471">
          <cell r="A471" t="str">
            <v>ECR-3C300</v>
          </cell>
          <cell r="B471" t="str">
            <v>ECR0008</v>
          </cell>
          <cell r="C471" t="str">
            <v>C3C300R</v>
          </cell>
          <cell r="D471" t="str">
            <v>Capacitor fijo 34.5kV 3F 300kVAR</v>
          </cell>
          <cell r="E471" t="str">
            <v>U</v>
          </cell>
        </row>
        <row r="472">
          <cell r="A472" t="str">
            <v>ECR-3C50</v>
          </cell>
          <cell r="B472" t="str">
            <v>ECR0005</v>
          </cell>
          <cell r="C472" t="str">
            <v>C3C50R</v>
          </cell>
          <cell r="D472" t="str">
            <v>Capacitor fijo 34.5kV 3F 50kVAR</v>
          </cell>
          <cell r="E472" t="str">
            <v>U</v>
          </cell>
        </row>
        <row r="473">
          <cell r="A473" t="str">
            <v>ECR-3EE100</v>
          </cell>
          <cell r="B473" t="str">
            <v>ECR0038</v>
          </cell>
          <cell r="C473" t="str">
            <v>C3EE100R</v>
          </cell>
          <cell r="D473" t="str">
            <v>Regulador de voltaje bobina múltiple 34.5kV 3F 100 kVA ctrl electrónico</v>
          </cell>
          <cell r="E473" t="str">
            <v>U</v>
          </cell>
        </row>
        <row r="474">
          <cell r="A474" t="str">
            <v>ECR-3EE200</v>
          </cell>
          <cell r="B474" t="str">
            <v>ECR0039</v>
          </cell>
          <cell r="C474" t="str">
            <v>C3EE200R</v>
          </cell>
          <cell r="D474" t="str">
            <v>Regulador de voltaje bobina múltiple 34.5kV 3F 200 kVA ctrl electrónico</v>
          </cell>
          <cell r="E474" t="str">
            <v>U</v>
          </cell>
        </row>
        <row r="475">
          <cell r="A475" t="str">
            <v>ECR-3EE300</v>
          </cell>
          <cell r="B475" t="str">
            <v>ECR0040</v>
          </cell>
          <cell r="C475" t="str">
            <v>C3EE300R</v>
          </cell>
          <cell r="D475" t="str">
            <v>Regulador de voltaje bobina múltiple 34.5kV 3F 300 kVA ctrl electrónico</v>
          </cell>
          <cell r="E475" t="str">
            <v>U</v>
          </cell>
        </row>
        <row r="476">
          <cell r="A476" t="str">
            <v>ECR-3EE50</v>
          </cell>
          <cell r="B476" t="str">
            <v>ECR0037</v>
          </cell>
          <cell r="C476" t="str">
            <v>C3EE50R</v>
          </cell>
          <cell r="D476" t="str">
            <v>Regulador de voltaje bobina múltiple 34.5kV 3F 50 kVA ctrl electrónico</v>
          </cell>
          <cell r="E476" t="str">
            <v>U</v>
          </cell>
        </row>
        <row r="477">
          <cell r="A477" t="str">
            <v>ECR-3RE100</v>
          </cell>
          <cell r="B477" t="str">
            <v>ECR0026</v>
          </cell>
          <cell r="C477" t="str">
            <v>C3RE100R</v>
          </cell>
          <cell r="D477" t="str">
            <v>Regulador de voltaje bobina fija 34.5kV 3F 100 kVA ctrl electrónico</v>
          </cell>
          <cell r="E477" t="str">
            <v>U</v>
          </cell>
        </row>
        <row r="478">
          <cell r="A478" t="str">
            <v>ECR-3RE200</v>
          </cell>
          <cell r="B478" t="str">
            <v>ECR0027</v>
          </cell>
          <cell r="C478" t="str">
            <v>C3RE200R</v>
          </cell>
          <cell r="D478" t="str">
            <v>Regulador de voltaje bobina fija 34.5kV 3F 200 kVA ctrl electrónico</v>
          </cell>
          <cell r="E478" t="str">
            <v>U</v>
          </cell>
        </row>
        <row r="479">
          <cell r="A479" t="str">
            <v>ECR-3RE300</v>
          </cell>
          <cell r="B479" t="str">
            <v>ECR0028</v>
          </cell>
          <cell r="C479" t="str">
            <v>C3RE300R</v>
          </cell>
          <cell r="D479" t="str">
            <v>Regulador de voltaje bobina fija 34.5kV 3F 300 kVA ctrl electrónico</v>
          </cell>
          <cell r="E479" t="str">
            <v>U</v>
          </cell>
        </row>
        <row r="480">
          <cell r="A480" t="str">
            <v>ECR-3RE50</v>
          </cell>
          <cell r="B480" t="str">
            <v>ECR0025</v>
          </cell>
          <cell r="C480" t="str">
            <v>C3RE50R</v>
          </cell>
          <cell r="D480" t="str">
            <v>Regulador de voltaje bobina fija 34.5kV 3F 50 kVA ctrl electrónico</v>
          </cell>
          <cell r="E480" t="str">
            <v>U</v>
          </cell>
        </row>
        <row r="481">
          <cell r="A481" t="str">
            <v>ECR-3RM100</v>
          </cell>
          <cell r="B481" t="str">
            <v>ECR0022</v>
          </cell>
          <cell r="C481" t="str">
            <v>C3RM100R</v>
          </cell>
          <cell r="D481" t="str">
            <v>Regulador de voltaje bobina fija 34.5kV 3F 100 kVA ctrl manual</v>
          </cell>
          <cell r="E481" t="str">
            <v>U</v>
          </cell>
        </row>
        <row r="482">
          <cell r="A482" t="str">
            <v>ECR-3RM200</v>
          </cell>
          <cell r="B482" t="str">
            <v>ECR0023</v>
          </cell>
          <cell r="C482" t="str">
            <v>C3RM200R</v>
          </cell>
          <cell r="D482" t="str">
            <v>Regulador de voltaje bobina fija 34.5kV 3F 200 kVA ctrl manual</v>
          </cell>
          <cell r="E482" t="str">
            <v>U</v>
          </cell>
        </row>
        <row r="483">
          <cell r="A483" t="str">
            <v>ECR-3RM300</v>
          </cell>
          <cell r="B483" t="str">
            <v>ECR0024</v>
          </cell>
          <cell r="C483" t="str">
            <v>C3RM300R</v>
          </cell>
          <cell r="D483" t="str">
            <v>Regulador de voltaje bobina fija 34.5kV 3F 300 kVA ctrl manual</v>
          </cell>
          <cell r="E483" t="str">
            <v>U</v>
          </cell>
        </row>
        <row r="484">
          <cell r="A484" t="str">
            <v>ECR-3RM50</v>
          </cell>
          <cell r="B484" t="str">
            <v>ECR0021</v>
          </cell>
          <cell r="C484" t="str">
            <v>C3RM50R</v>
          </cell>
          <cell r="D484" t="str">
            <v>Regulador de voltaje bobina fija 34.5kV 3F 50 kVA ctrl manual</v>
          </cell>
          <cell r="E484" t="str">
            <v>U</v>
          </cell>
        </row>
        <row r="485">
          <cell r="A485" t="str">
            <v>ECS-1A200</v>
          </cell>
          <cell r="B485" t="str">
            <v>ECS0009</v>
          </cell>
          <cell r="C485" t="str">
            <v>C1A200S</v>
          </cell>
          <cell r="D485" t="str">
            <v>Capacitor automático 6kV 1F 200kVAR</v>
          </cell>
          <cell r="E485" t="str">
            <v>U</v>
          </cell>
        </row>
        <row r="486">
          <cell r="A486" t="str">
            <v>ECS-1A300</v>
          </cell>
          <cell r="B486" t="str">
            <v>ECS0010</v>
          </cell>
          <cell r="C486" t="str">
            <v>C1A300S</v>
          </cell>
          <cell r="D486" t="str">
            <v>Capacitor automático 6kV 1F 300kVAR</v>
          </cell>
          <cell r="E486" t="str">
            <v>U</v>
          </cell>
        </row>
        <row r="487">
          <cell r="A487" t="str">
            <v>ECS-1C100</v>
          </cell>
          <cell r="B487" t="str">
            <v>ECS0002</v>
          </cell>
          <cell r="C487" t="str">
            <v>C1C100S</v>
          </cell>
          <cell r="D487" t="str">
            <v>Capacitor fijo 6kV 1F 100kVAR</v>
          </cell>
          <cell r="E487" t="str">
            <v>U</v>
          </cell>
        </row>
        <row r="488">
          <cell r="A488" t="str">
            <v>ECS-1C200</v>
          </cell>
          <cell r="B488" t="str">
            <v>ECS0003</v>
          </cell>
          <cell r="C488" t="str">
            <v>C1C200S</v>
          </cell>
          <cell r="D488" t="str">
            <v>Capacitor fijo 6kV 1F 200kVAR</v>
          </cell>
          <cell r="E488" t="str">
            <v>U</v>
          </cell>
        </row>
        <row r="489">
          <cell r="A489" t="str">
            <v>ECS-1C300</v>
          </cell>
          <cell r="B489" t="str">
            <v>ECS0004</v>
          </cell>
          <cell r="C489" t="str">
            <v>C1C300S</v>
          </cell>
          <cell r="D489" t="str">
            <v>Capacitor fijo 6kV 1F 300kVAR</v>
          </cell>
          <cell r="E489" t="str">
            <v>U</v>
          </cell>
        </row>
        <row r="490">
          <cell r="A490" t="str">
            <v>ECS-1C50</v>
          </cell>
          <cell r="B490" t="str">
            <v>ECS0001</v>
          </cell>
          <cell r="C490" t="str">
            <v>C1C50S</v>
          </cell>
          <cell r="D490" t="str">
            <v>Capacitor fijo 6kV 1F 50kVAR</v>
          </cell>
          <cell r="E490" t="str">
            <v>U</v>
          </cell>
        </row>
        <row r="491">
          <cell r="A491" t="str">
            <v>ECS-1EE100</v>
          </cell>
          <cell r="B491" t="str">
            <v>ECS0034</v>
          </cell>
          <cell r="C491" t="str">
            <v>C1EE100S</v>
          </cell>
          <cell r="D491" t="str">
            <v>Regulador de voltaje bobina múltiple 6kV 1F 100 kVA ctrl electrónico</v>
          </cell>
          <cell r="E491" t="str">
            <v>U</v>
          </cell>
        </row>
        <row r="492">
          <cell r="A492" t="str">
            <v>ECS-1EE200</v>
          </cell>
          <cell r="B492" t="str">
            <v>ECS0035</v>
          </cell>
          <cell r="C492" t="str">
            <v>C1EE200S</v>
          </cell>
          <cell r="D492" t="str">
            <v>Regulador de voltaje bobina múltiple 6kV 1F 200 kVA ctrl electrónico</v>
          </cell>
          <cell r="E492" t="str">
            <v>U</v>
          </cell>
        </row>
        <row r="493">
          <cell r="A493" t="str">
            <v>ECS-1EE300</v>
          </cell>
          <cell r="B493" t="str">
            <v>ECS0036</v>
          </cell>
          <cell r="C493" t="str">
            <v>C1EE300S</v>
          </cell>
          <cell r="D493" t="str">
            <v>Regulador de voltaje bobina múltiple 6kV 1F 300 kVA ctrl electrónico</v>
          </cell>
          <cell r="E493" t="str">
            <v>U</v>
          </cell>
        </row>
        <row r="494">
          <cell r="A494" t="str">
            <v>ECS-1EE50</v>
          </cell>
          <cell r="B494" t="str">
            <v>ECS0033</v>
          </cell>
          <cell r="C494" t="str">
            <v>C1EE50S</v>
          </cell>
          <cell r="D494" t="str">
            <v>Regulador de voltaje bobina múltiple 6kV 1F 50 kVA ctrl electrónico</v>
          </cell>
          <cell r="E494" t="str">
            <v>U</v>
          </cell>
        </row>
        <row r="495">
          <cell r="A495" t="str">
            <v>ECS-1EM100</v>
          </cell>
          <cell r="B495" t="str">
            <v>ECS0030</v>
          </cell>
          <cell r="C495" t="str">
            <v>C1EM100S</v>
          </cell>
          <cell r="D495" t="str">
            <v>Regulador de voltaje bobina múltiple 6kV 1F 100 kVA ctrl manual</v>
          </cell>
          <cell r="E495" t="str">
            <v>U</v>
          </cell>
        </row>
        <row r="496">
          <cell r="A496" t="str">
            <v>ECS-1EM200</v>
          </cell>
          <cell r="B496" t="str">
            <v>ECS0031</v>
          </cell>
          <cell r="C496" t="str">
            <v>C1EM200S</v>
          </cell>
          <cell r="D496" t="str">
            <v>Regulador de voltaje bobina múltiple 6kV 1F 200 kVA ctrl manual</v>
          </cell>
          <cell r="E496" t="str">
            <v>U</v>
          </cell>
        </row>
        <row r="497">
          <cell r="A497" t="str">
            <v>ECS-1EM300</v>
          </cell>
          <cell r="B497" t="str">
            <v>ECS0032</v>
          </cell>
          <cell r="C497" t="str">
            <v>C1EM300S</v>
          </cell>
          <cell r="D497" t="str">
            <v>Regulador de voltaje bobina múltiple 6kV 1F 300 kVA ctrl manual</v>
          </cell>
          <cell r="E497" t="str">
            <v>U</v>
          </cell>
        </row>
        <row r="498">
          <cell r="A498" t="str">
            <v>ECS-1EM50</v>
          </cell>
          <cell r="B498" t="str">
            <v>ECS0029</v>
          </cell>
          <cell r="C498" t="str">
            <v>C1EM50S</v>
          </cell>
          <cell r="D498" t="str">
            <v>Regulador de voltaje bobina múltiple 6kV 1F 50 kVA ctrl manual</v>
          </cell>
          <cell r="E498" t="str">
            <v>U</v>
          </cell>
        </row>
        <row r="499">
          <cell r="A499" t="str">
            <v>ECS-1RE100</v>
          </cell>
          <cell r="B499" t="str">
            <v>ECS0018</v>
          </cell>
          <cell r="C499" t="str">
            <v>C1RE100S</v>
          </cell>
          <cell r="D499" t="str">
            <v>Regulador de voltaje bobina fija 6kV 1F 100 kVA ctrl electrónico</v>
          </cell>
          <cell r="E499" t="str">
            <v>U</v>
          </cell>
        </row>
        <row r="500">
          <cell r="A500" t="str">
            <v>ECS-1RE200</v>
          </cell>
          <cell r="B500" t="str">
            <v>ECS0019</v>
          </cell>
          <cell r="C500" t="str">
            <v>C1RE200S</v>
          </cell>
          <cell r="D500" t="str">
            <v>Regulador de voltaje bobina fija 6kV 1F 200 kVA ctrl electrónico</v>
          </cell>
          <cell r="E500" t="str">
            <v>U</v>
          </cell>
        </row>
        <row r="501">
          <cell r="A501" t="str">
            <v>ECS-1RE300</v>
          </cell>
          <cell r="B501" t="str">
            <v>ECS0020</v>
          </cell>
          <cell r="C501" t="str">
            <v>C1RE300S</v>
          </cell>
          <cell r="D501" t="str">
            <v>Regulador de voltaje bobina fija 6kV 1F 300 kVA ctrl electrónico</v>
          </cell>
          <cell r="E501" t="str">
            <v>U</v>
          </cell>
        </row>
        <row r="502">
          <cell r="A502" t="str">
            <v>ECS-1RE50</v>
          </cell>
          <cell r="B502" t="str">
            <v>ECS0017</v>
          </cell>
          <cell r="C502" t="str">
            <v>C1RE50S</v>
          </cell>
          <cell r="D502" t="str">
            <v>Regulador de voltaje bobina fija 6kV 1F 50 kVA ctrl electrónico</v>
          </cell>
          <cell r="E502" t="str">
            <v>U</v>
          </cell>
        </row>
        <row r="503">
          <cell r="A503" t="str">
            <v>ECS-1RM100</v>
          </cell>
          <cell r="B503" t="str">
            <v>ECS0014</v>
          </cell>
          <cell r="C503" t="str">
            <v>C1RM100S</v>
          </cell>
          <cell r="D503" t="str">
            <v>Regulador de voltaje bobina fija 6kV 1F 100 kVA ctrl manual</v>
          </cell>
          <cell r="E503" t="str">
            <v>U</v>
          </cell>
        </row>
        <row r="504">
          <cell r="A504" t="str">
            <v>ECS-1RM200</v>
          </cell>
          <cell r="B504" t="str">
            <v>ECS0015</v>
          </cell>
          <cell r="C504" t="str">
            <v>C1RM200S</v>
          </cell>
          <cell r="D504" t="str">
            <v>Regulador de voltaje bobina fija 6kV 1F 200 kVA ctrl manual</v>
          </cell>
          <cell r="E504" t="str">
            <v>U</v>
          </cell>
        </row>
        <row r="505">
          <cell r="A505" t="str">
            <v>ECS-1RM300</v>
          </cell>
          <cell r="B505" t="str">
            <v>ECS0016</v>
          </cell>
          <cell r="C505" t="str">
            <v>C1RM300S</v>
          </cell>
          <cell r="D505" t="str">
            <v>Regulador de voltaje bobina fija 6kV 1F 300 kVA ctrl manual</v>
          </cell>
          <cell r="E505" t="str">
            <v>U</v>
          </cell>
        </row>
        <row r="506">
          <cell r="A506" t="str">
            <v>ECS-1RM50</v>
          </cell>
          <cell r="B506" t="str">
            <v>ECS0013</v>
          </cell>
          <cell r="C506" t="str">
            <v>C1RM50S</v>
          </cell>
          <cell r="D506" t="str">
            <v>Regulador de voltaje bobina fija 6kV 1F 50 kVA ctrl manual</v>
          </cell>
          <cell r="E506" t="str">
            <v>U</v>
          </cell>
        </row>
        <row r="507">
          <cell r="A507" t="str">
            <v>ECS-3A200</v>
          </cell>
          <cell r="B507" t="str">
            <v>ECS0011</v>
          </cell>
          <cell r="C507" t="str">
            <v>C3A200S</v>
          </cell>
          <cell r="D507" t="str">
            <v>Capacitor automático 6kV 3F 200kVAR</v>
          </cell>
          <cell r="E507" t="str">
            <v>U</v>
          </cell>
        </row>
        <row r="508">
          <cell r="A508" t="str">
            <v>ECS-3A300</v>
          </cell>
          <cell r="B508" t="str">
            <v>ECS0012</v>
          </cell>
          <cell r="C508" t="str">
            <v>C3A300S</v>
          </cell>
          <cell r="D508" t="str">
            <v>Capacitor automático 6kV 3F 300kVAR</v>
          </cell>
          <cell r="E508" t="str">
            <v>U</v>
          </cell>
        </row>
        <row r="509">
          <cell r="A509" t="str">
            <v>ECS-3C100</v>
          </cell>
          <cell r="B509" t="str">
            <v>ECS0006</v>
          </cell>
          <cell r="C509" t="str">
            <v>C3C100S</v>
          </cell>
          <cell r="D509" t="str">
            <v>Capacitor fijo 6kV 3F 100kVAR</v>
          </cell>
          <cell r="E509" t="str">
            <v>U</v>
          </cell>
        </row>
        <row r="510">
          <cell r="A510" t="str">
            <v>ECS-3C200</v>
          </cell>
          <cell r="B510" t="str">
            <v>ECS0007</v>
          </cell>
          <cell r="C510" t="str">
            <v>C3C200S</v>
          </cell>
          <cell r="D510" t="str">
            <v>Capacitor fijo 6kV 3F 200kVAR</v>
          </cell>
          <cell r="E510" t="str">
            <v>U</v>
          </cell>
        </row>
        <row r="511">
          <cell r="A511" t="str">
            <v>ECS-3C300</v>
          </cell>
          <cell r="B511" t="str">
            <v>ECS0008</v>
          </cell>
          <cell r="C511" t="str">
            <v>C3C300S</v>
          </cell>
          <cell r="D511" t="str">
            <v>Capacitor fijo 6kV 3F 300kVAR</v>
          </cell>
          <cell r="E511" t="str">
            <v>U</v>
          </cell>
        </row>
        <row r="512">
          <cell r="A512" t="str">
            <v>ECS-3C50</v>
          </cell>
          <cell r="B512" t="str">
            <v>ECS0005</v>
          </cell>
          <cell r="C512" t="str">
            <v>C3C50S</v>
          </cell>
          <cell r="D512" t="str">
            <v>Capacitor fijo 6kV 3F 50kVAR</v>
          </cell>
          <cell r="E512" t="str">
            <v>U</v>
          </cell>
        </row>
        <row r="513">
          <cell r="A513" t="str">
            <v>ECS-3EE100</v>
          </cell>
          <cell r="B513" t="str">
            <v>ECS0038</v>
          </cell>
          <cell r="C513" t="str">
            <v>C3EE100S</v>
          </cell>
          <cell r="D513" t="str">
            <v>Regulador de voltaje bobina múltiple 6kV 3F 100 kVA ctrl electrónico</v>
          </cell>
          <cell r="E513" t="str">
            <v>U</v>
          </cell>
        </row>
        <row r="514">
          <cell r="A514" t="str">
            <v>ECS-3EE200</v>
          </cell>
          <cell r="B514" t="str">
            <v>ECS0039</v>
          </cell>
          <cell r="C514" t="str">
            <v>C3EE200S</v>
          </cell>
          <cell r="D514" t="str">
            <v>Regulador de voltaje bobina múltiple 6kV 3F 200 kVA ctrl electrónico</v>
          </cell>
          <cell r="E514" t="str">
            <v>U</v>
          </cell>
        </row>
        <row r="515">
          <cell r="A515" t="str">
            <v>ECS-3EE300</v>
          </cell>
          <cell r="B515" t="str">
            <v>ECS0040</v>
          </cell>
          <cell r="C515" t="str">
            <v>C3EE300S</v>
          </cell>
          <cell r="D515" t="str">
            <v>Regulador de voltaje bobina múltiple 6kV 3F 300 kVA ctrl electrónico</v>
          </cell>
          <cell r="E515" t="str">
            <v>U</v>
          </cell>
        </row>
        <row r="516">
          <cell r="A516" t="str">
            <v>ECS-3EE50</v>
          </cell>
          <cell r="B516" t="str">
            <v>ECS0037</v>
          </cell>
          <cell r="C516" t="str">
            <v>C3EE50S</v>
          </cell>
          <cell r="D516" t="str">
            <v>Regulador de voltaje bobina múltiple 6kV 3F 50 kVA ctrl electrónico</v>
          </cell>
          <cell r="E516" t="str">
            <v>U</v>
          </cell>
        </row>
        <row r="517">
          <cell r="A517" t="str">
            <v>ECS-3RE100</v>
          </cell>
          <cell r="B517" t="str">
            <v>ECS0026</v>
          </cell>
          <cell r="C517" t="str">
            <v>C3RE100S</v>
          </cell>
          <cell r="D517" t="str">
            <v>Regulador de voltaje bobina fija 6kV 3F 100 kVA ctrl electrónico</v>
          </cell>
          <cell r="E517" t="str">
            <v>U</v>
          </cell>
        </row>
        <row r="518">
          <cell r="A518" t="str">
            <v>ECS-3RE200</v>
          </cell>
          <cell r="B518" t="str">
            <v>ECS0027</v>
          </cell>
          <cell r="C518" t="str">
            <v>C3RE200S</v>
          </cell>
          <cell r="D518" t="str">
            <v>Regulador de voltaje bobina fija 6kV 3F 200 kVA ctrl electrónico</v>
          </cell>
          <cell r="E518" t="str">
            <v>U</v>
          </cell>
        </row>
        <row r="519">
          <cell r="A519" t="str">
            <v>ECS-3RE300</v>
          </cell>
          <cell r="B519" t="str">
            <v>ECS0028</v>
          </cell>
          <cell r="C519" t="str">
            <v>C3RE300S</v>
          </cell>
          <cell r="D519" t="str">
            <v>Regulador de voltaje bobina fija 6kV 3F 300 kVA ctrl electrónico</v>
          </cell>
          <cell r="E519" t="str">
            <v>U</v>
          </cell>
        </row>
        <row r="520">
          <cell r="A520" t="str">
            <v>ECS-3RE50</v>
          </cell>
          <cell r="B520" t="str">
            <v>ECS0025</v>
          </cell>
          <cell r="C520" t="str">
            <v>C3RE50S</v>
          </cell>
          <cell r="D520" t="str">
            <v>Regulador de voltaje bobina fija 6kV 3F 50 kVA ctrl electrónico</v>
          </cell>
          <cell r="E520" t="str">
            <v>U</v>
          </cell>
        </row>
        <row r="521">
          <cell r="A521" t="str">
            <v>ECS-3RM100</v>
          </cell>
          <cell r="B521" t="str">
            <v>ECS0022</v>
          </cell>
          <cell r="C521" t="str">
            <v>C3RM100S</v>
          </cell>
          <cell r="D521" t="str">
            <v>Regulador de voltaje bobina fija 6kV 3F 100 kVA ctrl manual</v>
          </cell>
          <cell r="E521" t="str">
            <v>U</v>
          </cell>
        </row>
        <row r="522">
          <cell r="A522" t="str">
            <v>ECS-3RM200</v>
          </cell>
          <cell r="B522" t="str">
            <v>ECS0023</v>
          </cell>
          <cell r="C522" t="str">
            <v>C3RM200S</v>
          </cell>
          <cell r="D522" t="str">
            <v>Regulador de voltaje bobina fija 6kV 3F 200 kVA ctrl manual</v>
          </cell>
          <cell r="E522" t="str">
            <v>U</v>
          </cell>
        </row>
        <row r="523">
          <cell r="A523" t="str">
            <v>ECS-3RM300</v>
          </cell>
          <cell r="B523" t="str">
            <v>ECS0024</v>
          </cell>
          <cell r="C523" t="str">
            <v>C3RM300S</v>
          </cell>
          <cell r="D523" t="str">
            <v>Regulador de voltaje bobina fija 6kV 3F 300 kVA ctrl manual</v>
          </cell>
          <cell r="E523" t="str">
            <v>U</v>
          </cell>
        </row>
        <row r="524">
          <cell r="A524" t="str">
            <v>ECS-3RM50</v>
          </cell>
          <cell r="B524" t="str">
            <v>ECS0021</v>
          </cell>
          <cell r="C524" t="str">
            <v>C3RM50S</v>
          </cell>
          <cell r="D524" t="str">
            <v>Regulador de voltaje bobina fija 6kV 3F 50 kVA ctrl manual</v>
          </cell>
          <cell r="E524" t="str">
            <v>U</v>
          </cell>
        </row>
        <row r="525">
          <cell r="A525" t="str">
            <v>ECT-1A200</v>
          </cell>
          <cell r="B525" t="str">
            <v>ECT0009</v>
          </cell>
          <cell r="C525" t="str">
            <v>C1A200T</v>
          </cell>
          <cell r="D525" t="str">
            <v>Capacitor automático 13kV 1F 200kVAR</v>
          </cell>
          <cell r="E525" t="str">
            <v>U</v>
          </cell>
        </row>
        <row r="526">
          <cell r="A526" t="str">
            <v>ECT-1A300</v>
          </cell>
          <cell r="B526" t="str">
            <v>ECT0010</v>
          </cell>
          <cell r="C526" t="str">
            <v>C1A300T</v>
          </cell>
          <cell r="D526" t="str">
            <v>Capacitor automático 13kV 1F 300kVAR</v>
          </cell>
          <cell r="E526" t="str">
            <v>U</v>
          </cell>
        </row>
        <row r="527">
          <cell r="A527" t="str">
            <v>ECT-1C100</v>
          </cell>
          <cell r="B527" t="str">
            <v>ECT0002</v>
          </cell>
          <cell r="C527" t="str">
            <v>C1C100T</v>
          </cell>
          <cell r="D527" t="str">
            <v>Capacitor fijo 13kV 1F 100kVAR</v>
          </cell>
          <cell r="E527" t="str">
            <v>U</v>
          </cell>
        </row>
        <row r="528">
          <cell r="A528" t="str">
            <v>ECT-1C200</v>
          </cell>
          <cell r="B528" t="str">
            <v>ECT0003</v>
          </cell>
          <cell r="C528" t="str">
            <v>C1C200T</v>
          </cell>
          <cell r="D528" t="str">
            <v>Capacitor fijo 13kV 1F 200kVAR</v>
          </cell>
          <cell r="E528" t="str">
            <v>U</v>
          </cell>
        </row>
        <row r="529">
          <cell r="A529" t="str">
            <v>ECT-1C300</v>
          </cell>
          <cell r="B529" t="str">
            <v>ECT0004</v>
          </cell>
          <cell r="C529" t="str">
            <v>C1C300T</v>
          </cell>
          <cell r="D529" t="str">
            <v>Capacitor fijo 13kV 1F 300kVAR</v>
          </cell>
          <cell r="E529" t="str">
            <v>U</v>
          </cell>
        </row>
        <row r="530">
          <cell r="A530" t="str">
            <v>ECT-1C50</v>
          </cell>
          <cell r="B530" t="str">
            <v>ECT0001</v>
          </cell>
          <cell r="C530" t="str">
            <v>C1C50T</v>
          </cell>
          <cell r="D530" t="str">
            <v>Capacitor fijo 13kV 1F 50kVAR</v>
          </cell>
          <cell r="E530" t="str">
            <v>U</v>
          </cell>
        </row>
        <row r="531">
          <cell r="A531" t="str">
            <v>ECT-1EE100</v>
          </cell>
          <cell r="B531" t="str">
            <v>ECT0034</v>
          </cell>
          <cell r="C531" t="str">
            <v>C1EE100T</v>
          </cell>
          <cell r="D531" t="str">
            <v>Regulador de voltaje bobina múltiple 13kV 1F 100 kVA ctrl electrónico</v>
          </cell>
          <cell r="E531" t="str">
            <v>U</v>
          </cell>
        </row>
        <row r="532">
          <cell r="A532" t="str">
            <v>ECT-1EE200</v>
          </cell>
          <cell r="B532" t="str">
            <v>ECT0035</v>
          </cell>
          <cell r="C532" t="str">
            <v>C1EE200T</v>
          </cell>
          <cell r="D532" t="str">
            <v>Regulador de voltaje bobina múltiple 13kV 1F 200 kVA ctrl electrónico</v>
          </cell>
          <cell r="E532" t="str">
            <v>U</v>
          </cell>
        </row>
        <row r="533">
          <cell r="A533" t="str">
            <v>ECT-1EE300</v>
          </cell>
          <cell r="B533" t="str">
            <v>ECT0036</v>
          </cell>
          <cell r="C533" t="str">
            <v>C1EE300T</v>
          </cell>
          <cell r="D533" t="str">
            <v>Regulador de voltaje bobina múltiple 13kV 1F 300 kVA ctrl electrónico</v>
          </cell>
          <cell r="E533" t="str">
            <v>U</v>
          </cell>
        </row>
        <row r="534">
          <cell r="A534" t="str">
            <v>ECT-1EE50</v>
          </cell>
          <cell r="B534" t="str">
            <v>ECT0033</v>
          </cell>
          <cell r="C534" t="str">
            <v>C1EE50T</v>
          </cell>
          <cell r="D534" t="str">
            <v>Regulador de voltaje bobina múltiple 13kV 1F 50 kVA ctrl electrónico</v>
          </cell>
          <cell r="E534" t="str">
            <v>U</v>
          </cell>
        </row>
        <row r="535">
          <cell r="A535" t="str">
            <v>ECT-1EM100</v>
          </cell>
          <cell r="B535" t="str">
            <v>ECT0030</v>
          </cell>
          <cell r="C535" t="str">
            <v>C1EM100T</v>
          </cell>
          <cell r="D535" t="str">
            <v>Regulador de voltaje bobina múltiple 13kV 1F 100 kVA ctrl manual</v>
          </cell>
          <cell r="E535" t="str">
            <v>U</v>
          </cell>
        </row>
        <row r="536">
          <cell r="A536" t="str">
            <v>ECT-1EM200</v>
          </cell>
          <cell r="B536" t="str">
            <v>ECT0031</v>
          </cell>
          <cell r="C536" t="str">
            <v>C1EM200T</v>
          </cell>
          <cell r="D536" t="str">
            <v>Regulador de voltaje bobina múltiple 13kV 1F 200 kVA ctrl manual</v>
          </cell>
          <cell r="E536" t="str">
            <v>U</v>
          </cell>
        </row>
        <row r="537">
          <cell r="A537" t="str">
            <v>ECT-1EM300</v>
          </cell>
          <cell r="B537" t="str">
            <v>ECT0032</v>
          </cell>
          <cell r="C537" t="str">
            <v>C1EM300T</v>
          </cell>
          <cell r="D537" t="str">
            <v>Regulador de voltaje bobina múltiple 13kV 1F 300 kVA ctrl manual</v>
          </cell>
          <cell r="E537" t="str">
            <v>U</v>
          </cell>
        </row>
        <row r="538">
          <cell r="A538" t="str">
            <v>ECT-1EM50</v>
          </cell>
          <cell r="B538" t="str">
            <v>ECT0029</v>
          </cell>
          <cell r="C538" t="str">
            <v>C1EM50T</v>
          </cell>
          <cell r="D538" t="str">
            <v>Regulador de voltaje bobina múltiple 13kV 1F 50 kVA ctrl manual</v>
          </cell>
          <cell r="E538" t="str">
            <v>U</v>
          </cell>
        </row>
        <row r="539">
          <cell r="A539" t="str">
            <v>ECT-1RE100</v>
          </cell>
          <cell r="B539" t="str">
            <v>ECT0018</v>
          </cell>
          <cell r="C539" t="str">
            <v>C1RE100T</v>
          </cell>
          <cell r="D539" t="str">
            <v>Regulador de voltaje bobina fija 13kV 1F 100 kVA ctrl electrónico</v>
          </cell>
          <cell r="E539" t="str">
            <v>U</v>
          </cell>
        </row>
        <row r="540">
          <cell r="A540" t="str">
            <v>ECT-1RE200</v>
          </cell>
          <cell r="B540" t="str">
            <v>ECT0019</v>
          </cell>
          <cell r="C540" t="str">
            <v>C1RE200T</v>
          </cell>
          <cell r="D540" t="str">
            <v>Regulador de voltaje bobina fija 13kV 1F 200 kVA ctrl electrónico</v>
          </cell>
          <cell r="E540" t="str">
            <v>U</v>
          </cell>
        </row>
        <row r="541">
          <cell r="A541" t="str">
            <v>ECT-1RE300</v>
          </cell>
          <cell r="B541" t="str">
            <v>ECT0020</v>
          </cell>
          <cell r="C541" t="str">
            <v>C1RE300T</v>
          </cell>
          <cell r="D541" t="str">
            <v>Regulador de voltaje bobina fija 13kV 1F 300 kVA ctrl electrónico</v>
          </cell>
          <cell r="E541" t="str">
            <v>U</v>
          </cell>
        </row>
        <row r="542">
          <cell r="A542" t="str">
            <v>ECT-1RE50</v>
          </cell>
          <cell r="B542" t="str">
            <v>ECT0017</v>
          </cell>
          <cell r="C542" t="str">
            <v>C1RE50T</v>
          </cell>
          <cell r="D542" t="str">
            <v>Regulador de voltaje bobina fija 13kV 1F 50 kVA ctrl electrónico</v>
          </cell>
          <cell r="E542" t="str">
            <v>U</v>
          </cell>
        </row>
        <row r="543">
          <cell r="A543" t="str">
            <v>ECT-1RM100</v>
          </cell>
          <cell r="B543" t="str">
            <v>ECT0014</v>
          </cell>
          <cell r="C543" t="str">
            <v>C1RM100T</v>
          </cell>
          <cell r="D543" t="str">
            <v>Regulador de voltaje bobina fija 13kV 1F 100 kVA ctrl manual</v>
          </cell>
          <cell r="E543" t="str">
            <v>U</v>
          </cell>
        </row>
        <row r="544">
          <cell r="A544" t="str">
            <v>ECT-1RM200</v>
          </cell>
          <cell r="B544" t="str">
            <v>ECT0015</v>
          </cell>
          <cell r="C544" t="str">
            <v>C1RM200T</v>
          </cell>
          <cell r="D544" t="str">
            <v>Regulador de voltaje bobina fija 13kV 1F 200 kVA ctrl manual</v>
          </cell>
          <cell r="E544" t="str">
            <v>U</v>
          </cell>
        </row>
        <row r="545">
          <cell r="A545" t="str">
            <v>ECT-1RM300</v>
          </cell>
          <cell r="B545" t="str">
            <v>ECT0016</v>
          </cell>
          <cell r="C545" t="str">
            <v>C1RM300T</v>
          </cell>
          <cell r="D545" t="str">
            <v>Regulador de voltaje bobina fija 13kV 1F 300 kVA ctrl manual</v>
          </cell>
          <cell r="E545" t="str">
            <v>U</v>
          </cell>
        </row>
        <row r="546">
          <cell r="A546" t="str">
            <v>ECT-1RM50</v>
          </cell>
          <cell r="B546" t="str">
            <v>ECT0013</v>
          </cell>
          <cell r="C546" t="str">
            <v>C1RM50T</v>
          </cell>
          <cell r="D546" t="str">
            <v>Regulador de voltaje bobina fija 13kV 1F 50 kVA ctrl manual</v>
          </cell>
          <cell r="E546" t="str">
            <v>U</v>
          </cell>
        </row>
        <row r="547">
          <cell r="A547" t="str">
            <v>ECT-3A200</v>
          </cell>
          <cell r="B547" t="str">
            <v>ECT0011</v>
          </cell>
          <cell r="C547" t="str">
            <v>C3A200T</v>
          </cell>
          <cell r="D547" t="str">
            <v>Capacitor automático 13kV 3F 200kVAR</v>
          </cell>
          <cell r="E547" t="str">
            <v>U</v>
          </cell>
        </row>
        <row r="548">
          <cell r="A548" t="str">
            <v>ECT-3A300</v>
          </cell>
          <cell r="B548" t="str">
            <v>ECT0012</v>
          </cell>
          <cell r="C548" t="str">
            <v>C3A300T</v>
          </cell>
          <cell r="D548" t="str">
            <v>Capacitor automático 13kV 3F 300kVAR</v>
          </cell>
          <cell r="E548" t="str">
            <v>U</v>
          </cell>
        </row>
        <row r="549">
          <cell r="A549" t="str">
            <v>ECT-3C100</v>
          </cell>
          <cell r="B549" t="str">
            <v>ECT0006</v>
          </cell>
          <cell r="C549" t="str">
            <v>C3C100T</v>
          </cell>
          <cell r="D549" t="str">
            <v>Capacitor fijo 13kV 3F 100kVAR</v>
          </cell>
          <cell r="E549" t="str">
            <v>U</v>
          </cell>
        </row>
        <row r="550">
          <cell r="A550" t="str">
            <v>ECT-3C200</v>
          </cell>
          <cell r="B550" t="str">
            <v>ECT0007</v>
          </cell>
          <cell r="C550" t="str">
            <v>C3C200T</v>
          </cell>
          <cell r="D550" t="str">
            <v>Capacitor fijo 13kV 3F 200kVAR</v>
          </cell>
          <cell r="E550" t="str">
            <v>U</v>
          </cell>
        </row>
        <row r="551">
          <cell r="A551" t="str">
            <v>ECT-3C300</v>
          </cell>
          <cell r="B551" t="str">
            <v>ECT0008</v>
          </cell>
          <cell r="C551" t="str">
            <v>C3C300T</v>
          </cell>
          <cell r="D551" t="str">
            <v>Capacitor fijo 13kV 3F 300kVAR</v>
          </cell>
          <cell r="E551" t="str">
            <v>U</v>
          </cell>
        </row>
        <row r="552">
          <cell r="A552" t="str">
            <v>ECT-3C50</v>
          </cell>
          <cell r="B552" t="str">
            <v>ECT0005</v>
          </cell>
          <cell r="C552" t="str">
            <v>C3C50T</v>
          </cell>
          <cell r="D552" t="str">
            <v>Capacitor fijo 13kV 3F 50kVAR</v>
          </cell>
          <cell r="E552" t="str">
            <v>U</v>
          </cell>
        </row>
        <row r="553">
          <cell r="A553" t="str">
            <v>ECT-3EE100</v>
          </cell>
          <cell r="B553" t="str">
            <v>ECT0038</v>
          </cell>
          <cell r="C553" t="str">
            <v>C3EE100T</v>
          </cell>
          <cell r="D553" t="str">
            <v>Regulador de voltaje bobina múltiple 13kV 3F 100 kVA ctrl electrónico</v>
          </cell>
          <cell r="E553" t="str">
            <v>U</v>
          </cell>
        </row>
        <row r="554">
          <cell r="A554" t="str">
            <v>ECT-3EE200</v>
          </cell>
          <cell r="B554" t="str">
            <v>ECT0039</v>
          </cell>
          <cell r="C554" t="str">
            <v>C3EE200T</v>
          </cell>
          <cell r="D554" t="str">
            <v>Regulador de voltaje bobina múltiple 13kV 3F 200 kVA ctrl electrónico</v>
          </cell>
          <cell r="E554" t="str">
            <v>U</v>
          </cell>
        </row>
        <row r="555">
          <cell r="A555" t="str">
            <v>ECT-3EE300</v>
          </cell>
          <cell r="B555" t="str">
            <v>ECT0040</v>
          </cell>
          <cell r="C555" t="str">
            <v>C3EE300T</v>
          </cell>
          <cell r="D555" t="str">
            <v>Regulador de voltaje bobina múltiple 13kV 3F 300 kVA ctrl electrónico</v>
          </cell>
          <cell r="E555" t="str">
            <v>U</v>
          </cell>
        </row>
        <row r="556">
          <cell r="A556" t="str">
            <v>ECT-3EE50</v>
          </cell>
          <cell r="B556" t="str">
            <v>ECT0037</v>
          </cell>
          <cell r="C556" t="str">
            <v>C3EE50T</v>
          </cell>
          <cell r="D556" t="str">
            <v>Regulador de voltaje bobina múltiple 13kV 3F 50 kVA ctrl electrónico</v>
          </cell>
          <cell r="E556" t="str">
            <v>U</v>
          </cell>
        </row>
        <row r="557">
          <cell r="A557" t="str">
            <v>ECT-3RE100</v>
          </cell>
          <cell r="B557" t="str">
            <v>ECT0026</v>
          </cell>
          <cell r="C557" t="str">
            <v>C3RE100T</v>
          </cell>
          <cell r="D557" t="str">
            <v>Regulador de voltaje bobina fija 13kV 3F 100 kVA ctrl electrónico</v>
          </cell>
          <cell r="E557" t="str">
            <v>U</v>
          </cell>
        </row>
        <row r="558">
          <cell r="A558" t="str">
            <v>ECT-3RE200</v>
          </cell>
          <cell r="B558" t="str">
            <v>ECT0027</v>
          </cell>
          <cell r="C558" t="str">
            <v>C3RE200T</v>
          </cell>
          <cell r="D558" t="str">
            <v>Regulador de voltaje bobina fija 13kV 3F 200 kVA ctrl electrónico</v>
          </cell>
          <cell r="E558" t="str">
            <v>U</v>
          </cell>
        </row>
        <row r="559">
          <cell r="A559" t="str">
            <v>ECT-3RE300</v>
          </cell>
          <cell r="B559" t="str">
            <v>ECT0028</v>
          </cell>
          <cell r="C559" t="str">
            <v>C3RE300T</v>
          </cell>
          <cell r="D559" t="str">
            <v>Regulador de voltaje bobina fija 13kV 3F 300 kVA ctrl electrónico</v>
          </cell>
          <cell r="E559" t="str">
            <v>U</v>
          </cell>
        </row>
        <row r="560">
          <cell r="A560" t="str">
            <v>ECT-3RE50</v>
          </cell>
          <cell r="B560" t="str">
            <v>ECT0025</v>
          </cell>
          <cell r="C560" t="str">
            <v>C3RE50T</v>
          </cell>
          <cell r="D560" t="str">
            <v>Regulador de voltaje bobina fija 13kV 3F 50 kVA ctrl electrónico</v>
          </cell>
          <cell r="E560" t="str">
            <v>U</v>
          </cell>
        </row>
        <row r="561">
          <cell r="A561" t="str">
            <v>ECT-3RM100</v>
          </cell>
          <cell r="B561" t="str">
            <v>ECT0022</v>
          </cell>
          <cell r="C561" t="str">
            <v>C3RM100T</v>
          </cell>
          <cell r="D561" t="str">
            <v>Regulador de voltaje bobina fija 13kV 3F 100 kVA ctrl manual</v>
          </cell>
          <cell r="E561" t="str">
            <v>U</v>
          </cell>
        </row>
        <row r="562">
          <cell r="A562" t="str">
            <v>ECT-3RM200</v>
          </cell>
          <cell r="B562" t="str">
            <v>ECT0023</v>
          </cell>
          <cell r="C562" t="str">
            <v>C3RM200T</v>
          </cell>
          <cell r="D562" t="str">
            <v>Regulador de voltaje bobina fija 13kV 3F 200 kVA ctrl manual</v>
          </cell>
          <cell r="E562" t="str">
            <v>U</v>
          </cell>
        </row>
        <row r="563">
          <cell r="A563" t="str">
            <v>ECT-3RM300</v>
          </cell>
          <cell r="B563" t="str">
            <v>ECT0024</v>
          </cell>
          <cell r="C563" t="str">
            <v>C3RM300T</v>
          </cell>
          <cell r="D563" t="str">
            <v>Regulador de voltaje bobina fija 13kV 3F 300 kVA ctrl manual</v>
          </cell>
          <cell r="E563" t="str">
            <v>U</v>
          </cell>
        </row>
        <row r="564">
          <cell r="A564" t="str">
            <v>ECT-3RM50</v>
          </cell>
          <cell r="B564" t="str">
            <v>ECT0021</v>
          </cell>
          <cell r="C564" t="str">
            <v>C3RM50T</v>
          </cell>
          <cell r="D564" t="str">
            <v>Regulador de voltaje bobina fija 13kV 3F 50 kVA ctrl manual</v>
          </cell>
          <cell r="E564" t="str">
            <v>U</v>
          </cell>
        </row>
        <row r="565">
          <cell r="A565" t="str">
            <v>ECV-1A200</v>
          </cell>
          <cell r="B565" t="str">
            <v>ECV0009</v>
          </cell>
          <cell r="C565" t="str">
            <v>C1A200V</v>
          </cell>
          <cell r="D565" t="str">
            <v>Capacitor automático 22kV 1F 200kVAR</v>
          </cell>
          <cell r="E565" t="str">
            <v>U</v>
          </cell>
        </row>
        <row r="566">
          <cell r="A566" t="str">
            <v>ECV-1A300</v>
          </cell>
          <cell r="B566" t="str">
            <v>ECV0010</v>
          </cell>
          <cell r="C566" t="str">
            <v>C1A300V</v>
          </cell>
          <cell r="D566" t="str">
            <v>Capacitor automático 22kV 1F 300kVAR</v>
          </cell>
          <cell r="E566" t="str">
            <v>U</v>
          </cell>
        </row>
        <row r="567">
          <cell r="A567" t="str">
            <v>ECV-1C100</v>
          </cell>
          <cell r="B567" t="str">
            <v>ECV0002</v>
          </cell>
          <cell r="C567" t="str">
            <v>C1C100V</v>
          </cell>
          <cell r="D567" t="str">
            <v>Capacitor fijo 22kV 1F 100kVAR</v>
          </cell>
          <cell r="E567" t="str">
            <v>U</v>
          </cell>
        </row>
        <row r="568">
          <cell r="A568" t="str">
            <v>ECV-1C200</v>
          </cell>
          <cell r="B568" t="str">
            <v>ECV0003</v>
          </cell>
          <cell r="C568" t="str">
            <v>C1C200V</v>
          </cell>
          <cell r="D568" t="str">
            <v>Capacitor fijo 22kV 1F 200kVAR</v>
          </cell>
          <cell r="E568" t="str">
            <v>U</v>
          </cell>
        </row>
        <row r="569">
          <cell r="A569" t="str">
            <v>ECV-1C300</v>
          </cell>
          <cell r="B569" t="str">
            <v>ECV0004</v>
          </cell>
          <cell r="C569" t="str">
            <v>C1C300V</v>
          </cell>
          <cell r="D569" t="str">
            <v>Capacitor fijo 22kV 1F 300kVAR</v>
          </cell>
          <cell r="E569" t="str">
            <v>U</v>
          </cell>
        </row>
        <row r="570">
          <cell r="A570" t="str">
            <v>ECV-1C50</v>
          </cell>
          <cell r="B570" t="str">
            <v>ECV0001</v>
          </cell>
          <cell r="C570" t="str">
            <v>C1C50V</v>
          </cell>
          <cell r="D570" t="str">
            <v>Capacitor fijo 22kV 1F 50kVAR</v>
          </cell>
          <cell r="E570" t="str">
            <v>U</v>
          </cell>
        </row>
        <row r="571">
          <cell r="A571" t="str">
            <v>ECV-1EE100</v>
          </cell>
          <cell r="B571" t="str">
            <v>ECV0034</v>
          </cell>
          <cell r="C571" t="str">
            <v>C1EE100V</v>
          </cell>
          <cell r="D571" t="str">
            <v>Regulador de voltaje bobina múltiple 22kV 1F 100 kVA ctrl electrónico</v>
          </cell>
          <cell r="E571" t="str">
            <v>U</v>
          </cell>
        </row>
        <row r="572">
          <cell r="A572" t="str">
            <v>ECV-1EE200</v>
          </cell>
          <cell r="B572" t="str">
            <v>ECV0035</v>
          </cell>
          <cell r="C572" t="str">
            <v>C1EE200V</v>
          </cell>
          <cell r="D572" t="str">
            <v>Regulador de voltaje bobina múltiple 22kV 1F 200 kVA ctrl electrónico</v>
          </cell>
          <cell r="E572" t="str">
            <v>U</v>
          </cell>
        </row>
        <row r="573">
          <cell r="A573" t="str">
            <v>ECV-1EE300</v>
          </cell>
          <cell r="B573" t="str">
            <v>ECV0036</v>
          </cell>
          <cell r="C573" t="str">
            <v>C1EE300V</v>
          </cell>
          <cell r="D573" t="str">
            <v>Regulador de voltaje bobina múltiple 22kV 1F 300 kVA ctrl electrónico</v>
          </cell>
          <cell r="E573" t="str">
            <v>U</v>
          </cell>
        </row>
        <row r="574">
          <cell r="A574" t="str">
            <v>ECV-1EE50</v>
          </cell>
          <cell r="B574" t="str">
            <v>ECV0033</v>
          </cell>
          <cell r="C574" t="str">
            <v>C1EE50V</v>
          </cell>
          <cell r="D574" t="str">
            <v>Regulador de voltaje bobina múltiple 22kV 1F 50 kVA ctrl electrónico</v>
          </cell>
          <cell r="E574" t="str">
            <v>U</v>
          </cell>
        </row>
        <row r="575">
          <cell r="A575" t="str">
            <v>ECV-1EM100</v>
          </cell>
          <cell r="B575" t="str">
            <v>ECV0030</v>
          </cell>
          <cell r="C575" t="str">
            <v>C1EM100V</v>
          </cell>
          <cell r="D575" t="str">
            <v>Regulador de voltaje bobina múltiple 22kV 1F 100 kVA ctrl manual</v>
          </cell>
          <cell r="E575" t="str">
            <v>U</v>
          </cell>
        </row>
        <row r="576">
          <cell r="A576" t="str">
            <v>ECV-1EM200</v>
          </cell>
          <cell r="B576" t="str">
            <v>ECV0031</v>
          </cell>
          <cell r="C576" t="str">
            <v>C1EM200V</v>
          </cell>
          <cell r="D576" t="str">
            <v>Regulador de voltaje bobina múltiple 22kV 1F 200 kVA ctrl manual</v>
          </cell>
          <cell r="E576" t="str">
            <v>U</v>
          </cell>
        </row>
        <row r="577">
          <cell r="A577" t="str">
            <v>ECV-1EM300</v>
          </cell>
          <cell r="B577" t="str">
            <v>ECV0032</v>
          </cell>
          <cell r="C577" t="str">
            <v>C1EM300V</v>
          </cell>
          <cell r="D577" t="str">
            <v>Regulador de voltaje bobina múltiple 22kV 1F 300 kVA ctrl manual</v>
          </cell>
          <cell r="E577" t="str">
            <v>U</v>
          </cell>
        </row>
        <row r="578">
          <cell r="A578" t="str">
            <v>ECV-1EM50</v>
          </cell>
          <cell r="B578" t="str">
            <v>ECV0029</v>
          </cell>
          <cell r="C578" t="str">
            <v>C1EM50V</v>
          </cell>
          <cell r="D578" t="str">
            <v>Regulador de voltaje bobina múltiple 22kV 1F 50 kVA ctrl manual</v>
          </cell>
          <cell r="E578" t="str">
            <v>U</v>
          </cell>
        </row>
        <row r="579">
          <cell r="A579" t="str">
            <v>ECV-1RE100</v>
          </cell>
          <cell r="B579" t="str">
            <v>ECV0018</v>
          </cell>
          <cell r="C579" t="str">
            <v>C1RE100V</v>
          </cell>
          <cell r="D579" t="str">
            <v>Regulador de voltaje bobina fija 22kV 1F 100 kVA ctrl electrónico</v>
          </cell>
          <cell r="E579" t="str">
            <v>U</v>
          </cell>
        </row>
        <row r="580">
          <cell r="A580" t="str">
            <v>ECV-1RE200</v>
          </cell>
          <cell r="B580" t="str">
            <v>ECV0019</v>
          </cell>
          <cell r="C580" t="str">
            <v>C1RE200V</v>
          </cell>
          <cell r="D580" t="str">
            <v>Regulador de voltaje bobina fija 22kV 1F 200 kVA ctrl electrónico</v>
          </cell>
          <cell r="E580" t="str">
            <v>U</v>
          </cell>
        </row>
        <row r="581">
          <cell r="A581" t="str">
            <v>ECV-1RE300</v>
          </cell>
          <cell r="B581" t="str">
            <v>ECV0020</v>
          </cell>
          <cell r="C581" t="str">
            <v>C1RE300V</v>
          </cell>
          <cell r="D581" t="str">
            <v>Regulador de voltaje bobina fija 22kV 1F 300 kVA ctrl electrónico</v>
          </cell>
          <cell r="E581" t="str">
            <v>U</v>
          </cell>
        </row>
        <row r="582">
          <cell r="A582" t="str">
            <v>ECV-1RE50</v>
          </cell>
          <cell r="B582" t="str">
            <v>ECV0017</v>
          </cell>
          <cell r="C582" t="str">
            <v>C1RE50V</v>
          </cell>
          <cell r="D582" t="str">
            <v>Regulador de voltaje bobina fija 22kV 1F 50 kVA ctrl electrónico</v>
          </cell>
          <cell r="E582" t="str">
            <v>U</v>
          </cell>
        </row>
        <row r="583">
          <cell r="A583" t="str">
            <v>ECV-1RM100</v>
          </cell>
          <cell r="B583" t="str">
            <v>ECV0014</v>
          </cell>
          <cell r="C583" t="str">
            <v>C1RM100V</v>
          </cell>
          <cell r="D583" t="str">
            <v>Regulador de voltaje bobina fija 22kV 1F 100 kVA ctrl manual</v>
          </cell>
          <cell r="E583" t="str">
            <v>U</v>
          </cell>
        </row>
        <row r="584">
          <cell r="A584" t="str">
            <v>ECV-1RM200</v>
          </cell>
          <cell r="B584" t="str">
            <v>ECV0015</v>
          </cell>
          <cell r="C584" t="str">
            <v>C1RM200V</v>
          </cell>
          <cell r="D584" t="str">
            <v>Regulador de voltaje bobina fija 22kV 1F 200 kVA ctrl manual</v>
          </cell>
          <cell r="E584" t="str">
            <v>U</v>
          </cell>
        </row>
        <row r="585">
          <cell r="A585" t="str">
            <v>ECV-1RM300</v>
          </cell>
          <cell r="B585" t="str">
            <v>ECV0016</v>
          </cell>
          <cell r="C585" t="str">
            <v>C1RM300V</v>
          </cell>
          <cell r="D585" t="str">
            <v>Regulador de voltaje bobina fija 22kV 1F 300 kVA ctrl manual</v>
          </cell>
          <cell r="E585" t="str">
            <v>U</v>
          </cell>
        </row>
        <row r="586">
          <cell r="A586" t="str">
            <v>ECV-1RM50</v>
          </cell>
          <cell r="B586" t="str">
            <v>ECV0013</v>
          </cell>
          <cell r="C586" t="str">
            <v>C1RM50V</v>
          </cell>
          <cell r="D586" t="str">
            <v>Regulador de voltaje bobina fija 22kV 1F 50 kVA ctrl manual</v>
          </cell>
          <cell r="E586" t="str">
            <v>U</v>
          </cell>
        </row>
        <row r="587">
          <cell r="A587" t="str">
            <v>ECV-3A200</v>
          </cell>
          <cell r="B587" t="str">
            <v>ECV0011</v>
          </cell>
          <cell r="C587" t="str">
            <v>C3A200V</v>
          </cell>
          <cell r="D587" t="str">
            <v>Capacitor automático 22kV 3F 200kVAR</v>
          </cell>
          <cell r="E587" t="str">
            <v>U</v>
          </cell>
        </row>
        <row r="588">
          <cell r="A588" t="str">
            <v>ECV-3A300</v>
          </cell>
          <cell r="B588" t="str">
            <v>ECV0012</v>
          </cell>
          <cell r="C588" t="str">
            <v>C3A300V</v>
          </cell>
          <cell r="D588" t="str">
            <v>Capacitor automático 22kV 3F 300kVAR</v>
          </cell>
          <cell r="E588" t="str">
            <v>U</v>
          </cell>
        </row>
        <row r="589">
          <cell r="A589" t="str">
            <v>ECV-3C100</v>
          </cell>
          <cell r="B589" t="str">
            <v>ECV0006</v>
          </cell>
          <cell r="C589" t="str">
            <v>C3C100V</v>
          </cell>
          <cell r="D589" t="str">
            <v>Capacitor fijo 22kV 3F 100kVAR</v>
          </cell>
          <cell r="E589" t="str">
            <v>U</v>
          </cell>
        </row>
        <row r="590">
          <cell r="A590" t="str">
            <v>ECV-3C200</v>
          </cell>
          <cell r="B590" t="str">
            <v>ECV0007</v>
          </cell>
          <cell r="C590" t="str">
            <v>C3C200V</v>
          </cell>
          <cell r="D590" t="str">
            <v>Capacitor fijo 22kV 3F 200kVAR</v>
          </cell>
          <cell r="E590" t="str">
            <v>U</v>
          </cell>
        </row>
        <row r="591">
          <cell r="A591" t="str">
            <v>ECV-3C300</v>
          </cell>
          <cell r="B591" t="str">
            <v>ECV0008</v>
          </cell>
          <cell r="C591" t="str">
            <v>C3C300V</v>
          </cell>
          <cell r="D591" t="str">
            <v>Capacitor fijo 22kV 3F 300kVAR</v>
          </cell>
          <cell r="E591" t="str">
            <v>U</v>
          </cell>
        </row>
        <row r="592">
          <cell r="A592" t="str">
            <v>ECV-3C50</v>
          </cell>
          <cell r="B592" t="str">
            <v>ECV0005</v>
          </cell>
          <cell r="C592" t="str">
            <v>C3C50V</v>
          </cell>
          <cell r="D592" t="str">
            <v>Capacitor fijo 22kV 3F 50kVAR</v>
          </cell>
          <cell r="E592" t="str">
            <v>U</v>
          </cell>
        </row>
        <row r="593">
          <cell r="A593" t="str">
            <v>ECV-3EE100</v>
          </cell>
          <cell r="B593" t="str">
            <v>ECV0038</v>
          </cell>
          <cell r="C593" t="str">
            <v>C3EE100V</v>
          </cell>
          <cell r="D593" t="str">
            <v>Regulador de voltaje bobina múltiple 22kV 3F 100 kVA ctrl electrónico</v>
          </cell>
          <cell r="E593" t="str">
            <v>U</v>
          </cell>
        </row>
        <row r="594">
          <cell r="A594" t="str">
            <v>ECV-3EE200</v>
          </cell>
          <cell r="B594" t="str">
            <v>ECV0039</v>
          </cell>
          <cell r="C594" t="str">
            <v>C3EE200V</v>
          </cell>
          <cell r="D594" t="str">
            <v>Regulador de voltaje bobina múltiple 22kV 3F 200 kVA ctrl electrónico</v>
          </cell>
          <cell r="E594" t="str">
            <v>U</v>
          </cell>
        </row>
        <row r="595">
          <cell r="A595" t="str">
            <v>ECV-3EE300</v>
          </cell>
          <cell r="B595" t="str">
            <v>ECV0040</v>
          </cell>
          <cell r="C595" t="str">
            <v>C3EE300V</v>
          </cell>
          <cell r="D595" t="str">
            <v>Regulador de voltaje bobina múltiple 22kV 3F 300 kVA ctrl electrónico</v>
          </cell>
          <cell r="E595" t="str">
            <v>U</v>
          </cell>
        </row>
        <row r="596">
          <cell r="A596" t="str">
            <v>ECV-3EE50</v>
          </cell>
          <cell r="B596" t="str">
            <v>ECV0037</v>
          </cell>
          <cell r="C596" t="str">
            <v>C3EE50V</v>
          </cell>
          <cell r="D596" t="str">
            <v>Regulador de voltaje bobina múltiple 22kV 3F 50 kVA ctrl electrónico</v>
          </cell>
          <cell r="E596" t="str">
            <v>U</v>
          </cell>
        </row>
        <row r="597">
          <cell r="A597" t="str">
            <v>ECV-3RE100</v>
          </cell>
          <cell r="B597" t="str">
            <v>ECV0026</v>
          </cell>
          <cell r="C597" t="str">
            <v>C3RE100V</v>
          </cell>
          <cell r="D597" t="str">
            <v>Regulador de voltaje bobina fija 22kV 3F 100 kVA ctrl electrónico</v>
          </cell>
          <cell r="E597" t="str">
            <v>U</v>
          </cell>
        </row>
        <row r="598">
          <cell r="A598" t="str">
            <v>ECV-3RE200</v>
          </cell>
          <cell r="B598" t="str">
            <v>ECV0027</v>
          </cell>
          <cell r="C598" t="str">
            <v>C3RE200V</v>
          </cell>
          <cell r="D598" t="str">
            <v>Regulador de voltaje bobina fija 22kV 3F 200 kVA ctrl electrónico</v>
          </cell>
          <cell r="E598" t="str">
            <v>U</v>
          </cell>
        </row>
        <row r="599">
          <cell r="A599" t="str">
            <v>ECV-3RE300</v>
          </cell>
          <cell r="B599" t="str">
            <v>ECV0028</v>
          </cell>
          <cell r="C599" t="str">
            <v>C3RE300V</v>
          </cell>
          <cell r="D599" t="str">
            <v>Regulador de voltaje bobina fija 22kV 3F 300 kVA ctrl electrónico</v>
          </cell>
          <cell r="E599" t="str">
            <v>U</v>
          </cell>
        </row>
        <row r="600">
          <cell r="A600" t="str">
            <v>ECV-3RE50</v>
          </cell>
          <cell r="B600" t="str">
            <v>ECV0025</v>
          </cell>
          <cell r="C600" t="str">
            <v>C3RE50V</v>
          </cell>
          <cell r="D600" t="str">
            <v>Regulador de voltaje bobina fija 22kV 3F 50 kVA ctrl electrónico</v>
          </cell>
          <cell r="E600" t="str">
            <v>U</v>
          </cell>
        </row>
        <row r="601">
          <cell r="A601" t="str">
            <v>ECV-3RM100</v>
          </cell>
          <cell r="B601" t="str">
            <v>ECV0022</v>
          </cell>
          <cell r="C601" t="str">
            <v>C3RM100V</v>
          </cell>
          <cell r="D601" t="str">
            <v>Regulador de voltaje bobina fija 22kV 3F 100 kVA ctrl manual</v>
          </cell>
          <cell r="E601" t="str">
            <v>U</v>
          </cell>
        </row>
        <row r="602">
          <cell r="A602" t="str">
            <v>ECV-3RM200</v>
          </cell>
          <cell r="B602" t="str">
            <v>ECV0023</v>
          </cell>
          <cell r="C602" t="str">
            <v>C3RM200V</v>
          </cell>
          <cell r="D602" t="str">
            <v>Regulador de voltaje bobina fija 22kV 3F 200 kVA ctrl manual</v>
          </cell>
          <cell r="E602" t="str">
            <v>U</v>
          </cell>
        </row>
        <row r="603">
          <cell r="A603" t="str">
            <v>ECV-3RM300</v>
          </cell>
          <cell r="B603" t="str">
            <v>ECV0024</v>
          </cell>
          <cell r="C603" t="str">
            <v>C3RM300V</v>
          </cell>
          <cell r="D603" t="str">
            <v>Regulador de voltaje bobina fija 22kV 3F 300 kVA ctrl manual</v>
          </cell>
          <cell r="E603" t="str">
            <v>U</v>
          </cell>
        </row>
        <row r="604">
          <cell r="A604" t="str">
            <v>ECV-3RM50</v>
          </cell>
          <cell r="B604" t="str">
            <v>ECV0021</v>
          </cell>
          <cell r="C604" t="str">
            <v>C3RM50V</v>
          </cell>
          <cell r="D604" t="str">
            <v>Regulador de voltaje bobina fija 22kV 3F 50 kVA ctrl manual</v>
          </cell>
          <cell r="E604" t="str">
            <v>U</v>
          </cell>
        </row>
        <row r="605">
          <cell r="A605" t="str">
            <v>ESC-2ED</v>
          </cell>
          <cell r="B605" t="str">
            <v>ESC0003</v>
          </cell>
          <cell r="C605" t="str">
            <v>2ED</v>
          </cell>
          <cell r="D605" t="str">
            <v>Est. 120V 2 vías Vertical Doble Retención</v>
          </cell>
          <cell r="E605" t="str">
            <v>U</v>
          </cell>
        </row>
        <row r="606">
          <cell r="A606" t="str">
            <v>ESC-2EP</v>
          </cell>
          <cell r="B606" t="str">
            <v>ESC0001</v>
          </cell>
          <cell r="C606" t="str">
            <v>2EP</v>
          </cell>
          <cell r="D606" t="str">
            <v>Est. 120V 2 vías Vertical Pasante o  Angular</v>
          </cell>
          <cell r="E606" t="str">
            <v>U</v>
          </cell>
        </row>
        <row r="607">
          <cell r="A607" t="str">
            <v>ESC-2ER</v>
          </cell>
          <cell r="B607" t="str">
            <v>ESC0002</v>
          </cell>
          <cell r="C607" t="str">
            <v>2ER</v>
          </cell>
          <cell r="D607" t="str">
            <v>Est. 120V 2 vías Vertical Retención</v>
          </cell>
          <cell r="E607" t="str">
            <v>U</v>
          </cell>
        </row>
        <row r="608">
          <cell r="A608" t="str">
            <v>ESC-2ER+1ER</v>
          </cell>
          <cell r="B608" t="str">
            <v>ESC0005</v>
          </cell>
          <cell r="C608" t="str">
            <v>2ER+1ER</v>
          </cell>
          <cell r="D608" t="str">
            <v>Est. 120V 2 vías Vertical Retención deriv. 1 vía Vertical Retención</v>
          </cell>
          <cell r="E608" t="str">
            <v>U</v>
          </cell>
        </row>
        <row r="609">
          <cell r="A609" t="str">
            <v>ESC-2ER+2ER</v>
          </cell>
          <cell r="B609" t="str">
            <v>ESC0004</v>
          </cell>
          <cell r="C609" t="str">
            <v>2ER+2ER</v>
          </cell>
          <cell r="D609" t="str">
            <v>Est. 120V 2 vías Vertical Retención deriv. 2 vías Vertical Retención</v>
          </cell>
          <cell r="E609" t="str">
            <v>U</v>
          </cell>
        </row>
        <row r="610">
          <cell r="A610" t="str">
            <v>ESD-1PA3</v>
          </cell>
          <cell r="B610" t="str">
            <v>ESD0029</v>
          </cell>
          <cell r="C610" t="str">
            <v>1PA3</v>
          </cell>
          <cell r="D610" t="str">
            <v>Est. 240V Preensamblado Angular con 3 conduct.</v>
          </cell>
          <cell r="E610" t="str">
            <v>U</v>
          </cell>
        </row>
        <row r="611">
          <cell r="A611" t="str">
            <v>ESD-1PA4</v>
          </cell>
          <cell r="B611" t="str">
            <v>ESD0030</v>
          </cell>
          <cell r="C611" t="str">
            <v>1PA4</v>
          </cell>
          <cell r="D611" t="str">
            <v>Est. 240V Preensamblado Angular con 4 conduct.</v>
          </cell>
          <cell r="E611" t="str">
            <v>U</v>
          </cell>
        </row>
        <row r="612">
          <cell r="A612" t="str">
            <v>ESD-1PD3</v>
          </cell>
          <cell r="B612" t="str">
            <v>ESD0033</v>
          </cell>
          <cell r="C612" t="str">
            <v>1PD3</v>
          </cell>
          <cell r="D612" t="str">
            <v>Est. 240V Preensamblado Doble retención con 3 conduct.</v>
          </cell>
          <cell r="E612" t="str">
            <v>U</v>
          </cell>
        </row>
        <row r="613">
          <cell r="A613" t="str">
            <v>ESD-1PD4</v>
          </cell>
          <cell r="B613" t="str">
            <v>ESD0034</v>
          </cell>
          <cell r="C613" t="str">
            <v>1PD4</v>
          </cell>
          <cell r="D613" t="str">
            <v>Est. 240V Preensamblado Doble retención con 4 conduct.</v>
          </cell>
          <cell r="E613" t="str">
            <v>U</v>
          </cell>
        </row>
        <row r="614">
          <cell r="A614" t="str">
            <v>ESD-1PP3</v>
          </cell>
          <cell r="B614" t="str">
            <v>ESD0027</v>
          </cell>
          <cell r="C614" t="str">
            <v>1PP3</v>
          </cell>
          <cell r="D614" t="str">
            <v>Est. 240V Preensamblado Pasante con 3 conduct.</v>
          </cell>
          <cell r="E614" t="str">
            <v>U</v>
          </cell>
        </row>
        <row r="615">
          <cell r="A615" t="str">
            <v>ESD-1PP3+1PR3</v>
          </cell>
          <cell r="B615" t="str">
            <v>ESD0035</v>
          </cell>
          <cell r="C615" t="str">
            <v>1PP3+1PR3</v>
          </cell>
          <cell r="D615" t="str">
            <v>Est. 240V 1 via Preensamblado Pasante deriv. Retención con 3 conduct.</v>
          </cell>
          <cell r="E615" t="str">
            <v>U</v>
          </cell>
        </row>
        <row r="616">
          <cell r="A616" t="str">
            <v>ESD-1PP4</v>
          </cell>
          <cell r="B616" t="str">
            <v>ESD0028</v>
          </cell>
          <cell r="C616" t="str">
            <v>1PP4</v>
          </cell>
          <cell r="D616" t="str">
            <v>Est. 240V Preensamblado Pasante con 4 conduct.</v>
          </cell>
          <cell r="E616" t="str">
            <v>U</v>
          </cell>
        </row>
        <row r="617">
          <cell r="A617" t="str">
            <v>ESD-1PP4+1PR4</v>
          </cell>
          <cell r="B617" t="str">
            <v>ESD0036</v>
          </cell>
          <cell r="C617" t="str">
            <v>1PP4+1PR4</v>
          </cell>
          <cell r="D617" t="str">
            <v>Est. 240V 1 via Preensamblado Pasante deriv. Retención con 4 conduct.</v>
          </cell>
          <cell r="E617" t="str">
            <v>U</v>
          </cell>
        </row>
        <row r="618">
          <cell r="A618" t="str">
            <v>ESD-1PR3</v>
          </cell>
          <cell r="B618" t="str">
            <v>ESD0031</v>
          </cell>
          <cell r="C618" t="str">
            <v>1PR3</v>
          </cell>
          <cell r="D618" t="str">
            <v>Est. 240V Preensamblado Retención con 3 conduct.</v>
          </cell>
          <cell r="E618" t="str">
            <v>U</v>
          </cell>
        </row>
        <row r="619">
          <cell r="A619" t="str">
            <v>ESD-1PR4</v>
          </cell>
          <cell r="B619" t="str">
            <v>ESD0032</v>
          </cell>
          <cell r="C619" t="str">
            <v>1PR4</v>
          </cell>
          <cell r="D619" t="str">
            <v>Est. 240V Preensamblado Retención con 4 conduct.</v>
          </cell>
          <cell r="E619" t="str">
            <v>U</v>
          </cell>
        </row>
        <row r="620">
          <cell r="A620" t="str">
            <v>ESD-3ED</v>
          </cell>
          <cell r="B620" t="str">
            <v>ESD0003</v>
          </cell>
          <cell r="C620" t="str">
            <v>3ED</v>
          </cell>
          <cell r="D620" t="str">
            <v>Est. 240V 3 vías Vertical Doble retención</v>
          </cell>
          <cell r="E620" t="str">
            <v>U</v>
          </cell>
        </row>
        <row r="621">
          <cell r="A621" t="str">
            <v>ESD-3EP</v>
          </cell>
          <cell r="B621" t="str">
            <v>ESD0001</v>
          </cell>
          <cell r="C621" t="str">
            <v>3EP</v>
          </cell>
          <cell r="D621" t="str">
            <v>Est. 240V 3 vías Vertical Pasante</v>
          </cell>
          <cell r="E621" t="str">
            <v>U</v>
          </cell>
        </row>
        <row r="622">
          <cell r="A622" t="str">
            <v>ESD-3EP+3ER</v>
          </cell>
          <cell r="B622" t="str">
            <v>ESD0020</v>
          </cell>
          <cell r="C622" t="str">
            <v>3EP+3ER</v>
          </cell>
          <cell r="D622" t="str">
            <v>Est. 240V 3 vías Vertical Pasante deriv. 3 vías Vertical Retención</v>
          </cell>
          <cell r="E622" t="str">
            <v>U</v>
          </cell>
        </row>
        <row r="623">
          <cell r="A623" t="str">
            <v>ESD-3EP+ESE-1ER</v>
          </cell>
          <cell r="B623" t="str">
            <v>ESD0015</v>
          </cell>
          <cell r="C623" t="str">
            <v>3EP+1ER</v>
          </cell>
          <cell r="D623" t="str">
            <v>Est. 240V 3 vías Vertical Pasante deriv. 1 vía Vertical Retención</v>
          </cell>
          <cell r="E623" t="str">
            <v>U</v>
          </cell>
        </row>
        <row r="624">
          <cell r="A624" t="str">
            <v>ESD-3ER</v>
          </cell>
          <cell r="B624" t="str">
            <v>ESD0002</v>
          </cell>
          <cell r="C624" t="str">
            <v>3ER</v>
          </cell>
          <cell r="D624" t="str">
            <v>Est. 240V 3 vías Vertical Retención</v>
          </cell>
          <cell r="E624" t="str">
            <v>U</v>
          </cell>
        </row>
        <row r="625">
          <cell r="A625" t="str">
            <v>ESD-3ER+3ER</v>
          </cell>
          <cell r="B625" t="str">
            <v>ESD0021</v>
          </cell>
          <cell r="C625" t="str">
            <v>3ER+3ER</v>
          </cell>
          <cell r="D625" t="str">
            <v>Est. 240V 3 vías Vertical Retención deriv. 3 vías Vertical Retención</v>
          </cell>
          <cell r="E625" t="str">
            <v>U</v>
          </cell>
        </row>
        <row r="626">
          <cell r="A626" t="str">
            <v>ESD-3ER+ESE-2ER</v>
          </cell>
          <cell r="B626" t="str">
            <v>ESD0026</v>
          </cell>
          <cell r="C626" t="str">
            <v>3ER+2ER</v>
          </cell>
          <cell r="D626" t="str">
            <v>Est. 240V 3 vías Vertical Retención deriv. 2 vías Vertical Retención</v>
          </cell>
          <cell r="E626" t="str">
            <v>U</v>
          </cell>
        </row>
        <row r="627">
          <cell r="A627" t="str">
            <v>ESD-3OP</v>
          </cell>
          <cell r="B627" t="str">
            <v>ESD0010</v>
          </cell>
          <cell r="C627" t="str">
            <v>3OP</v>
          </cell>
          <cell r="D627" t="str">
            <v>Est. 240V 3 vías En volado Pasante</v>
          </cell>
          <cell r="E627" t="str">
            <v>U</v>
          </cell>
        </row>
        <row r="628">
          <cell r="A628" t="str">
            <v>ESD-4ED</v>
          </cell>
          <cell r="B628" t="str">
            <v>ESD0006</v>
          </cell>
          <cell r="C628" t="str">
            <v>4ED</v>
          </cell>
          <cell r="D628" t="str">
            <v>Est. 240V 4 vías Vertical Doble retención</v>
          </cell>
          <cell r="E628" t="str">
            <v>U</v>
          </cell>
        </row>
        <row r="629">
          <cell r="A629" t="str">
            <v>ESD-4EP</v>
          </cell>
          <cell r="B629" t="str">
            <v>ESD0004</v>
          </cell>
          <cell r="C629" t="str">
            <v>4EP</v>
          </cell>
          <cell r="D629" t="str">
            <v>Est. 240V 4 vías Vertical  Pasante</v>
          </cell>
          <cell r="E629" t="str">
            <v>U</v>
          </cell>
        </row>
        <row r="630">
          <cell r="A630" t="str">
            <v>ESD-4EP+3ER</v>
          </cell>
          <cell r="B630" t="str">
            <v>ESD0018</v>
          </cell>
          <cell r="C630" t="str">
            <v>4EP+3ER</v>
          </cell>
          <cell r="D630" t="str">
            <v>Est. 240V 4 vías Vertical Pasante deriv. 3 vías Vertical Retención</v>
          </cell>
          <cell r="E630" t="str">
            <v>U</v>
          </cell>
        </row>
        <row r="631">
          <cell r="A631" t="str">
            <v>ESD-4EP+4ER</v>
          </cell>
          <cell r="B631" t="str">
            <v>ESD0019</v>
          </cell>
          <cell r="C631" t="str">
            <v>4EP+4ER</v>
          </cell>
          <cell r="D631" t="str">
            <v>Est. 240V 4 vías Vertical Pasante deriv. 4 vías Vertical Retención</v>
          </cell>
          <cell r="E631" t="str">
            <v>U</v>
          </cell>
        </row>
        <row r="632">
          <cell r="A632" t="str">
            <v>ESD-4EP+ESE-1ER</v>
          </cell>
          <cell r="B632" t="str">
            <v>ESD0014</v>
          </cell>
          <cell r="C632" t="str">
            <v>4EP+1ER</v>
          </cell>
          <cell r="D632" t="str">
            <v>Est. 240V 4 vías Vertical Pasante deriv. 1 vía Vertical Retención</v>
          </cell>
          <cell r="E632" t="str">
            <v>U</v>
          </cell>
        </row>
        <row r="633">
          <cell r="A633" t="str">
            <v>ESD-4ER</v>
          </cell>
          <cell r="B633" t="str">
            <v>ESD0005</v>
          </cell>
          <cell r="C633" t="str">
            <v>4ER</v>
          </cell>
          <cell r="D633" t="str">
            <v>Est. 240V 4 vías Vertical Retención</v>
          </cell>
          <cell r="E633" t="str">
            <v>U</v>
          </cell>
        </row>
        <row r="634">
          <cell r="A634" t="str">
            <v>ESD-4ER+4ER</v>
          </cell>
          <cell r="B634" t="str">
            <v>ESD0022</v>
          </cell>
          <cell r="C634" t="str">
            <v>4ER+4ER</v>
          </cell>
          <cell r="D634" t="str">
            <v>Est. 240V 4 vías Vertical Retención deriv. 4 vías Vertical Retención</v>
          </cell>
          <cell r="E634" t="str">
            <v>U</v>
          </cell>
        </row>
        <row r="635">
          <cell r="A635" t="str">
            <v>ESD-4ER+ESC-2ER</v>
          </cell>
          <cell r="B635" t="str">
            <v>ESD0025</v>
          </cell>
          <cell r="C635" t="str">
            <v>4ER+2ER</v>
          </cell>
          <cell r="D635" t="str">
            <v>Est. 240V 4 vías Vertical Retención deriv. 2 vías Vertical Retención</v>
          </cell>
          <cell r="E635" t="str">
            <v>U</v>
          </cell>
        </row>
        <row r="636">
          <cell r="A636" t="str">
            <v>ESD-4OP</v>
          </cell>
          <cell r="B636" t="str">
            <v>ESD0011</v>
          </cell>
          <cell r="C636" t="str">
            <v>4OP</v>
          </cell>
          <cell r="D636" t="str">
            <v>Est. 240V 4 vías En volado Pasante</v>
          </cell>
          <cell r="E636" t="str">
            <v>U</v>
          </cell>
        </row>
        <row r="637">
          <cell r="A637" t="str">
            <v>ESD-5ED</v>
          </cell>
          <cell r="B637" t="str">
            <v>ESD0009</v>
          </cell>
          <cell r="C637" t="str">
            <v>5ED</v>
          </cell>
          <cell r="D637" t="str">
            <v>Est. 240V 5 vías Vertical Doble retención</v>
          </cell>
          <cell r="E637" t="str">
            <v>U</v>
          </cell>
        </row>
        <row r="638">
          <cell r="A638" t="str">
            <v>ESD-5EP</v>
          </cell>
          <cell r="B638" t="str">
            <v>ESD0007</v>
          </cell>
          <cell r="C638" t="str">
            <v>5EP</v>
          </cell>
          <cell r="D638" t="str">
            <v>Est. 240V 5 vías Vertical Pasante</v>
          </cell>
          <cell r="E638" t="str">
            <v>U</v>
          </cell>
        </row>
        <row r="639">
          <cell r="A639" t="str">
            <v>ESD-5EP+3ER</v>
          </cell>
          <cell r="B639" t="str">
            <v>ESD0017</v>
          </cell>
          <cell r="C639" t="str">
            <v>5EP+3ER</v>
          </cell>
          <cell r="D639" t="str">
            <v>Est. 240V 5 vías Vertical Pasante deriv. 3 vías Vertical Retención</v>
          </cell>
          <cell r="E639" t="str">
            <v>U</v>
          </cell>
        </row>
        <row r="640">
          <cell r="A640" t="str">
            <v>ESD-5EP+5ER</v>
          </cell>
          <cell r="B640" t="str">
            <v>ESD0016</v>
          </cell>
          <cell r="C640" t="str">
            <v>5EP+5ER</v>
          </cell>
          <cell r="D640" t="str">
            <v>Est. 240V 5 vías Vertical Pasante deriv. 5 vías Vertical Retención</v>
          </cell>
          <cell r="E640" t="str">
            <v>U</v>
          </cell>
        </row>
        <row r="641">
          <cell r="A641" t="str">
            <v>ESD-5EP+ESE-1ER</v>
          </cell>
          <cell r="B641" t="str">
            <v>ESD0013</v>
          </cell>
          <cell r="C641" t="str">
            <v>5EP+1ER</v>
          </cell>
          <cell r="D641" t="str">
            <v>Est. 240V 5 vías Vertical Pasante deriv. 1 vía Vertical Retención</v>
          </cell>
          <cell r="E641" t="str">
            <v>U</v>
          </cell>
        </row>
        <row r="642">
          <cell r="A642" t="str">
            <v>ESD-5ER</v>
          </cell>
          <cell r="B642" t="str">
            <v>ESD0008</v>
          </cell>
          <cell r="C642" t="str">
            <v>5ER</v>
          </cell>
          <cell r="D642" t="str">
            <v>Est. 240V 5 vías Vertical Retención</v>
          </cell>
          <cell r="E642" t="str">
            <v>U</v>
          </cell>
        </row>
        <row r="643">
          <cell r="A643" t="str">
            <v>ESD-5ER+5ER</v>
          </cell>
          <cell r="B643" t="str">
            <v>ESD0023</v>
          </cell>
          <cell r="C643" t="str">
            <v>5ER+5ER</v>
          </cell>
          <cell r="D643" t="str">
            <v>Est. 240V 5 vías Vertical Retención deriv. 5 vías Vertical Retención</v>
          </cell>
          <cell r="E643" t="str">
            <v>U</v>
          </cell>
        </row>
        <row r="644">
          <cell r="A644" t="str">
            <v>ESD-5ER+ESC-2ER</v>
          </cell>
          <cell r="B644" t="str">
            <v>ESD0024</v>
          </cell>
          <cell r="C644" t="str">
            <v>5ER+2ER</v>
          </cell>
          <cell r="D644" t="str">
            <v>Est. 240V 5 vías Vertical Retención deriv. 2 vías Vertical Retención</v>
          </cell>
          <cell r="E644" t="str">
            <v>U</v>
          </cell>
        </row>
        <row r="645">
          <cell r="A645" t="str">
            <v>ESD-5OP</v>
          </cell>
          <cell r="B645" t="str">
            <v>ESD0012</v>
          </cell>
          <cell r="C645" t="str">
            <v>5OP</v>
          </cell>
          <cell r="D645" t="str">
            <v>Est. 240V 5 vías En volado Pasante</v>
          </cell>
          <cell r="E645" t="str">
            <v>U</v>
          </cell>
        </row>
        <row r="646">
          <cell r="A646" t="str">
            <v>ESE-1ED</v>
          </cell>
          <cell r="B646" t="str">
            <v>ESE0003</v>
          </cell>
          <cell r="C646" t="str">
            <v>1ED</v>
          </cell>
          <cell r="D646" t="str">
            <v>Est. 0V 1 vía. Vertical Doble Retención</v>
          </cell>
          <cell r="E646" t="str">
            <v>U</v>
          </cell>
        </row>
        <row r="647">
          <cell r="A647" t="str">
            <v>ESE-1EP</v>
          </cell>
          <cell r="B647" t="str">
            <v>ESE0001</v>
          </cell>
          <cell r="C647" t="str">
            <v>1EP</v>
          </cell>
          <cell r="D647" t="str">
            <v>Est. 0V 1 vía. Vertical Pasante o Angular</v>
          </cell>
          <cell r="E647" t="str">
            <v>U</v>
          </cell>
        </row>
        <row r="648">
          <cell r="A648" t="str">
            <v>ESE-1EP+1ER</v>
          </cell>
          <cell r="B648" t="str">
            <v>ESE0004</v>
          </cell>
          <cell r="C648" t="str">
            <v>1EP+1ER</v>
          </cell>
          <cell r="D648" t="str">
            <v>Est. 0V 1 vía Vertical Pasante deriv. 1 vía Vertical Retención</v>
          </cell>
          <cell r="E648" t="str">
            <v>U</v>
          </cell>
        </row>
        <row r="649">
          <cell r="A649" t="str">
            <v>ESE-1ER</v>
          </cell>
          <cell r="B649" t="str">
            <v>ESE0002</v>
          </cell>
          <cell r="C649" t="str">
            <v>1ER</v>
          </cell>
          <cell r="D649" t="str">
            <v>Est. 0V 1 vía. Vertical Retención</v>
          </cell>
          <cell r="E649" t="str">
            <v>U</v>
          </cell>
        </row>
        <row r="650">
          <cell r="A650" t="str">
            <v>ESE-1ER+1ER</v>
          </cell>
          <cell r="B650" t="str">
            <v>ESE0005</v>
          </cell>
          <cell r="C650" t="str">
            <v>1ER+1ER</v>
          </cell>
          <cell r="D650" t="str">
            <v>Est. 0V 1 vía Vertical Retención deriv. 1 vía Vertical Retención</v>
          </cell>
          <cell r="E650" t="str">
            <v>U</v>
          </cell>
        </row>
        <row r="651">
          <cell r="A651" t="str">
            <v>ESR-1BA</v>
          </cell>
          <cell r="B651" t="str">
            <v>ESR0009</v>
          </cell>
          <cell r="C651" t="str">
            <v>1BAR</v>
          </cell>
          <cell r="D651" t="str">
            <v>Est. 34.5 kV 1F Bandera Angular</v>
          </cell>
          <cell r="E651" t="str">
            <v>U</v>
          </cell>
        </row>
        <row r="652">
          <cell r="A652" t="str">
            <v>ESR-1BA+1CR</v>
          </cell>
          <cell r="B652" t="str">
            <v>ESR0128</v>
          </cell>
          <cell r="C652" t="str">
            <v>(1BA+1CR)R</v>
          </cell>
          <cell r="D652" t="str">
            <v>Est. 34.5 kV 1F Bandera Angular deriv. 1F Centrada Retención</v>
          </cell>
          <cell r="E652" t="str">
            <v>U</v>
          </cell>
        </row>
        <row r="653">
          <cell r="A653" t="str">
            <v>ESR-1BA+1CR+1CR</v>
          </cell>
          <cell r="B653" t="str">
            <v>ESR0123</v>
          </cell>
          <cell r="C653" t="str">
            <v>(1BA+1CR+1CR)R</v>
          </cell>
          <cell r="D653" t="str">
            <v>Est. 34.5 kV 1F Bandera Angular dos deriv. 1F Centrada Retención</v>
          </cell>
          <cell r="E653" t="str">
            <v>U</v>
          </cell>
        </row>
        <row r="654">
          <cell r="A654" t="str">
            <v>ESR-1BD</v>
          </cell>
          <cell r="B654" t="str">
            <v>ESR0010</v>
          </cell>
          <cell r="C654" t="str">
            <v>1BDR</v>
          </cell>
          <cell r="D654" t="str">
            <v>Est. 34.5 kV 1F Bandera Doble retención</v>
          </cell>
          <cell r="E654" t="str">
            <v>U</v>
          </cell>
        </row>
        <row r="655">
          <cell r="A655" t="str">
            <v>ESR-1CA</v>
          </cell>
          <cell r="B655" t="str">
            <v>ESR0002</v>
          </cell>
          <cell r="C655" t="str">
            <v>1CAR</v>
          </cell>
          <cell r="D655" t="str">
            <v>Est. 34.5 kV 1F Centrada Angular</v>
          </cell>
          <cell r="E655" t="str">
            <v>U</v>
          </cell>
        </row>
        <row r="656">
          <cell r="A656" t="str">
            <v>ESR-1CA+1BA</v>
          </cell>
          <cell r="B656" t="str">
            <v>ESR0041</v>
          </cell>
          <cell r="C656" t="str">
            <v>(1CA+1BA)R</v>
          </cell>
          <cell r="D656" t="str">
            <v>Est. 34.5 kV 1F Centrada Angular deriv. 1F Bandera Angular</v>
          </cell>
          <cell r="E656" t="str">
            <v>U</v>
          </cell>
        </row>
        <row r="657">
          <cell r="A657" t="str">
            <v>ESR-1CA+1BD</v>
          </cell>
          <cell r="B657" t="str">
            <v>ESR0084</v>
          </cell>
          <cell r="C657" t="str">
            <v>(1CA+1BD)R</v>
          </cell>
          <cell r="D657" t="str">
            <v>Est. 34.5 kV 1F Centrada Angular deriv. 1F Bandera Doble Retención</v>
          </cell>
          <cell r="E657" t="str">
            <v>U</v>
          </cell>
        </row>
        <row r="658">
          <cell r="A658" t="str">
            <v>ESR-1CA+1CR</v>
          </cell>
          <cell r="B658" t="str">
            <v>ESR0042</v>
          </cell>
          <cell r="C658" t="str">
            <v>(1CA+1CR)R</v>
          </cell>
          <cell r="D658" t="str">
            <v>Est. 34.5 kV 1F Centrada Angular deriv. 1F Centrada Retención</v>
          </cell>
          <cell r="E658" t="str">
            <v>U</v>
          </cell>
        </row>
        <row r="659">
          <cell r="A659" t="str">
            <v>ESR-1CD</v>
          </cell>
          <cell r="B659" t="str">
            <v>ESR0004</v>
          </cell>
          <cell r="C659" t="str">
            <v>1CDR</v>
          </cell>
          <cell r="D659" t="str">
            <v>Est. 34.5 kV 1F Centrada Doble retención</v>
          </cell>
          <cell r="E659" t="str">
            <v>U</v>
          </cell>
        </row>
        <row r="660">
          <cell r="A660" t="str">
            <v>ESR-1CD+1CR</v>
          </cell>
          <cell r="B660" t="str">
            <v>ESR0045</v>
          </cell>
          <cell r="C660" t="str">
            <v>(1CD+1CR)R</v>
          </cell>
          <cell r="D660" t="str">
            <v>Est. 34.5 kV 1F Centrada Doble Retención deriv. 1F Centrada Retención</v>
          </cell>
          <cell r="E660" t="str">
            <v>U</v>
          </cell>
        </row>
        <row r="661">
          <cell r="A661" t="str">
            <v>ESR-1CP</v>
          </cell>
          <cell r="B661" t="str">
            <v>ESR0001</v>
          </cell>
          <cell r="C661" t="str">
            <v>1CPR</v>
          </cell>
          <cell r="D661" t="str">
            <v>Est. 34.5 kV 1F Centrada Pasante</v>
          </cell>
          <cell r="E661" t="str">
            <v>U</v>
          </cell>
        </row>
        <row r="662">
          <cell r="A662" t="str">
            <v>ESR-1CP+1BA</v>
          </cell>
          <cell r="B662" t="str">
            <v>ESR0040</v>
          </cell>
          <cell r="C662" t="str">
            <v>(1CP+1BA)R</v>
          </cell>
          <cell r="D662" t="str">
            <v>Est. 34.5 kV 1F Centrada Pasante deriv. 1F Bandera Angular</v>
          </cell>
          <cell r="E662" t="str">
            <v>U</v>
          </cell>
        </row>
        <row r="663">
          <cell r="A663" t="str">
            <v>ESR-1CP+1CR</v>
          </cell>
          <cell r="B663" t="str">
            <v>ESR0039</v>
          </cell>
          <cell r="C663" t="str">
            <v>(1CP+1CR)R</v>
          </cell>
          <cell r="D663" t="str">
            <v>Est. 34.5 kV 1F Centrada Pasante deriv. 1F Centrada Retención</v>
          </cell>
          <cell r="E663" t="str">
            <v>U</v>
          </cell>
        </row>
        <row r="664">
          <cell r="A664" t="str">
            <v>ESR-1CP+1CR+1CR</v>
          </cell>
          <cell r="B664" t="str">
            <v>ESR0083</v>
          </cell>
          <cell r="C664" t="str">
            <v>(1CP+1CR+1CR)R</v>
          </cell>
          <cell r="D664" t="str">
            <v>Est. 34.5 kV 1F Centrada Pasante dos deriv.1F Centrada Retención</v>
          </cell>
          <cell r="E664" t="str">
            <v>U</v>
          </cell>
        </row>
        <row r="665">
          <cell r="A665" t="str">
            <v>ESR-1CR</v>
          </cell>
          <cell r="B665" t="str">
            <v>ESR0003</v>
          </cell>
          <cell r="C665" t="str">
            <v>1CRR</v>
          </cell>
          <cell r="D665" t="str">
            <v>Est. 34.5 kV 1F Centrada Retención</v>
          </cell>
          <cell r="E665" t="str">
            <v>U</v>
          </cell>
        </row>
        <row r="666">
          <cell r="A666" t="str">
            <v>ESR-1CR+1BA</v>
          </cell>
          <cell r="B666" t="str">
            <v>ESR0043</v>
          </cell>
          <cell r="C666" t="str">
            <v>(1CR+1BA)R</v>
          </cell>
          <cell r="D666" t="str">
            <v>Est. 34.5 kV 1F Centrada Retención deriv. 1F Bandera Angular</v>
          </cell>
          <cell r="E666" t="str">
            <v>U</v>
          </cell>
        </row>
        <row r="667">
          <cell r="A667" t="str">
            <v>ESR-1CR+1BD</v>
          </cell>
          <cell r="B667" t="str">
            <v>ESR0064</v>
          </cell>
          <cell r="C667" t="str">
            <v>(1CR+1BD)R</v>
          </cell>
          <cell r="D667" t="str">
            <v>Est. 34.5 kV 1F Centrada Retención deriv. 1F Bandera Doble Retenc.</v>
          </cell>
          <cell r="E667" t="str">
            <v>U</v>
          </cell>
        </row>
        <row r="668">
          <cell r="A668" t="str">
            <v>ESR-1CR+1CR</v>
          </cell>
          <cell r="B668" t="str">
            <v>ESR0044</v>
          </cell>
          <cell r="C668" t="str">
            <v>(1CR+1CR)R</v>
          </cell>
          <cell r="D668" t="str">
            <v>Est. 34.5 kV 1F Centrada Retención deriv. 1F Centrada Retención</v>
          </cell>
          <cell r="E668" t="str">
            <v>U</v>
          </cell>
        </row>
        <row r="669">
          <cell r="A669" t="str">
            <v>ESR-1CR+1CR+1CR</v>
          </cell>
          <cell r="B669" t="str">
            <v>ESR0065</v>
          </cell>
          <cell r="C669" t="str">
            <v>(1CR+1CR+1CR)R</v>
          </cell>
          <cell r="D669" t="str">
            <v>Est. 34.5 kV 1F Centrada Retención dos deriv.1F Centrada Retención</v>
          </cell>
          <cell r="E669" t="str">
            <v>U</v>
          </cell>
        </row>
        <row r="670">
          <cell r="A670" t="str">
            <v>ESR-1CR+1CR+1CR+1CR</v>
          </cell>
          <cell r="B670" t="str">
            <v>ESR0086</v>
          </cell>
          <cell r="C670" t="str">
            <v>(1CR+1CR+1CR+1CR)R</v>
          </cell>
          <cell r="D670" t="str">
            <v>Est. 34.5 kV 1F Centrada Retención tres deriv.1F Centrada Retención</v>
          </cell>
          <cell r="E670" t="str">
            <v>U</v>
          </cell>
        </row>
        <row r="671">
          <cell r="A671" t="str">
            <v>ESR-1VA</v>
          </cell>
          <cell r="B671" t="str">
            <v>ESR0006</v>
          </cell>
          <cell r="C671" t="str">
            <v>1VAR</v>
          </cell>
          <cell r="D671" t="str">
            <v>Est. 34.5 kV 1F En volado Angular</v>
          </cell>
          <cell r="E671" t="str">
            <v>U</v>
          </cell>
        </row>
        <row r="672">
          <cell r="A672" t="str">
            <v>ESR-1VD</v>
          </cell>
          <cell r="B672" t="str">
            <v>ESR0008</v>
          </cell>
          <cell r="C672" t="str">
            <v>1VDR</v>
          </cell>
          <cell r="D672" t="str">
            <v>Est. 34.5 kV 1F En volado Doble retención</v>
          </cell>
          <cell r="E672" t="str">
            <v>U</v>
          </cell>
        </row>
        <row r="673">
          <cell r="A673" t="str">
            <v>ESR-1VP</v>
          </cell>
          <cell r="B673" t="str">
            <v>ESR0005</v>
          </cell>
          <cell r="C673" t="str">
            <v>1VPR</v>
          </cell>
          <cell r="D673" t="str">
            <v>Est. 34.5 kV 1F En volado Pasante</v>
          </cell>
          <cell r="E673" t="str">
            <v>U</v>
          </cell>
        </row>
        <row r="674">
          <cell r="A674" t="str">
            <v>ESR-1VP+1CR</v>
          </cell>
          <cell r="B674" t="str">
            <v>ESR0046</v>
          </cell>
          <cell r="C674" t="str">
            <v>(1VP+1CR)R</v>
          </cell>
          <cell r="D674" t="str">
            <v>Est. 34.5 kV 1F Volada Pasante deriv. 1F Centrada Retención</v>
          </cell>
          <cell r="E674" t="str">
            <v>U</v>
          </cell>
        </row>
        <row r="675">
          <cell r="A675" t="str">
            <v>ESR-1VR</v>
          </cell>
          <cell r="B675" t="str">
            <v>ESR0007</v>
          </cell>
          <cell r="C675" t="str">
            <v>1VRR</v>
          </cell>
          <cell r="D675" t="str">
            <v>Est. 34.5 kV 1F En volado Retención</v>
          </cell>
          <cell r="E675" t="str">
            <v>U</v>
          </cell>
        </row>
        <row r="676">
          <cell r="A676" t="str">
            <v>ESR-2CA</v>
          </cell>
          <cell r="B676" t="str">
            <v>ESR0012</v>
          </cell>
          <cell r="C676" t="str">
            <v>2CAR</v>
          </cell>
          <cell r="D676" t="str">
            <v>Est. 34.5 kV 2F Centrada Angular</v>
          </cell>
          <cell r="E676" t="str">
            <v>U</v>
          </cell>
        </row>
        <row r="677">
          <cell r="A677" t="str">
            <v>ESR-2CD</v>
          </cell>
          <cell r="B677" t="str">
            <v>ESR0014</v>
          </cell>
          <cell r="C677" t="str">
            <v>2CDR</v>
          </cell>
          <cell r="D677" t="str">
            <v>Est. 34.5 kV 2F Centrada Doble retención</v>
          </cell>
          <cell r="E677" t="str">
            <v>U</v>
          </cell>
        </row>
        <row r="678">
          <cell r="A678" t="str">
            <v>ESR-2CP</v>
          </cell>
          <cell r="B678" t="str">
            <v>ESR0011</v>
          </cell>
          <cell r="C678" t="str">
            <v>2CPR</v>
          </cell>
          <cell r="D678" t="str">
            <v>Est. 34.5 kV 2F Centrada Pasante</v>
          </cell>
          <cell r="E678" t="str">
            <v>U</v>
          </cell>
        </row>
        <row r="679">
          <cell r="A679" t="str">
            <v>ESR-2CP+1CR</v>
          </cell>
          <cell r="B679" t="str">
            <v>ESR0049</v>
          </cell>
          <cell r="C679" t="str">
            <v>(2CP+1CR)R</v>
          </cell>
          <cell r="D679" t="str">
            <v>Est. 34.5 kV 2F Centrada Pasante deriv. 1F Centrada Retención</v>
          </cell>
          <cell r="E679" t="str">
            <v>U</v>
          </cell>
        </row>
        <row r="680">
          <cell r="A680" t="str">
            <v>ESR-2CP+2CR</v>
          </cell>
          <cell r="B680" t="str">
            <v>ESR0048</v>
          </cell>
          <cell r="C680" t="str">
            <v>(2CP+2CR)R</v>
          </cell>
          <cell r="D680" t="str">
            <v>Est. 34.5 kV 2F Centrada Pasante deriv. 2F Centrada Retención</v>
          </cell>
          <cell r="E680" t="str">
            <v>U</v>
          </cell>
        </row>
        <row r="681">
          <cell r="A681" t="str">
            <v>ESR-2CR</v>
          </cell>
          <cell r="B681" t="str">
            <v>ESR0013</v>
          </cell>
          <cell r="C681" t="str">
            <v>2CRR</v>
          </cell>
          <cell r="D681" t="str">
            <v>Est. 34.5 kV 2F Centrada Retención</v>
          </cell>
          <cell r="E681" t="str">
            <v>U</v>
          </cell>
        </row>
        <row r="682">
          <cell r="A682" t="str">
            <v>ESR-2CR+2CR</v>
          </cell>
          <cell r="B682" t="str">
            <v>ESR0050</v>
          </cell>
          <cell r="C682" t="str">
            <v>(2CR+2CR)R</v>
          </cell>
          <cell r="D682" t="str">
            <v>Est. 34.5 kV 2F Centrada Retencion deriv. 2F Centrada Retención</v>
          </cell>
          <cell r="E682" t="str">
            <v>U</v>
          </cell>
        </row>
        <row r="683">
          <cell r="A683" t="str">
            <v>ESR-2VA</v>
          </cell>
          <cell r="B683" t="str">
            <v>ESR0016</v>
          </cell>
          <cell r="C683" t="str">
            <v>2VAR</v>
          </cell>
          <cell r="D683" t="str">
            <v>Est. 34.5 kV 2F En volado Angular</v>
          </cell>
          <cell r="E683" t="str">
            <v>U</v>
          </cell>
        </row>
        <row r="684">
          <cell r="A684" t="str">
            <v>ESR-2VD</v>
          </cell>
          <cell r="B684" t="str">
            <v>ESR0018</v>
          </cell>
          <cell r="C684" t="str">
            <v>2VDR</v>
          </cell>
          <cell r="D684" t="str">
            <v>Est. 34.5 kV 2F En volado Doble retención</v>
          </cell>
          <cell r="E684" t="str">
            <v>U</v>
          </cell>
        </row>
        <row r="685">
          <cell r="A685" t="str">
            <v>ESR-2VP</v>
          </cell>
          <cell r="B685" t="str">
            <v>ESR0015</v>
          </cell>
          <cell r="C685" t="str">
            <v>2VPR</v>
          </cell>
          <cell r="D685" t="str">
            <v>Est. 34.5 kV 2F En volado Pasante</v>
          </cell>
          <cell r="E685" t="str">
            <v>U</v>
          </cell>
        </row>
        <row r="686">
          <cell r="A686" t="str">
            <v>ESR-2VP+1CR</v>
          </cell>
          <cell r="B686" t="str">
            <v>ESR0047</v>
          </cell>
          <cell r="C686" t="str">
            <v>(2VP+1CR)R</v>
          </cell>
          <cell r="D686" t="str">
            <v>Est. 34.5 kV 2F Volada Pasante deriv. 1F Centrada Retención</v>
          </cell>
          <cell r="E686" t="str">
            <v>U</v>
          </cell>
        </row>
        <row r="687">
          <cell r="A687" t="str">
            <v>ESR-2VR</v>
          </cell>
          <cell r="B687" t="str">
            <v>ESR0017</v>
          </cell>
          <cell r="C687" t="str">
            <v>2VRR</v>
          </cell>
          <cell r="D687" t="str">
            <v>Est. 34.5 kV 2F En volado Retención</v>
          </cell>
          <cell r="E687" t="str">
            <v>U</v>
          </cell>
        </row>
        <row r="688">
          <cell r="A688" t="str">
            <v>ESR-3BA</v>
          </cell>
          <cell r="B688" t="str">
            <v>ESR0036</v>
          </cell>
          <cell r="C688" t="str">
            <v>3BAR</v>
          </cell>
          <cell r="D688" t="str">
            <v>Est. 34.5 kV 3F Bandera Angular</v>
          </cell>
          <cell r="E688" t="str">
            <v>U</v>
          </cell>
        </row>
        <row r="689">
          <cell r="A689" t="str">
            <v>ESR-3BA+1CR</v>
          </cell>
          <cell r="B689" t="str">
            <v>ESR0076</v>
          </cell>
          <cell r="C689" t="str">
            <v>(3BA+1CR)R</v>
          </cell>
          <cell r="D689" t="str">
            <v>Est. 34.5 kV 3F Bandera Angular deriv. 1F Centrada Retención</v>
          </cell>
          <cell r="E689" t="str">
            <v>U</v>
          </cell>
        </row>
        <row r="690">
          <cell r="A690" t="str">
            <v>ESR-3BA+1CR+1CR</v>
          </cell>
          <cell r="B690" t="str">
            <v>ESR0094</v>
          </cell>
          <cell r="C690" t="str">
            <v>(3BA+1CR+1CR)R</v>
          </cell>
          <cell r="D690" t="str">
            <v>Est. 34.5 kV 3F Bandera Angular dos deriv.1F Centrada Retención</v>
          </cell>
          <cell r="E690" t="str">
            <v>U</v>
          </cell>
        </row>
        <row r="691">
          <cell r="A691" t="str">
            <v>ESR-3BA+3BR</v>
          </cell>
          <cell r="B691" t="str">
            <v>ESR0103</v>
          </cell>
          <cell r="C691" t="str">
            <v>(3BA+3BR)R</v>
          </cell>
          <cell r="D691" t="str">
            <v>Est. 34.5 kV 3F Bandera Angular deriv. 3F Bandera Retención</v>
          </cell>
          <cell r="E691" t="str">
            <v>U</v>
          </cell>
        </row>
        <row r="692">
          <cell r="A692" t="str">
            <v>ESR-3BA+3SR</v>
          </cell>
          <cell r="B692" t="str">
            <v>ESR0077</v>
          </cell>
          <cell r="C692" t="str">
            <v>(3BA+3SR)R</v>
          </cell>
          <cell r="D692" t="str">
            <v>Est. 34.5 kV 3F Bandera Angular derivación 3F Semi Centrada Retención</v>
          </cell>
          <cell r="E692" t="str">
            <v>U</v>
          </cell>
        </row>
        <row r="693">
          <cell r="A693" t="str">
            <v>ESR-3BD</v>
          </cell>
          <cell r="B693" t="str">
            <v>ESR0037</v>
          </cell>
          <cell r="C693" t="str">
            <v>3BDR</v>
          </cell>
          <cell r="D693" t="str">
            <v>Est. 34.5 kV 3F Bandera Doble retención</v>
          </cell>
          <cell r="E693" t="str">
            <v>U</v>
          </cell>
        </row>
        <row r="694">
          <cell r="A694" t="str">
            <v>ESR-3BD+1CR</v>
          </cell>
          <cell r="B694" t="str">
            <v>ESR0079</v>
          </cell>
          <cell r="C694" t="str">
            <v>(3BD+1CR)R</v>
          </cell>
          <cell r="D694" t="str">
            <v>Est. 34.5 kV 3F Bandera Doble Retención deriv. 1F Centrada Retención</v>
          </cell>
          <cell r="E694" t="str">
            <v>U</v>
          </cell>
        </row>
        <row r="695">
          <cell r="A695" t="str">
            <v>ESR-3BD+1CR+1CR</v>
          </cell>
          <cell r="B695" t="str">
            <v>ESR0096</v>
          </cell>
          <cell r="C695" t="str">
            <v>(3BD+1CR+1CR)R</v>
          </cell>
          <cell r="D695" t="str">
            <v>Est. 34.5 kV 3F Bandera Doble Retención dos deriv.1F Centrada Retención</v>
          </cell>
          <cell r="E695" t="str">
            <v>U</v>
          </cell>
        </row>
        <row r="696">
          <cell r="A696" t="str">
            <v>ESR-3BD+3BR</v>
          </cell>
          <cell r="B696" t="str">
            <v>ESR0104</v>
          </cell>
          <cell r="C696" t="str">
            <v>(3BD+3BR)R</v>
          </cell>
          <cell r="D696" t="str">
            <v>Est. 34.5 kV 3F Bandera Doble Retención deriv. 3F Bandera Retención</v>
          </cell>
          <cell r="E696" t="str">
            <v>U</v>
          </cell>
        </row>
        <row r="697">
          <cell r="A697" t="str">
            <v>ESR-3BD+3SR</v>
          </cell>
          <cell r="B697" t="str">
            <v>ESR0080</v>
          </cell>
          <cell r="C697" t="str">
            <v>(3BD+3SR)R</v>
          </cell>
          <cell r="D697" t="str">
            <v>Est. 34.5 kV 3F Bandera Doble Retenc. deriv. 3F Semi Centrada Retenc.</v>
          </cell>
          <cell r="E697" t="str">
            <v>U</v>
          </cell>
        </row>
        <row r="698">
          <cell r="A698" t="str">
            <v>ESR-3BR</v>
          </cell>
          <cell r="B698" t="str">
            <v>ESR0062</v>
          </cell>
          <cell r="C698" t="str">
            <v>3BRR</v>
          </cell>
          <cell r="D698" t="str">
            <v>Est. 34.5 kV 3F Bandera Retención</v>
          </cell>
          <cell r="E698" t="str">
            <v>U</v>
          </cell>
        </row>
        <row r="699">
          <cell r="A699" t="str">
            <v>ESR-3BR+1CR</v>
          </cell>
          <cell r="B699" t="str">
            <v>ESR0078</v>
          </cell>
          <cell r="C699" t="str">
            <v>(3BR+1CR)R</v>
          </cell>
          <cell r="D699" t="str">
            <v>Est. 34.5 kV 3F Bandera Retención derivación 1F Centrada Retención</v>
          </cell>
          <cell r="E699" t="str">
            <v>U</v>
          </cell>
        </row>
        <row r="700">
          <cell r="A700" t="str">
            <v>ESR-3BR+1CR+1CR</v>
          </cell>
          <cell r="B700" t="str">
            <v>ESR0095</v>
          </cell>
          <cell r="C700" t="str">
            <v>(3BR+1CR+1CR)R</v>
          </cell>
          <cell r="D700" t="str">
            <v>Est. 34.5 kV 3F Bandera Retención dos deriv.1F Centrada Retención</v>
          </cell>
          <cell r="E700" t="str">
            <v>U</v>
          </cell>
        </row>
        <row r="701">
          <cell r="A701" t="str">
            <v>ESR-3CA</v>
          </cell>
          <cell r="B701" t="str">
            <v>ESR0020</v>
          </cell>
          <cell r="C701" t="str">
            <v>3CAR</v>
          </cell>
          <cell r="D701" t="str">
            <v>Est. 34.5 kV 3F Centrada Angular</v>
          </cell>
          <cell r="E701" t="str">
            <v>U</v>
          </cell>
        </row>
        <row r="702">
          <cell r="A702" t="str">
            <v>ESR-3CA+1CR</v>
          </cell>
          <cell r="B702" t="str">
            <v>ESR0066</v>
          </cell>
          <cell r="C702" t="str">
            <v>(3CA+1CR)R</v>
          </cell>
          <cell r="D702" t="str">
            <v>Est. 34.5 kV 3F Centrada Angular deriv. 1F Centrada Retención</v>
          </cell>
          <cell r="E702" t="str">
            <v>U</v>
          </cell>
        </row>
        <row r="703">
          <cell r="A703" t="str">
            <v>ESR-3CA+1CR+1CR</v>
          </cell>
          <cell r="B703" t="str">
            <v>ESR0091</v>
          </cell>
          <cell r="C703" t="str">
            <v>(3CA+1CR+1CR)R</v>
          </cell>
          <cell r="D703" t="str">
            <v>Est. 34.5 kV 3F Centrada Angular dos deriv.1F Centrada Retención</v>
          </cell>
          <cell r="E703" t="str">
            <v>U</v>
          </cell>
        </row>
        <row r="704">
          <cell r="A704" t="str">
            <v>ESR-3CA+3SR</v>
          </cell>
          <cell r="B704" t="str">
            <v>ESR0097</v>
          </cell>
          <cell r="C704" t="str">
            <v>(3CA+3SR)R</v>
          </cell>
          <cell r="D704" t="str">
            <v>Est. 34.5 kV 3F Centrada Angular deriv. 3F Semi Centrada Retención</v>
          </cell>
          <cell r="E704" t="str">
            <v>U</v>
          </cell>
        </row>
        <row r="705">
          <cell r="A705" t="str">
            <v>ESR-3CD</v>
          </cell>
          <cell r="B705" t="str">
            <v>ESR0022</v>
          </cell>
          <cell r="C705" t="str">
            <v>3CDR</v>
          </cell>
          <cell r="D705" t="str">
            <v>Est. 34.5 kV 3F Centrada Doble retención</v>
          </cell>
          <cell r="E705" t="str">
            <v>U</v>
          </cell>
        </row>
        <row r="706">
          <cell r="A706" t="str">
            <v>ESR-3CD+1CR</v>
          </cell>
          <cell r="B706" t="str">
            <v>ESR0067</v>
          </cell>
          <cell r="C706" t="str">
            <v>(3CD+1CR)R</v>
          </cell>
          <cell r="D706" t="str">
            <v>Est. 34.5 kV 3F Centrada Doble Retención deriv. 1F Centrada Retención</v>
          </cell>
          <cell r="E706" t="str">
            <v>U</v>
          </cell>
        </row>
        <row r="707">
          <cell r="A707" t="str">
            <v>ESR-3CD+1CR+1CR</v>
          </cell>
          <cell r="B707" t="str">
            <v>ESR0093</v>
          </cell>
          <cell r="C707" t="str">
            <v>(3CD+1CR+1CR)R</v>
          </cell>
          <cell r="D707" t="str">
            <v>Est. 34.5 kV 3F Centrada Doble Retención dos deriv.1F Centrada Retención</v>
          </cell>
          <cell r="E707" t="str">
            <v>U</v>
          </cell>
        </row>
        <row r="708">
          <cell r="A708" t="str">
            <v>ESR-3CD+3SR</v>
          </cell>
          <cell r="B708" t="str">
            <v>ESR0099</v>
          </cell>
          <cell r="C708" t="str">
            <v>(3CD+3SR)R</v>
          </cell>
          <cell r="D708" t="str">
            <v>Est. 34.5 kV 3F Centrada Doble Retención deriv. 3F Semi Centrada Retención</v>
          </cell>
          <cell r="E708" t="str">
            <v>U</v>
          </cell>
        </row>
        <row r="709">
          <cell r="A709" t="str">
            <v>ESR-3CP</v>
          </cell>
          <cell r="B709" t="str">
            <v>ESR0019</v>
          </cell>
          <cell r="C709" t="str">
            <v>3CPR</v>
          </cell>
          <cell r="D709" t="str">
            <v>Est. 34.5 kV 3F Centrada Pasante</v>
          </cell>
          <cell r="E709" t="str">
            <v>U</v>
          </cell>
        </row>
        <row r="710">
          <cell r="A710" t="str">
            <v>ESR-3CP+1CR</v>
          </cell>
          <cell r="B710" t="str">
            <v>ESR0053</v>
          </cell>
          <cell r="C710" t="str">
            <v>(3CP+1CR)R</v>
          </cell>
          <cell r="D710" t="str">
            <v>Est. 34.5 kV 3F Centrada Pasante deriv. 1F Centrada Retención</v>
          </cell>
          <cell r="E710" t="str">
            <v>U</v>
          </cell>
        </row>
        <row r="711">
          <cell r="A711" t="str">
            <v>ESR-3CP+1CR+1CR</v>
          </cell>
          <cell r="B711" t="str">
            <v>ESR0090</v>
          </cell>
          <cell r="C711" t="str">
            <v>(3CP+1CR+1CR)R</v>
          </cell>
          <cell r="D711" t="str">
            <v>Est. 34.5 kV 3F Centrada Pasante dos deriv.1F Centrada Retención</v>
          </cell>
          <cell r="E711" t="str">
            <v>U</v>
          </cell>
        </row>
        <row r="712">
          <cell r="A712" t="str">
            <v>ESR-3CP+2CR</v>
          </cell>
          <cell r="B712" t="str">
            <v>ESR0052</v>
          </cell>
          <cell r="C712" t="str">
            <v>(3CP+2CR)R</v>
          </cell>
          <cell r="D712" t="str">
            <v>Est. 34.5 kV 3F Centrada Pasante deriv. 2F Centrada Retención</v>
          </cell>
          <cell r="E712" t="str">
            <v>U</v>
          </cell>
        </row>
        <row r="713">
          <cell r="A713" t="str">
            <v>ESR-3CP+3CR</v>
          </cell>
          <cell r="B713" t="str">
            <v>ESR0051</v>
          </cell>
          <cell r="C713" t="str">
            <v>(3CP+3CR)R</v>
          </cell>
          <cell r="D713" t="str">
            <v>Est. 34.5 kV 3F Centrada Pasante deriv. 3F Centrada Retención</v>
          </cell>
          <cell r="E713" t="str">
            <v>U</v>
          </cell>
        </row>
        <row r="714">
          <cell r="A714" t="str">
            <v>ESR-3CP+3SP</v>
          </cell>
          <cell r="B714" t="str">
            <v>ESR0118</v>
          </cell>
          <cell r="C714" t="str">
            <v>(3CP+3SP)R</v>
          </cell>
          <cell r="D714" t="str">
            <v>Est. 34.5 kV 3F Centrada Pasante deriv. 3F Semi Centrada Pasante</v>
          </cell>
          <cell r="E714" t="str">
            <v>U</v>
          </cell>
        </row>
        <row r="715">
          <cell r="A715" t="str">
            <v>ESR-3CP+3SR</v>
          </cell>
          <cell r="B715" t="str">
            <v>ESR0119</v>
          </cell>
          <cell r="C715" t="str">
            <v>(3CP+3SR)R</v>
          </cell>
          <cell r="D715" t="str">
            <v>Est. 34.5 kV 3F Centrada Pasante deriv. 3F Semi Centrada Retención</v>
          </cell>
          <cell r="E715" t="str">
            <v>U</v>
          </cell>
        </row>
        <row r="716">
          <cell r="A716" t="str">
            <v>ESR-3CR</v>
          </cell>
          <cell r="B716" t="str">
            <v>ESR0021</v>
          </cell>
          <cell r="C716" t="str">
            <v>3CRR</v>
          </cell>
          <cell r="D716" t="str">
            <v>Est. 34.5 kV 3F Centrada Retención</v>
          </cell>
          <cell r="E716" t="str">
            <v>U</v>
          </cell>
        </row>
        <row r="717">
          <cell r="A717" t="str">
            <v>ESR-3CR+1CR</v>
          </cell>
          <cell r="B717" t="str">
            <v>ESR0056</v>
          </cell>
          <cell r="C717" t="str">
            <v>(3CR+1CR)R</v>
          </cell>
          <cell r="D717" t="str">
            <v>Est. 34.5 kV 3F Centrada Retención deriv. 1F Centrada Retención</v>
          </cell>
          <cell r="E717" t="str">
            <v>U</v>
          </cell>
        </row>
        <row r="718">
          <cell r="A718" t="str">
            <v>ESR-3CR+1CR+1CR</v>
          </cell>
          <cell r="B718" t="str">
            <v>ESR0092</v>
          </cell>
          <cell r="C718" t="str">
            <v>(3CR+1CR+1CR)R</v>
          </cell>
          <cell r="D718" t="str">
            <v>Est. 34.5 kV 3F Centrada Retención dos deriv.1F Centrada Retención</v>
          </cell>
          <cell r="E718" t="str">
            <v>U</v>
          </cell>
        </row>
        <row r="719">
          <cell r="A719" t="str">
            <v>ESR-3CR+2CR</v>
          </cell>
          <cell r="B719" t="str">
            <v>ESR0055</v>
          </cell>
          <cell r="C719" t="str">
            <v>(3CR+2CR)R</v>
          </cell>
          <cell r="D719" t="str">
            <v>Est. 34.5 kV 3F Centrada Retención deriv. 2F Centrada Retención</v>
          </cell>
          <cell r="E719" t="str">
            <v>U</v>
          </cell>
        </row>
        <row r="720">
          <cell r="A720" t="str">
            <v>ESR-3CR+3CR</v>
          </cell>
          <cell r="B720" t="str">
            <v>ESR0054</v>
          </cell>
          <cell r="C720" t="str">
            <v>(3CR+3CR)R</v>
          </cell>
          <cell r="D720" t="str">
            <v>Est. 34.5 kV 3F Centrada Retención deriv. 3F Centrada Retención</v>
          </cell>
          <cell r="E720" t="str">
            <v>U</v>
          </cell>
        </row>
        <row r="721">
          <cell r="A721" t="str">
            <v>ESR-3CR+3SR</v>
          </cell>
          <cell r="B721" t="str">
            <v>ESR0098</v>
          </cell>
          <cell r="C721" t="str">
            <v>(3CR+3SR)R</v>
          </cell>
          <cell r="D721" t="str">
            <v>Est. 34.5 kV 3F Centrada Retención deriv. 3F Semi Centrada Retención</v>
          </cell>
          <cell r="E721" t="str">
            <v>U</v>
          </cell>
        </row>
        <row r="722">
          <cell r="A722" t="str">
            <v>ESR-3HA</v>
          </cell>
          <cell r="B722" t="str">
            <v>ESR0088</v>
          </cell>
          <cell r="C722" t="str">
            <v>3HAR</v>
          </cell>
          <cell r="D722" t="str">
            <v>Est. 34.5 kV 3F Dos Postes Angular</v>
          </cell>
          <cell r="E722" t="str">
            <v>U</v>
          </cell>
        </row>
        <row r="723">
          <cell r="A723" t="str">
            <v>ESR-3HA+1CP</v>
          </cell>
          <cell r="B723" t="str">
            <v>ESR0107</v>
          </cell>
          <cell r="C723" t="str">
            <v>(3HA+1CP)R</v>
          </cell>
          <cell r="D723" t="str">
            <v>Est. 34.5 kV 3F Dos Postes Angular deriv. 1F Centrada Pasante</v>
          </cell>
          <cell r="E723" t="str">
            <v>U</v>
          </cell>
        </row>
        <row r="724">
          <cell r="A724" t="str">
            <v>ESR-3HA+1CR+1CR</v>
          </cell>
          <cell r="B724" t="str">
            <v>ESR0111</v>
          </cell>
          <cell r="C724" t="str">
            <v>(3HA+1CR+1CR)R</v>
          </cell>
          <cell r="D724" t="str">
            <v>Est. 34.5 kV 3F Dos Postes Angular dos deriv. 1F Centrada Retención</v>
          </cell>
          <cell r="E724" t="str">
            <v>U</v>
          </cell>
        </row>
        <row r="725">
          <cell r="A725" t="str">
            <v>ESR-3HA+3SR</v>
          </cell>
          <cell r="B725" t="str">
            <v>ESR0116</v>
          </cell>
          <cell r="C725" t="str">
            <v>(3HA+3SR)R</v>
          </cell>
          <cell r="D725" t="str">
            <v>Est. 34.5 kV 3F Dos Postes Angular deriv. 3F Semi Centrada Retención</v>
          </cell>
          <cell r="E725" t="str">
            <v>U</v>
          </cell>
        </row>
        <row r="726">
          <cell r="A726" t="str">
            <v>ESR-3HD</v>
          </cell>
          <cell r="B726" t="str">
            <v>ESR0033</v>
          </cell>
          <cell r="C726" t="str">
            <v>3HDR</v>
          </cell>
          <cell r="D726" t="str">
            <v>Est. 34.5 kV 3F Dos Postes Doble retención</v>
          </cell>
          <cell r="E726" t="str">
            <v>U</v>
          </cell>
        </row>
        <row r="727">
          <cell r="A727" t="str">
            <v>ESR-3HD+1CP</v>
          </cell>
          <cell r="B727" t="str">
            <v>ESR0108</v>
          </cell>
          <cell r="C727" t="str">
            <v>(3HD+1CP)R</v>
          </cell>
          <cell r="D727" t="str">
            <v>Est. 34.5 kV 3F Dos Postes Doble Retención deriv. 1F Centrada Pasante</v>
          </cell>
          <cell r="E727" t="str">
            <v>U</v>
          </cell>
        </row>
        <row r="728">
          <cell r="A728" t="str">
            <v>ESR-3HD+3SR</v>
          </cell>
          <cell r="B728" t="str">
            <v>ESR0117</v>
          </cell>
          <cell r="C728" t="str">
            <v>(3HD+3SR)R</v>
          </cell>
          <cell r="D728" t="str">
            <v>Est. 34.5 kV 3F Dos Postes Doble Reten. deriv. 3F Semi Centrada Reten.</v>
          </cell>
          <cell r="E728" t="str">
            <v>U</v>
          </cell>
        </row>
        <row r="729">
          <cell r="A729" t="str">
            <v>ESR-3HP</v>
          </cell>
          <cell r="B729" t="str">
            <v>ESR0031</v>
          </cell>
          <cell r="C729" t="str">
            <v>3HPR</v>
          </cell>
          <cell r="D729" t="str">
            <v>Est. 34.5 kV 3F Dos Postes Pasante</v>
          </cell>
          <cell r="E729" t="str">
            <v>U</v>
          </cell>
        </row>
        <row r="730">
          <cell r="A730" t="str">
            <v>ESR-3HP+1CP</v>
          </cell>
          <cell r="B730" t="str">
            <v>ESR0105</v>
          </cell>
          <cell r="C730" t="str">
            <v>(3HP+1CP)R</v>
          </cell>
          <cell r="D730" t="str">
            <v>Est. 34.5 kV 3F Dos Postes Pasante deriv. 1F Centrada Pasante</v>
          </cell>
          <cell r="E730" t="str">
            <v>U</v>
          </cell>
        </row>
        <row r="731">
          <cell r="A731" t="str">
            <v>ESR-3HP+1CR</v>
          </cell>
          <cell r="B731" t="str">
            <v>ESR0085</v>
          </cell>
          <cell r="C731" t="str">
            <v>(3HP+1CR)R</v>
          </cell>
          <cell r="D731" t="str">
            <v>Est. 34.5 kV 3F Dos Postes  Pasante deriv. 1F Centrada Retención</v>
          </cell>
          <cell r="E731" t="str">
            <v>U</v>
          </cell>
        </row>
        <row r="732">
          <cell r="A732" t="str">
            <v>ESR-3HP+1CR+1CR</v>
          </cell>
          <cell r="B732" t="str">
            <v>ESR0112</v>
          </cell>
          <cell r="C732" t="str">
            <v>(3HP+1CR+1CR)R</v>
          </cell>
          <cell r="D732" t="str">
            <v>Est. 34.5 kV 3F Dos Postes Pasante dos deriv. 1F Centrada Retención</v>
          </cell>
          <cell r="E732" t="str">
            <v>U</v>
          </cell>
        </row>
        <row r="733">
          <cell r="A733" t="str">
            <v>ESR-3HP+3CR</v>
          </cell>
          <cell r="B733" t="str">
            <v>ESR0114</v>
          </cell>
          <cell r="C733" t="str">
            <v>(3HP+3CR)R</v>
          </cell>
          <cell r="D733" t="str">
            <v>Est. 34.5 kV 3F Dos Postes Pasante deriv. 3F Centrada Retención</v>
          </cell>
          <cell r="E733" t="str">
            <v>U</v>
          </cell>
        </row>
        <row r="734">
          <cell r="A734" t="str">
            <v>ESR-3HR</v>
          </cell>
          <cell r="B734" t="str">
            <v>ESR0032</v>
          </cell>
          <cell r="C734" t="str">
            <v>3HRR</v>
          </cell>
          <cell r="D734" t="str">
            <v>Est. 34.5 kV 3F Dos Postes Retención</v>
          </cell>
          <cell r="E734" t="str">
            <v>U</v>
          </cell>
        </row>
        <row r="735">
          <cell r="A735" t="str">
            <v>ESR-3HR+1CP</v>
          </cell>
          <cell r="B735" t="str">
            <v>ESR0106</v>
          </cell>
          <cell r="C735" t="str">
            <v>(3HR+1CP)R</v>
          </cell>
          <cell r="D735" t="str">
            <v>Est. 34.5 kV 3F Dos Postes Retención deriv. 1F Centrada Pasante</v>
          </cell>
          <cell r="E735" t="str">
            <v>U</v>
          </cell>
        </row>
        <row r="736">
          <cell r="A736" t="str">
            <v>ESR-3HR+1CR+1CR</v>
          </cell>
          <cell r="B736" t="str">
            <v>ESR0110</v>
          </cell>
          <cell r="C736" t="str">
            <v>(3HR+1CR+1CR)R</v>
          </cell>
          <cell r="D736" t="str">
            <v>Est. 34.5 kV 3F Dos Postes Retención dos deriv. 1F Centrada Retención</v>
          </cell>
          <cell r="E736" t="str">
            <v>U</v>
          </cell>
        </row>
        <row r="737">
          <cell r="A737" t="str">
            <v>ESR-3HR+3SR</v>
          </cell>
          <cell r="B737" t="str">
            <v>ESR0115</v>
          </cell>
          <cell r="C737" t="str">
            <v>(3HR+3SR)R</v>
          </cell>
          <cell r="D737" t="str">
            <v>Est. 34.5 kV 3F Dos Postes Retención deriv. 3F Semi Centrada Retención</v>
          </cell>
          <cell r="E737" t="str">
            <v>U</v>
          </cell>
        </row>
        <row r="738">
          <cell r="A738" t="str">
            <v>ESR-3LP</v>
          </cell>
          <cell r="B738" t="str">
            <v>ESR0063</v>
          </cell>
          <cell r="C738" t="str">
            <v>3LPR</v>
          </cell>
          <cell r="D738" t="str">
            <v>Est. 34.5 kV 3F Line Poste Pasante</v>
          </cell>
          <cell r="E738" t="str">
            <v>U</v>
          </cell>
        </row>
        <row r="739">
          <cell r="A739" t="str">
            <v>ESR-3NP</v>
          </cell>
          <cell r="B739" t="str">
            <v>ESR0038</v>
          </cell>
          <cell r="C739" t="str">
            <v>3NPR</v>
          </cell>
          <cell r="D739" t="str">
            <v>Est. 34.5 kV 3F Neutro Alineado en Cruceta Centrada Pasante</v>
          </cell>
          <cell r="E739" t="str">
            <v>U</v>
          </cell>
        </row>
        <row r="740">
          <cell r="A740" t="str">
            <v>ESR-3SA</v>
          </cell>
          <cell r="B740" t="str">
            <v>ESR0024</v>
          </cell>
          <cell r="C740" t="str">
            <v>3SAR</v>
          </cell>
          <cell r="D740" t="str">
            <v>Est. 34.5 kV 3F Semicentrada Angular</v>
          </cell>
          <cell r="E740" t="str">
            <v>U</v>
          </cell>
        </row>
        <row r="741">
          <cell r="A741" t="str">
            <v>ESR-3SA+1CR</v>
          </cell>
          <cell r="B741" t="str">
            <v>ESR0068</v>
          </cell>
          <cell r="C741" t="str">
            <v>(3SA+1CR)R</v>
          </cell>
          <cell r="D741" t="str">
            <v>Est. 34.5 kV 3F Semi Centrada Angular deriv. 1F Centrada Retención</v>
          </cell>
          <cell r="E741" t="str">
            <v>U</v>
          </cell>
        </row>
        <row r="742">
          <cell r="A742" t="str">
            <v>ESR-3SA+3SR</v>
          </cell>
          <cell r="B742" t="str">
            <v>ESR0069</v>
          </cell>
          <cell r="C742" t="str">
            <v>(3SA+3SR)R</v>
          </cell>
          <cell r="D742" t="str">
            <v>Est. 34.5 kV 3F Semi Centrada Angular deriv. 3F Semi Centrada Retención</v>
          </cell>
          <cell r="E742" t="str">
            <v>U</v>
          </cell>
        </row>
        <row r="743">
          <cell r="A743" t="str">
            <v>ESR-3SD</v>
          </cell>
          <cell r="B743" t="str">
            <v>ESR0026</v>
          </cell>
          <cell r="C743" t="str">
            <v>3SDR</v>
          </cell>
          <cell r="D743" t="str">
            <v>Est. 34.5 kV 3F Semicentrada Doble retención</v>
          </cell>
          <cell r="E743" t="str">
            <v>U</v>
          </cell>
        </row>
        <row r="744">
          <cell r="A744" t="str">
            <v>ESR-3SD+1CR</v>
          </cell>
          <cell r="B744" t="str">
            <v>ESR0073</v>
          </cell>
          <cell r="C744" t="str">
            <v>(3SD+1CR)R</v>
          </cell>
          <cell r="D744" t="str">
            <v>Est. 34.5 kV 3F Semi Centrada Doble Retenc. deriv. 1F Centrada Retenc.</v>
          </cell>
          <cell r="E744" t="str">
            <v>U</v>
          </cell>
        </row>
        <row r="745">
          <cell r="A745" t="str">
            <v>ESR-3SD+3CP</v>
          </cell>
          <cell r="B745" t="str">
            <v>ESR0122</v>
          </cell>
          <cell r="C745" t="str">
            <v>(3SD+3CP)R</v>
          </cell>
          <cell r="D745" t="str">
            <v>Est. 34.5 kV 3F Semi Centrada Doble Reten. deriv. 3F Centrada Pasante</v>
          </cell>
          <cell r="E745" t="str">
            <v>U</v>
          </cell>
        </row>
        <row r="746">
          <cell r="A746" t="str">
            <v>ESR-3SD+3SP</v>
          </cell>
          <cell r="B746" t="str">
            <v>ESR0121</v>
          </cell>
          <cell r="C746" t="str">
            <v>(3SD+3SP)R</v>
          </cell>
          <cell r="D746" t="str">
            <v>Est. 34.5 kV 3F Semi Centrada Doble Reten. deriv. 3F Semi Centrada Pasante</v>
          </cell>
          <cell r="E746" t="str">
            <v>U</v>
          </cell>
        </row>
        <row r="747">
          <cell r="A747" t="str">
            <v>ESR-3SD+3SR</v>
          </cell>
          <cell r="B747" t="str">
            <v>ESR0074</v>
          </cell>
          <cell r="C747" t="str">
            <v>(3SD+3SR)R</v>
          </cell>
          <cell r="D747" t="str">
            <v>Est. 34.5 kV 3F Semi Centr. Doble Retenc. deriv. 3F Semi Centr. Retenc.</v>
          </cell>
          <cell r="E747" t="str">
            <v>U</v>
          </cell>
        </row>
        <row r="748">
          <cell r="A748" t="str">
            <v>ESR-3SP</v>
          </cell>
          <cell r="B748" t="str">
            <v>ESR0023</v>
          </cell>
          <cell r="C748" t="str">
            <v>3SPR</v>
          </cell>
          <cell r="D748" t="str">
            <v>Est. 34.5 kV 3F Semicentrada Pasante</v>
          </cell>
          <cell r="E748" t="str">
            <v>U</v>
          </cell>
        </row>
        <row r="749">
          <cell r="A749" t="str">
            <v>ESR-3SP+1CR</v>
          </cell>
          <cell r="B749" t="str">
            <v>ESR0058</v>
          </cell>
          <cell r="C749" t="str">
            <v>(3SP+1CR)R</v>
          </cell>
          <cell r="D749" t="str">
            <v>Est. 13kV 3F Semi Cen. Pasante deriv. 1F Centrada Retención</v>
          </cell>
          <cell r="E749" t="str">
            <v>U</v>
          </cell>
        </row>
        <row r="750">
          <cell r="A750" t="str">
            <v>ESR-3SP+1SR</v>
          </cell>
          <cell r="B750" t="str">
            <v>ESR0059</v>
          </cell>
          <cell r="C750" t="str">
            <v>(3SP+1SR)R</v>
          </cell>
          <cell r="D750" t="str">
            <v>Est. 13kV 3F Semi Cen. Pasante deriv. 1F Semi Cen. Retención</v>
          </cell>
          <cell r="E750" t="str">
            <v>U</v>
          </cell>
        </row>
        <row r="751">
          <cell r="A751" t="str">
            <v>ESR-3SP+2CR</v>
          </cell>
          <cell r="B751" t="str">
            <v>ESR0109</v>
          </cell>
          <cell r="C751" t="str">
            <v>(3SP+2CR)R</v>
          </cell>
          <cell r="D751" t="str">
            <v>Est. 34.5 kV 3F Semicentrada Pasante deriv. 2F Centrada Retención</v>
          </cell>
          <cell r="E751" t="str">
            <v>U</v>
          </cell>
        </row>
        <row r="752">
          <cell r="A752" t="str">
            <v>ESR-3SP+3SR</v>
          </cell>
          <cell r="B752" t="str">
            <v>ESR0057</v>
          </cell>
          <cell r="C752" t="str">
            <v>(3SP+3SR)R</v>
          </cell>
          <cell r="D752" t="str">
            <v>Est. 34.5 kV 3F Semi Cen. Pasante deriv. 3F Semi Cen. Retención</v>
          </cell>
          <cell r="E752" t="str">
            <v>U</v>
          </cell>
        </row>
        <row r="753">
          <cell r="A753" t="str">
            <v>ESR-3SR</v>
          </cell>
          <cell r="B753" t="str">
            <v>ESR0025</v>
          </cell>
          <cell r="C753" t="str">
            <v>3SRR</v>
          </cell>
          <cell r="D753" t="str">
            <v>Est. 34.5 kV 3F Semicentrada Retención</v>
          </cell>
          <cell r="E753" t="str">
            <v>U</v>
          </cell>
        </row>
        <row r="754">
          <cell r="A754" t="str">
            <v>ESR-3SR+1CA</v>
          </cell>
          <cell r="B754" t="str">
            <v>ESR0087</v>
          </cell>
          <cell r="C754" t="str">
            <v>(3SR+1CA)R</v>
          </cell>
          <cell r="D754" t="str">
            <v>Est. 34.5 kV 3F Semi Centrada Retención deriv. 1F Centrada Angular</v>
          </cell>
          <cell r="E754" t="str">
            <v>U</v>
          </cell>
        </row>
        <row r="755">
          <cell r="A755" t="str">
            <v>ESR-3SR+1CP</v>
          </cell>
          <cell r="B755" t="str">
            <v>ESR0120</v>
          </cell>
          <cell r="C755" t="str">
            <v>(3SR+1CP)R</v>
          </cell>
          <cell r="D755" t="str">
            <v>Est. 34.5 kV 3F Semi Centrada Retención deriv. 1F Centrada Pasante</v>
          </cell>
          <cell r="E755" t="str">
            <v>U</v>
          </cell>
        </row>
        <row r="756">
          <cell r="A756" t="str">
            <v>ESR-3SR+1CR</v>
          </cell>
          <cell r="B756" t="str">
            <v>ESR0070</v>
          </cell>
          <cell r="C756" t="str">
            <v>(3SR+1CR)R</v>
          </cell>
          <cell r="D756" t="str">
            <v>Est. 34.5 kV 3F Semi Centrada Retención deriv. 1F Centrada Retención</v>
          </cell>
          <cell r="E756" t="str">
            <v>U</v>
          </cell>
        </row>
        <row r="757">
          <cell r="A757" t="str">
            <v>ESR-3SR+3SR</v>
          </cell>
          <cell r="B757" t="str">
            <v>ESR0071</v>
          </cell>
          <cell r="C757" t="str">
            <v>(3SR+3SR)R</v>
          </cell>
          <cell r="D757" t="str">
            <v>Est. 34.5 kV 3F Semi Centrada Retención deriv. 3F Semi Centrada Retención</v>
          </cell>
          <cell r="E757" t="str">
            <v>U</v>
          </cell>
        </row>
        <row r="758">
          <cell r="A758" t="str">
            <v>ESR-3SR+3SR+1CR</v>
          </cell>
          <cell r="B758" t="str">
            <v>ESR0072</v>
          </cell>
          <cell r="C758" t="str">
            <v>(3SR+3SR+1CR)R</v>
          </cell>
          <cell r="D758" t="str">
            <v>Est. 34.5 kV 3F Semi Cen. Retenc. deriv. 3F Semi Cen. Ret. 1F Cen. Ret.</v>
          </cell>
          <cell r="E758" t="str">
            <v>U</v>
          </cell>
        </row>
        <row r="759">
          <cell r="A759" t="str">
            <v>ESR-3SR+3SR+1CR</v>
          </cell>
          <cell r="B759" t="str">
            <v>ESR0124</v>
          </cell>
          <cell r="C759" t="str">
            <v>(3SR+3SR+1CR)R</v>
          </cell>
          <cell r="D759" t="str">
            <v>Est. 34.5 kV 3F Semi Centrada Reten. deriv. 3F Semi Centrada Reten. deriv. 1F Centrada Reten.</v>
          </cell>
          <cell r="E759" t="str">
            <v>U</v>
          </cell>
        </row>
        <row r="760">
          <cell r="A760" t="str">
            <v>ESR-3SR+3SR+3SR</v>
          </cell>
          <cell r="B760" t="str">
            <v>ESR0125</v>
          </cell>
          <cell r="C760" t="str">
            <v>(3SR+3SR+3SR)R</v>
          </cell>
          <cell r="D760" t="str">
            <v>Est. 34.5 kV 3F Semi Centrada Reten. dos deriv. 3F Semi Centrada Reten.</v>
          </cell>
          <cell r="E760" t="str">
            <v>U</v>
          </cell>
        </row>
        <row r="761">
          <cell r="A761" t="str">
            <v>ESR-3TD</v>
          </cell>
          <cell r="B761" t="str">
            <v>ESR0035</v>
          </cell>
          <cell r="C761" t="str">
            <v>3TDR</v>
          </cell>
          <cell r="D761" t="str">
            <v>Est. 34.5 kV 3F Tres Postes Doble retención</v>
          </cell>
          <cell r="E761" t="str">
            <v>U</v>
          </cell>
        </row>
        <row r="762">
          <cell r="A762" t="str">
            <v>ESR-3TD+1CR</v>
          </cell>
          <cell r="B762" t="str">
            <v>ESR0081</v>
          </cell>
          <cell r="C762" t="str">
            <v>(3TD+1CR)R</v>
          </cell>
          <cell r="D762" t="str">
            <v>Est. 34.5 kV 3F Tres Postes Doble retenc. deriv. 1F Centrada Retenc.</v>
          </cell>
          <cell r="E762" t="str">
            <v>U</v>
          </cell>
        </row>
        <row r="763">
          <cell r="A763" t="str">
            <v>ESR-3TD+1CR+1CR</v>
          </cell>
          <cell r="B763" t="str">
            <v>ESR0113</v>
          </cell>
          <cell r="C763" t="str">
            <v>(3TD+1CR+1CR)R</v>
          </cell>
          <cell r="D763" t="str">
            <v>Est. 34.5 kV 3F Tres Postes Doble Reten. dos deriv. 1F Centrada Reten.</v>
          </cell>
          <cell r="E763" t="str">
            <v>U</v>
          </cell>
        </row>
        <row r="764">
          <cell r="A764" t="str">
            <v>ESR-3TD+3CR</v>
          </cell>
          <cell r="B764" t="str">
            <v>ESR0127</v>
          </cell>
          <cell r="C764" t="str">
            <v>(3TD+3CR)R</v>
          </cell>
          <cell r="D764" t="str">
            <v>Est. 34.5 kV 3F Tres Postes Doble Reten. Deriv. 3F Centrada Retención</v>
          </cell>
          <cell r="E764" t="str">
            <v>U</v>
          </cell>
        </row>
        <row r="765">
          <cell r="A765" t="str">
            <v>ESR-3TR</v>
          </cell>
          <cell r="B765" t="str">
            <v>ESR0034</v>
          </cell>
          <cell r="C765" t="str">
            <v>3TRR</v>
          </cell>
          <cell r="D765" t="str">
            <v>Est. 34.5 kV 3F Tres Postes Retención</v>
          </cell>
          <cell r="E765" t="str">
            <v>U</v>
          </cell>
        </row>
        <row r="766">
          <cell r="A766" t="str">
            <v>ESR-3TR+1CR</v>
          </cell>
          <cell r="B766" t="str">
            <v>ESR0082</v>
          </cell>
          <cell r="C766" t="str">
            <v>(3TR+1CR)R</v>
          </cell>
          <cell r="D766" t="str">
            <v>Est. 34.5 kV 3F Tres Postes Retención deriv. 1F Centrada Retención</v>
          </cell>
          <cell r="E766" t="str">
            <v>U</v>
          </cell>
        </row>
        <row r="767">
          <cell r="A767" t="str">
            <v>ESR-3VA</v>
          </cell>
          <cell r="B767" t="str">
            <v>ESR0028</v>
          </cell>
          <cell r="C767" t="str">
            <v>3VAR</v>
          </cell>
          <cell r="D767" t="str">
            <v>Est. 34.5 kV 3F En volado Angular</v>
          </cell>
          <cell r="E767" t="str">
            <v>U</v>
          </cell>
        </row>
        <row r="768">
          <cell r="A768" t="str">
            <v>ESR-3VA+1CR</v>
          </cell>
          <cell r="B768" t="str">
            <v>ESR0075</v>
          </cell>
          <cell r="C768" t="str">
            <v>(3VA+1CR)R</v>
          </cell>
          <cell r="D768" t="str">
            <v>Est. 34.5 kV 3F Volada Angular deriv. 1F Centrada Retención</v>
          </cell>
          <cell r="E768" t="str">
            <v>U</v>
          </cell>
        </row>
        <row r="769">
          <cell r="A769" t="str">
            <v>ESR-3VA+3SR</v>
          </cell>
          <cell r="B769" t="str">
            <v>ESR0100</v>
          </cell>
          <cell r="C769" t="str">
            <v>(3VA+3SR)R</v>
          </cell>
          <cell r="D769" t="str">
            <v>Est. 34.5 kV 3F Volada Angular deriv. 3F Semi Centrada Retención</v>
          </cell>
          <cell r="E769" t="str">
            <v>U</v>
          </cell>
        </row>
        <row r="770">
          <cell r="A770" t="str">
            <v>ESR-3VD</v>
          </cell>
          <cell r="B770" t="str">
            <v>ESR0030</v>
          </cell>
          <cell r="C770" t="str">
            <v>3VDR</v>
          </cell>
          <cell r="D770" t="str">
            <v>Est. 34.5 kV 3F En volado Doble retención</v>
          </cell>
          <cell r="E770" t="str">
            <v>U</v>
          </cell>
        </row>
        <row r="771">
          <cell r="A771" t="str">
            <v>ESR-3VD+3SP</v>
          </cell>
          <cell r="B771" t="str">
            <v>ESR0126</v>
          </cell>
          <cell r="C771" t="str">
            <v>(3VD+3SP)R</v>
          </cell>
          <cell r="D771" t="str">
            <v>Est. 34.5 kV 3F Volada Doble Reten. deriv. 3F Semi Centrada Pasante</v>
          </cell>
          <cell r="E771" t="str">
            <v>U</v>
          </cell>
        </row>
        <row r="772">
          <cell r="A772" t="str">
            <v>ESR-3VD+3SR</v>
          </cell>
          <cell r="B772" t="str">
            <v>ESR0101</v>
          </cell>
          <cell r="C772" t="str">
            <v>(3VD+3SR)R</v>
          </cell>
          <cell r="D772" t="str">
            <v>Est. 34.5 kV 3F Volada Doble Retención deriv. 3F Semi Centrada Retención</v>
          </cell>
          <cell r="E772" t="str">
            <v>U</v>
          </cell>
        </row>
        <row r="773">
          <cell r="A773" t="str">
            <v>ESR-3VP</v>
          </cell>
          <cell r="B773" t="str">
            <v>ESR0027</v>
          </cell>
          <cell r="C773" t="str">
            <v>3VPR</v>
          </cell>
          <cell r="D773" t="str">
            <v>Est. 34.5 kV 3F En volado  Pasante</v>
          </cell>
          <cell r="E773" t="str">
            <v>U</v>
          </cell>
        </row>
        <row r="774">
          <cell r="A774" t="str">
            <v>ESR-3VP+1CR</v>
          </cell>
          <cell r="B774" t="str">
            <v>ESR0060</v>
          </cell>
          <cell r="C774" t="str">
            <v>(3VP+1CR)R</v>
          </cell>
          <cell r="D774" t="str">
            <v>Est. 13kV 3F Volada Pasante deriv. 1F Centrada Retención</v>
          </cell>
          <cell r="E774" t="str">
            <v>U</v>
          </cell>
        </row>
        <row r="775">
          <cell r="A775" t="str">
            <v>ESR-3VP+3SR</v>
          </cell>
          <cell r="B775" t="str">
            <v>ESR0061</v>
          </cell>
          <cell r="C775" t="str">
            <v>(3VP+3SR)R</v>
          </cell>
          <cell r="D775" t="str">
            <v>Est. 13kV 3F Volada Pasante deriv. 3F Semi Centrada Retención</v>
          </cell>
          <cell r="E775" t="str">
            <v>U</v>
          </cell>
        </row>
        <row r="776">
          <cell r="A776" t="str">
            <v>ESR-3VR</v>
          </cell>
          <cell r="B776" t="str">
            <v>ESR0029</v>
          </cell>
          <cell r="C776" t="str">
            <v>3VRR</v>
          </cell>
          <cell r="D776" t="str">
            <v>Est. 34.5 kV 3F En volado Retención</v>
          </cell>
          <cell r="E776" t="str">
            <v>U</v>
          </cell>
        </row>
        <row r="777">
          <cell r="A777" t="str">
            <v>ESR-3VR+1CR</v>
          </cell>
          <cell r="B777" t="str">
            <v>ESR0089</v>
          </cell>
          <cell r="C777" t="str">
            <v>(3VR+1CR)R</v>
          </cell>
          <cell r="D777" t="str">
            <v>Est. 34.5 kV 3F Volada Retención deriv.1F Centrada Retención</v>
          </cell>
          <cell r="E777" t="str">
            <v>U</v>
          </cell>
        </row>
        <row r="778">
          <cell r="A778" t="str">
            <v>ESR-3VR+3SR</v>
          </cell>
          <cell r="B778" t="str">
            <v>ESR0102</v>
          </cell>
          <cell r="C778" t="str">
            <v>(3VR+3SR)R</v>
          </cell>
          <cell r="D778" t="str">
            <v>Est. 34.5 kV 3F Volada Retención deriv. 3F Semi Centrada Retención</v>
          </cell>
          <cell r="E778" t="str">
            <v>U</v>
          </cell>
        </row>
        <row r="779">
          <cell r="A779" t="str">
            <v>ESS-1BA</v>
          </cell>
          <cell r="B779" t="str">
            <v>ESS0009</v>
          </cell>
          <cell r="C779" t="str">
            <v>1BAS</v>
          </cell>
          <cell r="D779" t="str">
            <v>Est. 6 kV 1F Bandera Angular</v>
          </cell>
          <cell r="E779" t="str">
            <v>U</v>
          </cell>
        </row>
        <row r="780">
          <cell r="A780" t="str">
            <v>ESS-1BA+1CR</v>
          </cell>
          <cell r="B780" t="str">
            <v>ESS0128</v>
          </cell>
          <cell r="C780" t="str">
            <v>(1BA+1CR)S</v>
          </cell>
          <cell r="D780" t="str">
            <v>Est. 6 kV 1F Bandera Angular deriv. 1F Centrada Retención</v>
          </cell>
          <cell r="E780" t="str">
            <v>U</v>
          </cell>
        </row>
        <row r="781">
          <cell r="A781" t="str">
            <v>ESS-1BA+1CR+1CR</v>
          </cell>
          <cell r="B781" t="str">
            <v>ESS0123</v>
          </cell>
          <cell r="C781" t="str">
            <v>(1BA+1CR+1CR)S</v>
          </cell>
          <cell r="D781" t="str">
            <v>Est. 6 kV 1F Bandera Angular dos deriv. 1F Centrada Retención</v>
          </cell>
          <cell r="E781" t="str">
            <v>U</v>
          </cell>
        </row>
        <row r="782">
          <cell r="A782" t="str">
            <v>ESS-1BD</v>
          </cell>
          <cell r="B782" t="str">
            <v>ESS0010</v>
          </cell>
          <cell r="C782" t="str">
            <v>1BDS</v>
          </cell>
          <cell r="D782" t="str">
            <v>Est. 6 kV 1F Bandera Doble Retención</v>
          </cell>
          <cell r="E782" t="str">
            <v>U</v>
          </cell>
        </row>
        <row r="783">
          <cell r="A783" t="str">
            <v>ESS-1CA</v>
          </cell>
          <cell r="B783" t="str">
            <v>ESS0002</v>
          </cell>
          <cell r="C783" t="str">
            <v>1CAS</v>
          </cell>
          <cell r="D783" t="str">
            <v>Est. 6 kV 1F Centrada Angular</v>
          </cell>
          <cell r="E783" t="str">
            <v>U</v>
          </cell>
        </row>
        <row r="784">
          <cell r="A784" t="str">
            <v>ESS-1CA+1BA</v>
          </cell>
          <cell r="B784" t="str">
            <v>ESS0041</v>
          </cell>
          <cell r="C784" t="str">
            <v>(1CA+1BA)S</v>
          </cell>
          <cell r="D784" t="str">
            <v>Est. 6 kV 1F Centrada Angular deriv. 1F Bandera Angular</v>
          </cell>
          <cell r="E784" t="str">
            <v>U</v>
          </cell>
        </row>
        <row r="785">
          <cell r="A785" t="str">
            <v>ESS-1CA+1BD</v>
          </cell>
          <cell r="B785" t="str">
            <v>ESS0084</v>
          </cell>
          <cell r="C785" t="str">
            <v>(1CA+1BD)S</v>
          </cell>
          <cell r="D785" t="str">
            <v>Est. 6 kV 1F Centrada Angular deriv. 1F Bandera Doble Retenc.</v>
          </cell>
          <cell r="E785" t="str">
            <v>U</v>
          </cell>
        </row>
        <row r="786">
          <cell r="A786" t="str">
            <v>ESS-1CA+1CR</v>
          </cell>
          <cell r="B786" t="str">
            <v>ESS0042</v>
          </cell>
          <cell r="C786" t="str">
            <v>(1CA+1CR)S</v>
          </cell>
          <cell r="D786" t="str">
            <v>Est. 6 kV 1F Centrada Angular deriv. 1F Centrada Retención</v>
          </cell>
          <cell r="E786" t="str">
            <v>U</v>
          </cell>
        </row>
        <row r="787">
          <cell r="A787" t="str">
            <v>ESS-1CD</v>
          </cell>
          <cell r="B787" t="str">
            <v>ESS0004</v>
          </cell>
          <cell r="C787" t="str">
            <v>1CDS</v>
          </cell>
          <cell r="D787" t="str">
            <v>Est. 6 kV 1F Centrada Doble Retención</v>
          </cell>
          <cell r="E787" t="str">
            <v>U</v>
          </cell>
        </row>
        <row r="788">
          <cell r="A788" t="str">
            <v>ESS-1CD+1CR</v>
          </cell>
          <cell r="B788" t="str">
            <v>ESS0045</v>
          </cell>
          <cell r="C788" t="str">
            <v>(1CD+1CR)S</v>
          </cell>
          <cell r="D788" t="str">
            <v>Est. 6 kV 1F Centrada Doble Retención deriv. 1F Centrada Retención</v>
          </cell>
          <cell r="E788" t="str">
            <v>U</v>
          </cell>
        </row>
        <row r="789">
          <cell r="A789" t="str">
            <v>ESS-1CP</v>
          </cell>
          <cell r="B789" t="str">
            <v>ESS0001</v>
          </cell>
          <cell r="C789" t="str">
            <v>1CPS</v>
          </cell>
          <cell r="D789" t="str">
            <v>Est. 6 kV 1F Centrada  Pasante</v>
          </cell>
          <cell r="E789" t="str">
            <v>U</v>
          </cell>
        </row>
        <row r="790">
          <cell r="A790" t="str">
            <v>ESS-1CP+1BA</v>
          </cell>
          <cell r="B790" t="str">
            <v>ESS0040</v>
          </cell>
          <cell r="C790" t="str">
            <v>(1CP+1BA)S</v>
          </cell>
          <cell r="D790" t="str">
            <v>Est. 6 kV 1F Centrada Pasante deriv. 1F Bandera Angular</v>
          </cell>
          <cell r="E790" t="str">
            <v>U</v>
          </cell>
        </row>
        <row r="791">
          <cell r="A791" t="str">
            <v>ESS-1CP+1CR</v>
          </cell>
          <cell r="B791" t="str">
            <v>ESS0039</v>
          </cell>
          <cell r="C791" t="str">
            <v>(1CP+1CR)S</v>
          </cell>
          <cell r="D791" t="str">
            <v>Est. 6 kV 1F Centrada Pasante deriv. 1F Centrada Retención</v>
          </cell>
          <cell r="E791" t="str">
            <v>U</v>
          </cell>
        </row>
        <row r="792">
          <cell r="A792" t="str">
            <v>ESS-1CP+1CR+1CR</v>
          </cell>
          <cell r="B792" t="str">
            <v>ESS0083</v>
          </cell>
          <cell r="C792" t="str">
            <v>(1CP+1CR+1CR)S</v>
          </cell>
          <cell r="D792" t="str">
            <v>Est. 6 kV 1F Centrada Pasante dos deriv. 1F Centrada Retención</v>
          </cell>
          <cell r="E792" t="str">
            <v>U</v>
          </cell>
        </row>
        <row r="793">
          <cell r="A793" t="str">
            <v>ESS-1CR</v>
          </cell>
          <cell r="B793" t="str">
            <v>ESS0003</v>
          </cell>
          <cell r="C793" t="str">
            <v>1CRS</v>
          </cell>
          <cell r="D793" t="str">
            <v>Est. 6 kV 1F Centrada Retención</v>
          </cell>
          <cell r="E793" t="str">
            <v>U</v>
          </cell>
        </row>
        <row r="794">
          <cell r="A794" t="str">
            <v>ESS-1CR+1BA</v>
          </cell>
          <cell r="B794" t="str">
            <v>ESS0043</v>
          </cell>
          <cell r="C794" t="str">
            <v>(1CR+1BA)S</v>
          </cell>
          <cell r="D794" t="str">
            <v>Est. 6 kV 1F Centrada Retención deriv. 1F Bandera Angular</v>
          </cell>
          <cell r="E794" t="str">
            <v>U</v>
          </cell>
        </row>
        <row r="795">
          <cell r="A795" t="str">
            <v>ESS-1CR+1BD</v>
          </cell>
          <cell r="B795" t="str">
            <v>ESS0064</v>
          </cell>
          <cell r="C795" t="str">
            <v>(1CR+1BD)S</v>
          </cell>
          <cell r="D795" t="str">
            <v>Est. 6 kV 1F Centrada Retención deriv. 1F Bandera Doble Retenc.</v>
          </cell>
          <cell r="E795" t="str">
            <v>U</v>
          </cell>
        </row>
        <row r="796">
          <cell r="A796" t="str">
            <v>ESS-1CR+1CR</v>
          </cell>
          <cell r="B796" t="str">
            <v>ESS0044</v>
          </cell>
          <cell r="C796" t="str">
            <v>(1CR+1CR)S</v>
          </cell>
          <cell r="D796" t="str">
            <v>Est. 6 kV 1F Centrada Retención deriv. 1F Centrada Retención</v>
          </cell>
          <cell r="E796" t="str">
            <v>U</v>
          </cell>
        </row>
        <row r="797">
          <cell r="A797" t="str">
            <v>ESS-1CR+1CR+1CR</v>
          </cell>
          <cell r="B797" t="str">
            <v>ESS0065</v>
          </cell>
          <cell r="C797" t="str">
            <v>(1CR+1CR+1CR)S</v>
          </cell>
          <cell r="D797" t="str">
            <v>Est. 6 kV 1F Centrada Retención dos deriv.1F Centrada Retención</v>
          </cell>
          <cell r="E797" t="str">
            <v>U</v>
          </cell>
        </row>
        <row r="798">
          <cell r="A798" t="str">
            <v>ESS-1CR+1CR+1CR+1CR</v>
          </cell>
          <cell r="B798" t="str">
            <v>ESS0086</v>
          </cell>
          <cell r="C798" t="str">
            <v>(1CR+1CR+1CR+1CR)S</v>
          </cell>
          <cell r="D798" t="str">
            <v>Est. 6 kV 1F Centrada Retención tres deriv.1F Centrada Retención</v>
          </cell>
          <cell r="E798" t="str">
            <v>U</v>
          </cell>
        </row>
        <row r="799">
          <cell r="A799" t="str">
            <v>ESS-1VA</v>
          </cell>
          <cell r="B799" t="str">
            <v>ESS0006</v>
          </cell>
          <cell r="C799" t="str">
            <v>1VAS</v>
          </cell>
          <cell r="D799" t="str">
            <v>Est. 6 kV 1F En Volado Angular</v>
          </cell>
          <cell r="E799" t="str">
            <v>U</v>
          </cell>
        </row>
        <row r="800">
          <cell r="A800" t="str">
            <v>ESS-1VD</v>
          </cell>
          <cell r="B800" t="str">
            <v>ESS0008</v>
          </cell>
          <cell r="C800" t="str">
            <v>1VDS</v>
          </cell>
          <cell r="D800" t="str">
            <v>Est. 6 kV 1F En Volado Doble Retención</v>
          </cell>
          <cell r="E800" t="str">
            <v>U</v>
          </cell>
        </row>
        <row r="801">
          <cell r="A801" t="str">
            <v>ESS-1VP</v>
          </cell>
          <cell r="B801" t="str">
            <v>ESS0005</v>
          </cell>
          <cell r="C801" t="str">
            <v>1VPS</v>
          </cell>
          <cell r="D801" t="str">
            <v>Est. 6 kV 1F En Volado Pasante</v>
          </cell>
          <cell r="E801" t="str">
            <v>U</v>
          </cell>
        </row>
        <row r="802">
          <cell r="A802" t="str">
            <v>ESS-1VP+1CR</v>
          </cell>
          <cell r="B802" t="str">
            <v>ESS0046</v>
          </cell>
          <cell r="C802" t="str">
            <v>(1VP+1CR)S</v>
          </cell>
          <cell r="D802" t="str">
            <v>Est. 6 kV 1F En Volado Pasante deriv. 1F Centrada Retención</v>
          </cell>
          <cell r="E802" t="str">
            <v>U</v>
          </cell>
        </row>
        <row r="803">
          <cell r="A803" t="str">
            <v>ESS-1VR</v>
          </cell>
          <cell r="B803" t="str">
            <v>ESS0007</v>
          </cell>
          <cell r="C803" t="str">
            <v>1VRS</v>
          </cell>
          <cell r="D803" t="str">
            <v>Est. 6 kV 1F En Volado Retención</v>
          </cell>
          <cell r="E803" t="str">
            <v>U</v>
          </cell>
        </row>
        <row r="804">
          <cell r="A804" t="str">
            <v>ESS-2CA</v>
          </cell>
          <cell r="B804" t="str">
            <v>ESS0012</v>
          </cell>
          <cell r="C804" t="str">
            <v>2CAS</v>
          </cell>
          <cell r="D804" t="str">
            <v>Est. 6 kV 2F Centrada Angular</v>
          </cell>
          <cell r="E804" t="str">
            <v>U</v>
          </cell>
        </row>
        <row r="805">
          <cell r="A805" t="str">
            <v>ESS-2CD</v>
          </cell>
          <cell r="B805" t="str">
            <v>ESS0014</v>
          </cell>
          <cell r="C805" t="str">
            <v>2CDS</v>
          </cell>
          <cell r="D805" t="str">
            <v>Est. 6 kV 2F Centrada Doble retención</v>
          </cell>
          <cell r="E805" t="str">
            <v>U</v>
          </cell>
        </row>
        <row r="806">
          <cell r="A806" t="str">
            <v>ESS-2CP</v>
          </cell>
          <cell r="B806" t="str">
            <v>ESS0011</v>
          </cell>
          <cell r="C806" t="str">
            <v>2CPS</v>
          </cell>
          <cell r="D806" t="str">
            <v>Est. 6 kV 2F Centrada  Pasante</v>
          </cell>
          <cell r="E806" t="str">
            <v>U</v>
          </cell>
        </row>
        <row r="807">
          <cell r="A807" t="str">
            <v>ESS-2CP+1CR</v>
          </cell>
          <cell r="B807" t="str">
            <v>ESS0049</v>
          </cell>
          <cell r="C807" t="str">
            <v>(2CP+1CR)S</v>
          </cell>
          <cell r="D807" t="str">
            <v>Est. 6 kV 2F Centrada Pasante deriv. 1F Centrada Retención</v>
          </cell>
          <cell r="E807" t="str">
            <v>U</v>
          </cell>
        </row>
        <row r="808">
          <cell r="A808" t="str">
            <v>ESS-2CP+2CR</v>
          </cell>
          <cell r="B808" t="str">
            <v>ESS0048</v>
          </cell>
          <cell r="C808" t="str">
            <v>(2CP+2CR)S</v>
          </cell>
          <cell r="D808" t="str">
            <v>Est. 6 kV 2F Centrada Pasante deriv. 2F Centrada Retención</v>
          </cell>
          <cell r="E808" t="str">
            <v>U</v>
          </cell>
        </row>
        <row r="809">
          <cell r="A809" t="str">
            <v>ESS-2CR</v>
          </cell>
          <cell r="B809" t="str">
            <v>ESS0013</v>
          </cell>
          <cell r="C809" t="str">
            <v>2CRS</v>
          </cell>
          <cell r="D809" t="str">
            <v>Est. 6 kV 2F Centrada Retención</v>
          </cell>
          <cell r="E809" t="str">
            <v>U</v>
          </cell>
        </row>
        <row r="810">
          <cell r="A810" t="str">
            <v>ESS-2CR+2CR</v>
          </cell>
          <cell r="B810" t="str">
            <v>ESS0050</v>
          </cell>
          <cell r="C810" t="str">
            <v>(2CR+2CR)S</v>
          </cell>
          <cell r="D810" t="str">
            <v>Est. 6 kV 2F Centrada Retencion deriv. 2F Centrada Retención</v>
          </cell>
          <cell r="E810" t="str">
            <v>U</v>
          </cell>
        </row>
        <row r="811">
          <cell r="A811" t="str">
            <v>ESS-2VA</v>
          </cell>
          <cell r="B811" t="str">
            <v>ESS0016</v>
          </cell>
          <cell r="C811" t="str">
            <v>2VAS</v>
          </cell>
          <cell r="D811" t="str">
            <v>Est. 6 kV 2F Volado Angular</v>
          </cell>
          <cell r="E811" t="str">
            <v>U</v>
          </cell>
        </row>
        <row r="812">
          <cell r="A812" t="str">
            <v>ESS-2VD</v>
          </cell>
          <cell r="B812" t="str">
            <v>ESS0018</v>
          </cell>
          <cell r="C812" t="str">
            <v>2VDS</v>
          </cell>
          <cell r="D812" t="str">
            <v>Est. 6 kV 2F Volado Doble retención</v>
          </cell>
          <cell r="E812" t="str">
            <v>U</v>
          </cell>
        </row>
        <row r="813">
          <cell r="A813" t="str">
            <v>ESS-2VP</v>
          </cell>
          <cell r="B813" t="str">
            <v>ESS0015</v>
          </cell>
          <cell r="C813" t="str">
            <v>2VPS</v>
          </cell>
          <cell r="D813" t="str">
            <v>Est. 6 kV 2F Volado  Pasante</v>
          </cell>
          <cell r="E813" t="str">
            <v>U</v>
          </cell>
        </row>
        <row r="814">
          <cell r="A814" t="str">
            <v>ESS-2VP+1CR</v>
          </cell>
          <cell r="B814" t="str">
            <v>ESS0047</v>
          </cell>
          <cell r="C814" t="str">
            <v>(2VP+1CR)S</v>
          </cell>
          <cell r="D814" t="str">
            <v>Est. 6 kV 2F En Volado Pasante deriv. 1F Centrada Retención</v>
          </cell>
          <cell r="E814" t="str">
            <v>U</v>
          </cell>
        </row>
        <row r="815">
          <cell r="A815" t="str">
            <v>ESS-2VR</v>
          </cell>
          <cell r="B815" t="str">
            <v>ESS0017</v>
          </cell>
          <cell r="C815" t="str">
            <v>2VRS</v>
          </cell>
          <cell r="D815" t="str">
            <v>Est. 6 kV 2F Volado Retención</v>
          </cell>
          <cell r="E815" t="str">
            <v>U</v>
          </cell>
        </row>
        <row r="816">
          <cell r="A816" t="str">
            <v>ESS-3BA</v>
          </cell>
          <cell r="B816" t="str">
            <v>ESS0036</v>
          </cell>
          <cell r="C816" t="str">
            <v>3BAS</v>
          </cell>
          <cell r="D816" t="str">
            <v>Est. 6 kV 3F Bandera Angular</v>
          </cell>
          <cell r="E816" t="str">
            <v>U</v>
          </cell>
        </row>
        <row r="817">
          <cell r="A817" t="str">
            <v>ESS-3BA+1CR</v>
          </cell>
          <cell r="B817" t="str">
            <v>ESS0076</v>
          </cell>
          <cell r="C817" t="str">
            <v>(3BA+1CR)S</v>
          </cell>
          <cell r="D817" t="str">
            <v>Est. 6 kV 3F Bandera Angular deriv. 1F Centrada Retención</v>
          </cell>
          <cell r="E817" t="str">
            <v>U</v>
          </cell>
        </row>
        <row r="818">
          <cell r="A818" t="str">
            <v>ESS-3BA+1CR+1CR</v>
          </cell>
          <cell r="B818" t="str">
            <v>ESS0094</v>
          </cell>
          <cell r="C818" t="str">
            <v>(3BA+1CR+1CR)S</v>
          </cell>
          <cell r="D818" t="str">
            <v>Est. 6 kV 3F Bandera Angular dos deriv. 1F Centrada Retención</v>
          </cell>
          <cell r="E818" t="str">
            <v>U</v>
          </cell>
        </row>
        <row r="819">
          <cell r="A819" t="str">
            <v>ESS-3BA+3BR</v>
          </cell>
          <cell r="B819" t="str">
            <v>ESS0103</v>
          </cell>
          <cell r="C819" t="str">
            <v>(3BA+3BR)S</v>
          </cell>
          <cell r="D819" t="str">
            <v>Est. 6 kV 3F Bandera Angular deriv. 3F Bandera Retención</v>
          </cell>
          <cell r="E819" t="str">
            <v>U</v>
          </cell>
        </row>
        <row r="820">
          <cell r="A820" t="str">
            <v>ESS-3BA+3SR</v>
          </cell>
          <cell r="B820" t="str">
            <v>ESS0077</v>
          </cell>
          <cell r="C820" t="str">
            <v>(3BA+3SR)S</v>
          </cell>
          <cell r="D820" t="str">
            <v>Est. 6 kV 3F Bandera Angular derivación 3F Semicentrada Retención</v>
          </cell>
          <cell r="E820" t="str">
            <v>U</v>
          </cell>
        </row>
        <row r="821">
          <cell r="A821" t="str">
            <v>ESS-3BD</v>
          </cell>
          <cell r="B821" t="str">
            <v>ESS0037</v>
          </cell>
          <cell r="C821" t="str">
            <v>3BDS</v>
          </cell>
          <cell r="D821" t="str">
            <v>Est. 6 kV 3F Bandera Doble Retención</v>
          </cell>
          <cell r="E821" t="str">
            <v>U</v>
          </cell>
        </row>
        <row r="822">
          <cell r="A822" t="str">
            <v>ESS-3BD+1CR</v>
          </cell>
          <cell r="B822" t="str">
            <v>ESS0079</v>
          </cell>
          <cell r="C822" t="str">
            <v>(3BD+1CR)S</v>
          </cell>
          <cell r="D822" t="str">
            <v>Est. 6 kV 3F Bandera Doble Retención deriv. 1F Centrada Retención</v>
          </cell>
          <cell r="E822" t="str">
            <v>U</v>
          </cell>
        </row>
        <row r="823">
          <cell r="A823" t="str">
            <v>ESS-3BD+1CR+1CR</v>
          </cell>
          <cell r="B823" t="str">
            <v>ESS0096</v>
          </cell>
          <cell r="C823" t="str">
            <v>(3BD+1CR+1CR)S</v>
          </cell>
          <cell r="D823" t="str">
            <v>Est. 6 kV 3F Bandera Doble Retención dos deriv. 1F Centrada Retención</v>
          </cell>
          <cell r="E823" t="str">
            <v>U</v>
          </cell>
        </row>
        <row r="824">
          <cell r="A824" t="str">
            <v>ESS-3BD+3BR</v>
          </cell>
          <cell r="B824" t="str">
            <v>ESS0104</v>
          </cell>
          <cell r="C824" t="str">
            <v>(3BD+3BR)S</v>
          </cell>
          <cell r="D824" t="str">
            <v>Est. 6 kV 3F Bandera Doble Retención deriv.  3F Bandera Retención</v>
          </cell>
          <cell r="E824" t="str">
            <v>U</v>
          </cell>
        </row>
        <row r="825">
          <cell r="A825" t="str">
            <v>ESS-3BD+3SR</v>
          </cell>
          <cell r="B825" t="str">
            <v>ESS0080</v>
          </cell>
          <cell r="C825" t="str">
            <v>(3BD+3SR)S</v>
          </cell>
          <cell r="D825" t="str">
            <v>Est. 6 kV 3F Bandera Doble Retenc. deriv. 3F Semicentrada Retenc.</v>
          </cell>
          <cell r="E825" t="str">
            <v>U</v>
          </cell>
        </row>
        <row r="826">
          <cell r="A826" t="str">
            <v>ESS-3BR</v>
          </cell>
          <cell r="B826" t="str">
            <v>ESS0062</v>
          </cell>
          <cell r="C826" t="str">
            <v>3BRS</v>
          </cell>
          <cell r="D826" t="str">
            <v>Est. 6 kV 3F Bandera Retención</v>
          </cell>
          <cell r="E826" t="str">
            <v>U</v>
          </cell>
        </row>
        <row r="827">
          <cell r="A827" t="str">
            <v>ESS-3BR+1CR</v>
          </cell>
          <cell r="B827" t="str">
            <v>ESS0078</v>
          </cell>
          <cell r="C827" t="str">
            <v>(3BR+1CR)S</v>
          </cell>
          <cell r="D827" t="str">
            <v>Est. 6 kV 3F Bandera Retención deriv. 1F Centrada Retención</v>
          </cell>
          <cell r="E827" t="str">
            <v>U</v>
          </cell>
        </row>
        <row r="828">
          <cell r="A828" t="str">
            <v>ESS-3BR+1CR+1CR</v>
          </cell>
          <cell r="B828" t="str">
            <v>ESS0095</v>
          </cell>
          <cell r="C828" t="str">
            <v>(3BR+1CR+1CR)S</v>
          </cell>
          <cell r="D828" t="str">
            <v>Est. 6 kV 3F Bandera Retención dos deriv. 1F Centrada Retención</v>
          </cell>
          <cell r="E828" t="str">
            <v>U</v>
          </cell>
        </row>
        <row r="829">
          <cell r="A829" t="str">
            <v>ESS-3CA</v>
          </cell>
          <cell r="B829" t="str">
            <v>ESS0020</v>
          </cell>
          <cell r="C829" t="str">
            <v>3CAS</v>
          </cell>
          <cell r="D829" t="str">
            <v>Est. 6 kV 3F Centrada Angular</v>
          </cell>
          <cell r="E829" t="str">
            <v>U</v>
          </cell>
        </row>
        <row r="830">
          <cell r="A830" t="str">
            <v>ESS-3CA+1CR</v>
          </cell>
          <cell r="B830" t="str">
            <v>ESS0066</v>
          </cell>
          <cell r="C830" t="str">
            <v>(3CA+1CR)S</v>
          </cell>
          <cell r="D830" t="str">
            <v>Est. 6 kV 3F Centrada Angular deriv. 1F Centrada Retención</v>
          </cell>
          <cell r="E830" t="str">
            <v>U</v>
          </cell>
        </row>
        <row r="831">
          <cell r="A831" t="str">
            <v>ESS-3CA+1CR+1CR</v>
          </cell>
          <cell r="B831" t="str">
            <v>ESS0091</v>
          </cell>
          <cell r="C831" t="str">
            <v>(3CA+1CR+1CR)S</v>
          </cell>
          <cell r="D831" t="str">
            <v>Est. 6 kV 3F Centrada Angular dos deriv. 1F Centrada Retención</v>
          </cell>
          <cell r="E831" t="str">
            <v>U</v>
          </cell>
        </row>
        <row r="832">
          <cell r="A832" t="str">
            <v>ESS-3CA+3SR</v>
          </cell>
          <cell r="B832" t="str">
            <v>ESS0097</v>
          </cell>
          <cell r="C832" t="str">
            <v>(3CA+3SR)S</v>
          </cell>
          <cell r="D832" t="str">
            <v>Est. 6 kV 3F Centrada Angular deriv. 3F Semicentrada Retención</v>
          </cell>
          <cell r="E832" t="str">
            <v>U</v>
          </cell>
        </row>
        <row r="833">
          <cell r="A833" t="str">
            <v>ESS-3CD</v>
          </cell>
          <cell r="B833" t="str">
            <v>ESS0022</v>
          </cell>
          <cell r="C833" t="str">
            <v>3CDS</v>
          </cell>
          <cell r="D833" t="str">
            <v>Est. 6 kV 3F Centrada Doble retención</v>
          </cell>
          <cell r="E833" t="str">
            <v>U</v>
          </cell>
        </row>
        <row r="834">
          <cell r="A834" t="str">
            <v>ESS-3CD+1CR</v>
          </cell>
          <cell r="B834" t="str">
            <v>ESS0067</v>
          </cell>
          <cell r="C834" t="str">
            <v>(3CD+1CR)S</v>
          </cell>
          <cell r="D834" t="str">
            <v>Est. 6 kV 3F Centrada Doble Retención deriv. 1F Centrada Retención</v>
          </cell>
          <cell r="E834" t="str">
            <v>U</v>
          </cell>
        </row>
        <row r="835">
          <cell r="A835" t="str">
            <v>ESS-3CD+1CR+1CR</v>
          </cell>
          <cell r="B835" t="str">
            <v>ESS0093</v>
          </cell>
          <cell r="C835" t="str">
            <v>(3CD+1CR+1CR)S</v>
          </cell>
          <cell r="D835" t="str">
            <v>Est. 6 kV 3F Centrada Doble Retención dos deriv. 1F Centrada Retención</v>
          </cell>
          <cell r="E835" t="str">
            <v>U</v>
          </cell>
        </row>
        <row r="836">
          <cell r="A836" t="str">
            <v>ESS-3CD+3SR</v>
          </cell>
          <cell r="B836" t="str">
            <v>ESS0099</v>
          </cell>
          <cell r="C836" t="str">
            <v>(3CD+3SR)S</v>
          </cell>
          <cell r="D836" t="str">
            <v>Est. 6 kV 3F Centrada Doble Retención deriv. 3F Semicentrada Retención</v>
          </cell>
          <cell r="E836" t="str">
            <v>U</v>
          </cell>
        </row>
        <row r="837">
          <cell r="A837" t="str">
            <v>ESS-3CP</v>
          </cell>
          <cell r="B837" t="str">
            <v>ESS0019</v>
          </cell>
          <cell r="C837" t="str">
            <v>3CPS</v>
          </cell>
          <cell r="D837" t="str">
            <v>Est. 6 kV 3F Centrada Pasante</v>
          </cell>
          <cell r="E837" t="str">
            <v>U</v>
          </cell>
        </row>
        <row r="838">
          <cell r="A838" t="str">
            <v>ESS-3CP+1CR</v>
          </cell>
          <cell r="B838" t="str">
            <v>ESS0053</v>
          </cell>
          <cell r="C838" t="str">
            <v>(3CP+1CR)S</v>
          </cell>
          <cell r="D838" t="str">
            <v>Est. 6 kV 3F Centrada Pasante deriv. 1F Centrada Retención</v>
          </cell>
          <cell r="E838" t="str">
            <v>U</v>
          </cell>
        </row>
        <row r="839">
          <cell r="A839" t="str">
            <v>ESS-3CP+1CR+1CR</v>
          </cell>
          <cell r="B839" t="str">
            <v>ESS0090</v>
          </cell>
          <cell r="C839" t="str">
            <v>(3CP+1CR+1CR)S</v>
          </cell>
          <cell r="D839" t="str">
            <v>Est. 6 kV 3F Centrada Pasante dos deriv. 1F Centrada Retención</v>
          </cell>
          <cell r="E839" t="str">
            <v>U</v>
          </cell>
        </row>
        <row r="840">
          <cell r="A840" t="str">
            <v>ESS-3CP+2CR</v>
          </cell>
          <cell r="B840" t="str">
            <v>ESS0052</v>
          </cell>
          <cell r="C840" t="str">
            <v>(3CP+2CR)S</v>
          </cell>
          <cell r="D840" t="str">
            <v>Est. 6 kV 3F Centrada Pasante deriv. 2F Centrada Retención</v>
          </cell>
          <cell r="E840" t="str">
            <v>U</v>
          </cell>
        </row>
        <row r="841">
          <cell r="A841" t="str">
            <v>ESS-3CP+3CR</v>
          </cell>
          <cell r="B841" t="str">
            <v>ESS0051</v>
          </cell>
          <cell r="C841" t="str">
            <v>(3CP+3CR)S</v>
          </cell>
          <cell r="D841" t="str">
            <v>Est. 6 kV 3F Centrada Pasante deriv. 3F Centrada Retención</v>
          </cell>
          <cell r="E841" t="str">
            <v>U</v>
          </cell>
        </row>
        <row r="842">
          <cell r="A842" t="str">
            <v>ESS-3CP+3SP</v>
          </cell>
          <cell r="B842" t="str">
            <v>ESS0118</v>
          </cell>
          <cell r="C842" t="str">
            <v>(3CP+3SP)S</v>
          </cell>
          <cell r="D842" t="str">
            <v>Est. 6 kV 3F Centrada Pasante deriv. 3F Semicentrada Pasante</v>
          </cell>
          <cell r="E842" t="str">
            <v>U</v>
          </cell>
        </row>
        <row r="843">
          <cell r="A843" t="str">
            <v>ESS-3CP+3SR</v>
          </cell>
          <cell r="B843" t="str">
            <v>ESS0119</v>
          </cell>
          <cell r="C843" t="str">
            <v>(3CP+3SR)S</v>
          </cell>
          <cell r="D843" t="str">
            <v>Est. 6 kV 3F Centrada Pasante deriv. 3F Semicentrada Retención</v>
          </cell>
          <cell r="E843" t="str">
            <v>U</v>
          </cell>
        </row>
        <row r="844">
          <cell r="A844" t="str">
            <v>ESS-3CR</v>
          </cell>
          <cell r="B844" t="str">
            <v>ESS0021</v>
          </cell>
          <cell r="C844" t="str">
            <v>3CRS</v>
          </cell>
          <cell r="D844" t="str">
            <v>Est. 6 kV 3F Centrada Retención</v>
          </cell>
          <cell r="E844" t="str">
            <v>U</v>
          </cell>
        </row>
        <row r="845">
          <cell r="A845" t="str">
            <v>ESS-3CR+1CR</v>
          </cell>
          <cell r="B845" t="str">
            <v>ESS0056</v>
          </cell>
          <cell r="C845" t="str">
            <v>(3CR+1CR)S</v>
          </cell>
          <cell r="D845" t="str">
            <v>Est. 6 kV 3F Centrada Retención deriv. 1F Centrada Retención</v>
          </cell>
          <cell r="E845" t="str">
            <v>U</v>
          </cell>
        </row>
        <row r="846">
          <cell r="A846" t="str">
            <v>ESS-3CR+1CR+1CR</v>
          </cell>
          <cell r="B846" t="str">
            <v>ESS0092</v>
          </cell>
          <cell r="C846" t="str">
            <v>(3CR+1CR+1CR)S</v>
          </cell>
          <cell r="D846" t="str">
            <v>Est. 6 kV 3F Centrada Retención dos deriv. 1F Centrada Retención</v>
          </cell>
          <cell r="E846" t="str">
            <v>U</v>
          </cell>
        </row>
        <row r="847">
          <cell r="A847" t="str">
            <v>ESS-3CR+2CR</v>
          </cell>
          <cell r="B847" t="str">
            <v>ESS0055</v>
          </cell>
          <cell r="C847" t="str">
            <v>(3CR+2CR)S</v>
          </cell>
          <cell r="D847" t="str">
            <v>Est. 6 kV 3F Centrada Retención deriv. 2F Centrada Retención</v>
          </cell>
          <cell r="E847" t="str">
            <v>U</v>
          </cell>
        </row>
        <row r="848">
          <cell r="A848" t="str">
            <v>ESS-3CR+3CR</v>
          </cell>
          <cell r="B848" t="str">
            <v>ESS0054</v>
          </cell>
          <cell r="C848" t="str">
            <v>(3CR+3CR)S</v>
          </cell>
          <cell r="D848" t="str">
            <v>Est. 6 kV 3F Centrada Retención deriv. 3F Centrada Retención</v>
          </cell>
          <cell r="E848" t="str">
            <v>U</v>
          </cell>
        </row>
        <row r="849">
          <cell r="A849" t="str">
            <v>ESS-3CR+3SR</v>
          </cell>
          <cell r="B849" t="str">
            <v>ESS0098</v>
          </cell>
          <cell r="C849" t="str">
            <v>(3CR+3SR)S</v>
          </cell>
          <cell r="D849" t="str">
            <v>Est. 6 kV 3F Centrada Retención deriv. 3F Semicentrada Retención</v>
          </cell>
          <cell r="E849" t="str">
            <v>U</v>
          </cell>
        </row>
        <row r="850">
          <cell r="A850" t="str">
            <v>ESS-3HA</v>
          </cell>
          <cell r="B850" t="str">
            <v>ESS0088</v>
          </cell>
          <cell r="C850" t="str">
            <v>3HAT</v>
          </cell>
          <cell r="D850" t="str">
            <v>Est. 6 kV 3F Dos Postes Angular</v>
          </cell>
          <cell r="E850" t="str">
            <v>U</v>
          </cell>
        </row>
        <row r="851">
          <cell r="A851" t="str">
            <v>ESS-3HA+1CP</v>
          </cell>
          <cell r="B851" t="str">
            <v>ESS0107</v>
          </cell>
          <cell r="C851" t="str">
            <v>(3HA+1CP)S</v>
          </cell>
          <cell r="D851" t="str">
            <v>Est. 6 kV 3F Dos Postes Angular deriv. 1F Centrada Pasante</v>
          </cell>
          <cell r="E851" t="str">
            <v>U</v>
          </cell>
        </row>
        <row r="852">
          <cell r="A852" t="str">
            <v>ESS-3HA+1CR+1CR</v>
          </cell>
          <cell r="B852" t="str">
            <v>ESS0111</v>
          </cell>
          <cell r="C852" t="str">
            <v>(3HA+1CR+1CR)S</v>
          </cell>
          <cell r="D852" t="str">
            <v>Est. 6 kV 3F Dos Postes Angular dos deriv. 1F Centrada Retención</v>
          </cell>
          <cell r="E852" t="str">
            <v>U</v>
          </cell>
        </row>
        <row r="853">
          <cell r="A853" t="str">
            <v>ESS-3HA+3SR</v>
          </cell>
          <cell r="B853" t="str">
            <v>ESS0116</v>
          </cell>
          <cell r="C853" t="str">
            <v>(3HA+3SR)S</v>
          </cell>
          <cell r="D853" t="str">
            <v>Est. 6 kV 3F Dos Postes Angular deriv. 3F Semicentrada Retención</v>
          </cell>
          <cell r="E853" t="str">
            <v>U</v>
          </cell>
        </row>
        <row r="854">
          <cell r="A854" t="str">
            <v>ESS-3HD</v>
          </cell>
          <cell r="B854" t="str">
            <v>ESS0033</v>
          </cell>
          <cell r="C854" t="str">
            <v>3HDS</v>
          </cell>
          <cell r="D854" t="str">
            <v>Est. 6 kV 3F Dos Postes Doble Retención</v>
          </cell>
          <cell r="E854" t="str">
            <v>U</v>
          </cell>
        </row>
        <row r="855">
          <cell r="A855" t="str">
            <v>ESS-3HD+1CP</v>
          </cell>
          <cell r="B855" t="str">
            <v>ESS0108</v>
          </cell>
          <cell r="C855" t="str">
            <v>(3HD+1CP)S</v>
          </cell>
          <cell r="D855" t="str">
            <v>Est. 6 kV 3F Dos Postes Doble Retención deriv. 1F Centrada Retención</v>
          </cell>
          <cell r="E855" t="str">
            <v>U</v>
          </cell>
        </row>
        <row r="856">
          <cell r="A856" t="str">
            <v>ESS-3HD+3SR</v>
          </cell>
          <cell r="B856" t="str">
            <v>ESS0117</v>
          </cell>
          <cell r="C856" t="str">
            <v>(3HD+3SR)S</v>
          </cell>
          <cell r="D856" t="str">
            <v>Est. 6 kV 3F Dos Postes Doble Retenc. deriv. 3F Semicentrada Retenc.</v>
          </cell>
          <cell r="E856" t="str">
            <v>U</v>
          </cell>
        </row>
        <row r="857">
          <cell r="A857" t="str">
            <v>ESS-3HP</v>
          </cell>
          <cell r="B857" t="str">
            <v>ESS0031</v>
          </cell>
          <cell r="C857" t="str">
            <v>3HPS</v>
          </cell>
          <cell r="D857" t="str">
            <v>Est. 6 kV 3F Dos Postes Pasante</v>
          </cell>
          <cell r="E857" t="str">
            <v>U</v>
          </cell>
        </row>
        <row r="858">
          <cell r="A858" t="str">
            <v>ESS-3HP+1CP</v>
          </cell>
          <cell r="B858" t="str">
            <v>ESS0105</v>
          </cell>
          <cell r="C858" t="str">
            <v>(3HP+1CP)S</v>
          </cell>
          <cell r="D858" t="str">
            <v>Est. 6 kV 3F Dos Postes Pasante deriv. 1F Centrada Pasante</v>
          </cell>
          <cell r="E858" t="str">
            <v>U</v>
          </cell>
        </row>
        <row r="859">
          <cell r="A859" t="str">
            <v>ESS-3HP+1CR</v>
          </cell>
          <cell r="B859" t="str">
            <v>ESS0085</v>
          </cell>
          <cell r="C859" t="str">
            <v>(3HP+1CR)S</v>
          </cell>
          <cell r="D859" t="str">
            <v>Est. 6 kV 3F Dos Postes  Pasante deriv. 1F Centrada Retención</v>
          </cell>
          <cell r="E859" t="str">
            <v>U</v>
          </cell>
        </row>
        <row r="860">
          <cell r="A860" t="str">
            <v>ESS-3HP+1CR+1CR</v>
          </cell>
          <cell r="B860" t="str">
            <v>ESS0112</v>
          </cell>
          <cell r="C860" t="str">
            <v>(3HP+1CR+1CR)S</v>
          </cell>
          <cell r="D860" t="str">
            <v>Est. 6 kV 3F Dos Postes  Pasante dos deriv. 1F Centrada Retención</v>
          </cell>
          <cell r="E860" t="str">
            <v>U</v>
          </cell>
        </row>
        <row r="861">
          <cell r="A861" t="str">
            <v>ESS-3HP+3CR</v>
          </cell>
          <cell r="B861" t="str">
            <v>ESS0114</v>
          </cell>
          <cell r="C861" t="str">
            <v>(3HP+3CR)S</v>
          </cell>
          <cell r="D861" t="str">
            <v>Est. 6 kV 3F Dos Postes  Pasante deriv. 3F Centrada Retención</v>
          </cell>
          <cell r="E861" t="str">
            <v>U</v>
          </cell>
        </row>
        <row r="862">
          <cell r="A862" t="str">
            <v>ESS-3HR</v>
          </cell>
          <cell r="B862" t="str">
            <v>ESS0032</v>
          </cell>
          <cell r="C862" t="str">
            <v>3HRS</v>
          </cell>
          <cell r="D862" t="str">
            <v>Est. 6 kV 3F Dos Postes Retención</v>
          </cell>
          <cell r="E862" t="str">
            <v>U</v>
          </cell>
        </row>
        <row r="863">
          <cell r="A863" t="str">
            <v>ESS-3HR+1CP</v>
          </cell>
          <cell r="B863" t="str">
            <v>ESS0106</v>
          </cell>
          <cell r="C863" t="str">
            <v>(3HR+1CP)S</v>
          </cell>
          <cell r="D863" t="str">
            <v>Est. 6 kV 3F Dos Postes Retención deriv. 1F Centrada Retención</v>
          </cell>
          <cell r="E863" t="str">
            <v>U</v>
          </cell>
        </row>
        <row r="864">
          <cell r="A864" t="str">
            <v>ESS-3HR+1CR+1CR</v>
          </cell>
          <cell r="B864" t="str">
            <v>ESS0110</v>
          </cell>
          <cell r="C864" t="str">
            <v>(3HR+1CR+1CR)S</v>
          </cell>
          <cell r="D864" t="str">
            <v>Est. 6 kV 3F Dos Postes Retención dos deriv. 1F Centrada Retención</v>
          </cell>
          <cell r="E864" t="str">
            <v>U</v>
          </cell>
        </row>
        <row r="865">
          <cell r="A865" t="str">
            <v>ESS-3HR+3SR</v>
          </cell>
          <cell r="B865" t="str">
            <v>ESS0115</v>
          </cell>
          <cell r="C865" t="str">
            <v>(3HR+3SR)S</v>
          </cell>
          <cell r="D865" t="str">
            <v>Est. 6 kV 3F Dos Postes Retención deriv. 3F Semicentrada Retención</v>
          </cell>
          <cell r="E865" t="str">
            <v>U</v>
          </cell>
        </row>
        <row r="866">
          <cell r="A866" t="str">
            <v>ESS-3LP</v>
          </cell>
          <cell r="B866" t="str">
            <v>ESS0063</v>
          </cell>
          <cell r="C866" t="str">
            <v>3LPS</v>
          </cell>
          <cell r="D866" t="str">
            <v>Est. 6 kV 3F Line Poste Pasante</v>
          </cell>
          <cell r="E866" t="str">
            <v>U</v>
          </cell>
        </row>
        <row r="867">
          <cell r="A867" t="str">
            <v>ESS-3NP</v>
          </cell>
          <cell r="B867" t="str">
            <v>ESS0038</v>
          </cell>
          <cell r="C867" t="str">
            <v>3NPS</v>
          </cell>
          <cell r="D867" t="str">
            <v>Est. 6 kV 3F Neutro Alineado en Cruceta Centrada Pasante</v>
          </cell>
          <cell r="E867" t="str">
            <v>U</v>
          </cell>
        </row>
        <row r="868">
          <cell r="A868" t="str">
            <v>ESS-3SA</v>
          </cell>
          <cell r="B868" t="str">
            <v>ESS0024</v>
          </cell>
          <cell r="C868" t="str">
            <v>3SAS</v>
          </cell>
          <cell r="D868" t="str">
            <v>Est. 6 kV 3F Semicentrada Angular</v>
          </cell>
          <cell r="E868" t="str">
            <v>U</v>
          </cell>
        </row>
        <row r="869">
          <cell r="A869" t="str">
            <v>ESS-3SA+1CR</v>
          </cell>
          <cell r="B869" t="str">
            <v>ESS0068</v>
          </cell>
          <cell r="C869" t="str">
            <v>(3SA+1CR)S</v>
          </cell>
          <cell r="D869" t="str">
            <v>Est. 6 kV 3F Semicentrada Angular deriv. 1F Centrada Retención</v>
          </cell>
          <cell r="E869" t="str">
            <v>U</v>
          </cell>
        </row>
        <row r="870">
          <cell r="A870" t="str">
            <v>ESS-3SA+3SR</v>
          </cell>
          <cell r="B870" t="str">
            <v>ESS0069</v>
          </cell>
          <cell r="C870" t="str">
            <v>(3SA+3SR)S</v>
          </cell>
          <cell r="D870" t="str">
            <v>Est. 6 kV 3F Semicentrada Angular deriv. 3F Semicentrada Retención</v>
          </cell>
          <cell r="E870" t="str">
            <v>U</v>
          </cell>
        </row>
        <row r="871">
          <cell r="A871" t="str">
            <v>ESS-3SD</v>
          </cell>
          <cell r="B871" t="str">
            <v>ESS0026</v>
          </cell>
          <cell r="C871" t="str">
            <v>3SDS</v>
          </cell>
          <cell r="D871" t="str">
            <v>Est. 6 kV 3F Semicentrada Doble retención</v>
          </cell>
          <cell r="E871" t="str">
            <v>U</v>
          </cell>
        </row>
        <row r="872">
          <cell r="A872" t="str">
            <v>ESS-3SD+1CR</v>
          </cell>
          <cell r="B872" t="str">
            <v>ESS0073</v>
          </cell>
          <cell r="C872" t="str">
            <v>(3SD+1CR)S</v>
          </cell>
          <cell r="D872" t="str">
            <v>Est. 6 kV 3F Semicentrada Doble Retenc. deriv. 1F Centrada Retenc.</v>
          </cell>
          <cell r="E872" t="str">
            <v>U</v>
          </cell>
        </row>
        <row r="873">
          <cell r="A873" t="str">
            <v>ESS-3SD+3CP</v>
          </cell>
          <cell r="B873" t="str">
            <v>ESS0122</v>
          </cell>
          <cell r="C873" t="str">
            <v>(3SD+3CP)S</v>
          </cell>
          <cell r="D873" t="str">
            <v>Est. 6 kV 3F Semicentrada Doble Retenc. deriv. 3F Centrada Pasante</v>
          </cell>
          <cell r="E873" t="str">
            <v>U</v>
          </cell>
        </row>
        <row r="874">
          <cell r="A874" t="str">
            <v>ESS-3SD+3SP</v>
          </cell>
          <cell r="B874" t="str">
            <v>ESS0121</v>
          </cell>
          <cell r="C874" t="str">
            <v>(3SD+3SP)S</v>
          </cell>
          <cell r="D874" t="str">
            <v>Est. 6 kV 3F Semicentrada Doble Retenc. deriv. 3F Semicentrada Pasante</v>
          </cell>
          <cell r="E874" t="str">
            <v>U</v>
          </cell>
        </row>
        <row r="875">
          <cell r="A875" t="str">
            <v>ESS-3SD+3SR</v>
          </cell>
          <cell r="B875" t="str">
            <v>ESS0074</v>
          </cell>
          <cell r="C875" t="str">
            <v>(3SD+3SR)S</v>
          </cell>
          <cell r="D875" t="str">
            <v>Est. 6 kV 3F Semicen. Doble Retenc. deriv. 3F Semi Centr. Retenc.</v>
          </cell>
          <cell r="E875" t="str">
            <v>U</v>
          </cell>
        </row>
        <row r="876">
          <cell r="A876" t="str">
            <v>ESS-3SP</v>
          </cell>
          <cell r="B876" t="str">
            <v>ESS0023</v>
          </cell>
          <cell r="C876" t="str">
            <v>3SPS</v>
          </cell>
          <cell r="D876" t="str">
            <v>Est. 6 kV 3F Semicentrada Pasante</v>
          </cell>
          <cell r="E876" t="str">
            <v>U</v>
          </cell>
        </row>
        <row r="877">
          <cell r="A877" t="str">
            <v>ESS-3SP+1CR</v>
          </cell>
          <cell r="B877" t="str">
            <v>ESS0058</v>
          </cell>
          <cell r="C877" t="str">
            <v>(3SP+1CR)S</v>
          </cell>
          <cell r="D877" t="str">
            <v>Est. 6 kV 3F Semicentrada Pasante deriv. 1F Centrada Retención</v>
          </cell>
          <cell r="E877" t="str">
            <v>U</v>
          </cell>
        </row>
        <row r="878">
          <cell r="A878" t="str">
            <v>ESS-3SP+1SR</v>
          </cell>
          <cell r="B878" t="str">
            <v>ESS0059</v>
          </cell>
          <cell r="C878" t="str">
            <v>(3SP+1SR)S</v>
          </cell>
          <cell r="D878" t="str">
            <v>Est. 6kV 3F Semi Cen. Pasante deriv. 1F Semi Cen. Retención</v>
          </cell>
          <cell r="E878" t="str">
            <v>U</v>
          </cell>
        </row>
        <row r="879">
          <cell r="A879" t="str">
            <v>ESS-3SP+2CR</v>
          </cell>
          <cell r="B879" t="str">
            <v>ESS0109</v>
          </cell>
          <cell r="C879" t="str">
            <v>(3SP+2CR)S</v>
          </cell>
          <cell r="D879" t="str">
            <v>Est. 6 kV 3F Semi Centrada Pasante deriv. 2F Centrada Retención</v>
          </cell>
          <cell r="E879" t="str">
            <v>U</v>
          </cell>
        </row>
        <row r="880">
          <cell r="A880" t="str">
            <v>ESS-3SP+3SR</v>
          </cell>
          <cell r="B880" t="str">
            <v>ESS0057</v>
          </cell>
          <cell r="C880" t="str">
            <v>(3SP+3SR)S</v>
          </cell>
          <cell r="D880" t="str">
            <v>Est. 6 kV 3F Semi Centrada Pasante deriv. 3F Semi Centrada Retención</v>
          </cell>
          <cell r="E880" t="str">
            <v>U</v>
          </cell>
        </row>
        <row r="881">
          <cell r="A881" t="str">
            <v>ESS-3SR</v>
          </cell>
          <cell r="B881" t="str">
            <v>ESS0025</v>
          </cell>
          <cell r="C881" t="str">
            <v>3SRS</v>
          </cell>
          <cell r="D881" t="str">
            <v>Est. 6 kV 3F Semicentrada Retención</v>
          </cell>
          <cell r="E881" t="str">
            <v>U</v>
          </cell>
        </row>
        <row r="882">
          <cell r="A882" t="str">
            <v>ESS-3SR+1CA</v>
          </cell>
          <cell r="B882" t="str">
            <v>ESS0087</v>
          </cell>
          <cell r="C882" t="str">
            <v>(3SR+1CA)S</v>
          </cell>
          <cell r="D882" t="str">
            <v>Est. 6 kV 3F Semicentrada Retención deriv. 1F Centrada Angular</v>
          </cell>
          <cell r="E882" t="str">
            <v>U</v>
          </cell>
        </row>
        <row r="883">
          <cell r="A883" t="str">
            <v>ESS-3SR+1CP</v>
          </cell>
          <cell r="B883" t="str">
            <v>ESS0120</v>
          </cell>
          <cell r="C883" t="str">
            <v>(3SR+1CP)S</v>
          </cell>
          <cell r="D883" t="str">
            <v>Est. 6 kV 3F Semicentrada Retención deriv. 1F Centrada Pasante</v>
          </cell>
          <cell r="E883" t="str">
            <v>U</v>
          </cell>
        </row>
        <row r="884">
          <cell r="A884" t="str">
            <v>ESS-3SR+1CR</v>
          </cell>
          <cell r="B884" t="str">
            <v>ESS0070</v>
          </cell>
          <cell r="C884" t="str">
            <v>(3SR+1CR)S</v>
          </cell>
          <cell r="D884" t="str">
            <v>Est. 6 kV 3F Semicentrada Retención deriv. 1F Centrada Retención</v>
          </cell>
          <cell r="E884" t="str">
            <v>U</v>
          </cell>
        </row>
        <row r="885">
          <cell r="A885" t="str">
            <v>ESS-3SR+3SR</v>
          </cell>
          <cell r="B885" t="str">
            <v>ESS0071</v>
          </cell>
          <cell r="C885" t="str">
            <v>(3SR+3SR)S</v>
          </cell>
          <cell r="D885" t="str">
            <v>Est. 6 kV 3F Semicentrada Retención deriv. 3F Semicentrada Retención</v>
          </cell>
          <cell r="E885" t="str">
            <v>U</v>
          </cell>
        </row>
        <row r="886">
          <cell r="A886" t="str">
            <v>ESS-3SR+3SR+1CR</v>
          </cell>
          <cell r="B886" t="str">
            <v>ESS0072</v>
          </cell>
          <cell r="C886" t="str">
            <v>(3SR+3SR+1CR)S</v>
          </cell>
          <cell r="D886" t="str">
            <v>Est. 6 kV 3F Semicentrada Ret. deriv. 3F Semicentrada Ret. deriv. 1F Centrada Ret.</v>
          </cell>
          <cell r="E886" t="str">
            <v>U</v>
          </cell>
        </row>
        <row r="887">
          <cell r="A887" t="str">
            <v>ESS-3SR+3SR+1CR</v>
          </cell>
          <cell r="B887" t="str">
            <v>ESS0124</v>
          </cell>
          <cell r="C887" t="str">
            <v>(3SR+3SR+1CR)S</v>
          </cell>
          <cell r="D887" t="str">
            <v>Est. 6 kV 3F Semi Centrada Reten. deriv. 3F Semi Centrada Reten. deriv. 1F Centrada Reten.</v>
          </cell>
          <cell r="E887" t="str">
            <v>U</v>
          </cell>
        </row>
        <row r="888">
          <cell r="A888" t="str">
            <v>ESS-3SR+3SR+3SR</v>
          </cell>
          <cell r="B888" t="str">
            <v>ESS0125</v>
          </cell>
          <cell r="C888" t="str">
            <v>(3SR+3SR+3SR)S</v>
          </cell>
          <cell r="D888" t="str">
            <v>Est. 6 kV 3F Semicen. Pasante deriv. 3F Semicen. Ret. 3F Semicen. Ret.</v>
          </cell>
          <cell r="E888" t="str">
            <v>U</v>
          </cell>
        </row>
        <row r="889">
          <cell r="A889" t="str">
            <v>ESS-3TD</v>
          </cell>
          <cell r="B889" t="str">
            <v>ESS0035</v>
          </cell>
          <cell r="C889" t="str">
            <v>3SDS</v>
          </cell>
          <cell r="D889" t="str">
            <v>Est. 6 kV 3F Tres Postes Doble Retención</v>
          </cell>
          <cell r="E889" t="str">
            <v>U</v>
          </cell>
        </row>
        <row r="890">
          <cell r="A890" t="str">
            <v>ESS-3TD+1CR</v>
          </cell>
          <cell r="B890" t="str">
            <v>ESS0081</v>
          </cell>
          <cell r="C890" t="str">
            <v>(3TD+1CR)S</v>
          </cell>
          <cell r="D890" t="str">
            <v>Est. 6 kV 3F Tres Postes Doble retenc. deriv. 1F Centrada Retenc.</v>
          </cell>
          <cell r="E890" t="str">
            <v>U</v>
          </cell>
        </row>
        <row r="891">
          <cell r="A891" t="str">
            <v>ESS-3TD+1CR+1CR</v>
          </cell>
          <cell r="B891" t="str">
            <v>ESS0113</v>
          </cell>
          <cell r="C891" t="str">
            <v>(3TD+1CR+1CR)S</v>
          </cell>
          <cell r="D891" t="str">
            <v>Est. 6 kV 3F Tres Postes Doble Retenc. dos deriv. 1F Centrada Retenc.</v>
          </cell>
          <cell r="E891" t="str">
            <v>U</v>
          </cell>
        </row>
        <row r="892">
          <cell r="A892" t="str">
            <v>ESS-3TD+3CR</v>
          </cell>
          <cell r="B892" t="str">
            <v>ESS0127</v>
          </cell>
          <cell r="C892" t="str">
            <v>(3TD+3CR)S</v>
          </cell>
          <cell r="D892" t="str">
            <v>Est. 6 kV 3F Tres Postes Doble Retenc. deriv. 3F Centrada Retenc.</v>
          </cell>
          <cell r="E892" t="str">
            <v>U</v>
          </cell>
        </row>
        <row r="893">
          <cell r="A893" t="str">
            <v>ESS-3TR</v>
          </cell>
          <cell r="B893" t="str">
            <v>ESS0034</v>
          </cell>
          <cell r="C893" t="str">
            <v>3SRS</v>
          </cell>
          <cell r="D893" t="str">
            <v>Est. 6 kV 3F Tres Postes Retención</v>
          </cell>
          <cell r="E893" t="str">
            <v>U</v>
          </cell>
        </row>
        <row r="894">
          <cell r="A894" t="str">
            <v>ESS-3TR+1CR</v>
          </cell>
          <cell r="B894" t="str">
            <v>ESS0082</v>
          </cell>
          <cell r="C894" t="str">
            <v>(3TR+1CR)S</v>
          </cell>
          <cell r="D894" t="str">
            <v>Est. 6 kV 3F Tres Postes Retención deriv. 1F Centrada Retención</v>
          </cell>
          <cell r="E894" t="str">
            <v>U</v>
          </cell>
        </row>
        <row r="895">
          <cell r="A895" t="str">
            <v>ESS-3VA</v>
          </cell>
          <cell r="B895" t="str">
            <v>ESS0028</v>
          </cell>
          <cell r="C895" t="str">
            <v>3VAS</v>
          </cell>
          <cell r="D895" t="str">
            <v>Est. 6 kV 3F En Volado Angular</v>
          </cell>
          <cell r="E895" t="str">
            <v>U</v>
          </cell>
        </row>
        <row r="896">
          <cell r="A896" t="str">
            <v>ESS-3VA+1CR</v>
          </cell>
          <cell r="B896" t="str">
            <v>ESS0075</v>
          </cell>
          <cell r="C896" t="str">
            <v>(3VA+1CR)S</v>
          </cell>
          <cell r="D896" t="str">
            <v>Est. 6 kV 3F En Volado Angular deriv. 1F Centrada Retención</v>
          </cell>
          <cell r="E896" t="str">
            <v>U</v>
          </cell>
        </row>
        <row r="897">
          <cell r="A897" t="str">
            <v>ESS-3VA+3SR</v>
          </cell>
          <cell r="B897" t="str">
            <v>ESS0100</v>
          </cell>
          <cell r="C897" t="str">
            <v>(3VA+3SR)S</v>
          </cell>
          <cell r="D897" t="str">
            <v>Est. 6 kV 3F En Volado Angular deriv. 3F Semicentrada Retención</v>
          </cell>
          <cell r="E897" t="str">
            <v>U</v>
          </cell>
        </row>
        <row r="898">
          <cell r="A898" t="str">
            <v>ESS-3VD</v>
          </cell>
          <cell r="B898" t="str">
            <v>ESS0030</v>
          </cell>
          <cell r="C898" t="str">
            <v>3VDS</v>
          </cell>
          <cell r="D898" t="str">
            <v>Est. 6 kV 3F En Volado Doble retención</v>
          </cell>
          <cell r="E898" t="str">
            <v>U</v>
          </cell>
        </row>
        <row r="899">
          <cell r="A899" t="str">
            <v>ESS-3VD+3SP</v>
          </cell>
          <cell r="B899" t="str">
            <v>ESS0126</v>
          </cell>
          <cell r="C899" t="str">
            <v>(3VD+3SP)S</v>
          </cell>
          <cell r="D899" t="str">
            <v>Est. 6 kV 3F En Volado Doble Retención deriv. 3F Semicentrada Pasante</v>
          </cell>
          <cell r="E899" t="str">
            <v>U</v>
          </cell>
        </row>
        <row r="900">
          <cell r="A900" t="str">
            <v>ESS-3VD+3SR</v>
          </cell>
          <cell r="B900" t="str">
            <v>ESS0101</v>
          </cell>
          <cell r="C900" t="str">
            <v>(3VD+3SR)S</v>
          </cell>
          <cell r="D900" t="str">
            <v>Est. 6 kV 3F En Volado Doble Retención deriv. 3F Semicentrada Retención</v>
          </cell>
          <cell r="E900" t="str">
            <v>U</v>
          </cell>
        </row>
        <row r="901">
          <cell r="A901" t="str">
            <v>ESS-3VP</v>
          </cell>
          <cell r="B901" t="str">
            <v>ESS0027</v>
          </cell>
          <cell r="C901" t="str">
            <v>3VPS</v>
          </cell>
          <cell r="D901" t="str">
            <v>Est. 6 kV 3F En Volado Pasante</v>
          </cell>
          <cell r="E901" t="str">
            <v>U</v>
          </cell>
        </row>
        <row r="902">
          <cell r="A902" t="str">
            <v>ESS-3VP+1CR</v>
          </cell>
          <cell r="B902" t="str">
            <v>ESS0060</v>
          </cell>
          <cell r="C902" t="str">
            <v>(3VP+1CR)S</v>
          </cell>
          <cell r="D902" t="str">
            <v>Est. 6 kV 3F En Volado Pasante deriv. 1F Centrada Retención</v>
          </cell>
          <cell r="E902" t="str">
            <v>U</v>
          </cell>
        </row>
        <row r="903">
          <cell r="A903" t="str">
            <v>ESS-3VP+3SR</v>
          </cell>
          <cell r="B903" t="str">
            <v>ESS0061</v>
          </cell>
          <cell r="C903" t="str">
            <v>(3VP+3SR)S</v>
          </cell>
          <cell r="D903" t="str">
            <v>Est. 6 kV 3F En Volado Pasante deriv. 3F Semi Centrada Retención</v>
          </cell>
          <cell r="E903" t="str">
            <v>U</v>
          </cell>
        </row>
        <row r="904">
          <cell r="A904" t="str">
            <v>ESS-3VR</v>
          </cell>
          <cell r="B904" t="str">
            <v>ESS0029</v>
          </cell>
          <cell r="C904" t="str">
            <v>3VRS</v>
          </cell>
          <cell r="D904" t="str">
            <v>Est. 6 kV 3F En Volado Retención</v>
          </cell>
          <cell r="E904" t="str">
            <v>U</v>
          </cell>
        </row>
        <row r="905">
          <cell r="A905" t="str">
            <v>ESS-3VR+1CR</v>
          </cell>
          <cell r="B905" t="str">
            <v>ESS0089</v>
          </cell>
          <cell r="C905" t="str">
            <v>(3VR+1CR)S</v>
          </cell>
          <cell r="D905" t="str">
            <v>Est. 6 kV 3F En Volado Retención deriv. 1F Centrada Retención</v>
          </cell>
          <cell r="E905" t="str">
            <v>U</v>
          </cell>
        </row>
        <row r="906">
          <cell r="A906" t="str">
            <v>ESS-3VR+3SR</v>
          </cell>
          <cell r="B906" t="str">
            <v>ESS0102</v>
          </cell>
          <cell r="C906" t="str">
            <v>(3VR+3SR)S</v>
          </cell>
          <cell r="D906" t="str">
            <v>Est. 6 kV 3F En Volado Retención deriv. 3F Semicentrada Retención</v>
          </cell>
          <cell r="E906" t="str">
            <v>U</v>
          </cell>
        </row>
        <row r="907">
          <cell r="A907" t="str">
            <v>EST-1BA</v>
          </cell>
          <cell r="B907" t="str">
            <v>EST0009</v>
          </cell>
          <cell r="C907" t="str">
            <v>1BAT</v>
          </cell>
          <cell r="D907" t="str">
            <v>Est. 13 kV 1F Bandera Angular</v>
          </cell>
          <cell r="E907" t="str">
            <v>U</v>
          </cell>
        </row>
        <row r="908">
          <cell r="A908" t="str">
            <v>EST-1BA+1CR</v>
          </cell>
          <cell r="B908" t="str">
            <v>EST0128</v>
          </cell>
          <cell r="C908" t="str">
            <v>(1BA+1CR)T</v>
          </cell>
          <cell r="D908" t="str">
            <v>Est. 13 kV 1F Bandera Angular deriv. 1F Centrada Retención</v>
          </cell>
          <cell r="E908" t="str">
            <v>U</v>
          </cell>
        </row>
        <row r="909">
          <cell r="A909" t="str">
            <v>EST-1BA+1CR+1CR</v>
          </cell>
          <cell r="B909" t="str">
            <v>EST0123</v>
          </cell>
          <cell r="C909" t="str">
            <v>(1BA+1CR+1CR)T</v>
          </cell>
          <cell r="D909" t="str">
            <v>Est. 13 kV 1F Bandera Angular dos deriv. 1F Centrada Retención</v>
          </cell>
          <cell r="E909" t="str">
            <v>U</v>
          </cell>
        </row>
        <row r="910">
          <cell r="A910" t="str">
            <v>EST-1BD</v>
          </cell>
          <cell r="B910" t="str">
            <v>EST0010</v>
          </cell>
          <cell r="C910" t="str">
            <v>1BDT</v>
          </cell>
          <cell r="D910" t="str">
            <v>Est. 13 kV 1F Bandera Doble retención</v>
          </cell>
          <cell r="E910" t="str">
            <v>U</v>
          </cell>
        </row>
        <row r="911">
          <cell r="A911" t="str">
            <v>EST-1CA</v>
          </cell>
          <cell r="B911" t="str">
            <v>EST0002</v>
          </cell>
          <cell r="C911" t="str">
            <v>1CAT</v>
          </cell>
          <cell r="D911" t="str">
            <v>Est. 13 kV 1F Centrada Angular</v>
          </cell>
          <cell r="E911" t="str">
            <v>U</v>
          </cell>
        </row>
        <row r="912">
          <cell r="A912" t="str">
            <v>EST-1CA+1BA</v>
          </cell>
          <cell r="B912" t="str">
            <v>EST0041</v>
          </cell>
          <cell r="C912" t="str">
            <v>(1CA+1BA)T</v>
          </cell>
          <cell r="D912" t="str">
            <v>Est. 13 kV 1F Centrada Angular deriv. 1F Bandera Angular</v>
          </cell>
          <cell r="E912" t="str">
            <v>U</v>
          </cell>
        </row>
        <row r="913">
          <cell r="A913" t="str">
            <v>EST-1CA+1BD</v>
          </cell>
          <cell r="B913" t="str">
            <v>EST0084</v>
          </cell>
          <cell r="C913" t="str">
            <v>(1CA+1BD)T</v>
          </cell>
          <cell r="D913" t="str">
            <v>Est. 13 kV 1F Centrada Angular deriv. 1F Bandera Doble Retención</v>
          </cell>
          <cell r="E913" t="str">
            <v>U</v>
          </cell>
        </row>
        <row r="914">
          <cell r="A914" t="str">
            <v>EST-1CA+1CR</v>
          </cell>
          <cell r="B914" t="str">
            <v>EST0042</v>
          </cell>
          <cell r="C914" t="str">
            <v>(1CA+1CR)T</v>
          </cell>
          <cell r="D914" t="str">
            <v>Est. 13 kV 1F Centrada Angular deriv. 1F Centrada Retención</v>
          </cell>
          <cell r="E914" t="str">
            <v>U</v>
          </cell>
        </row>
        <row r="915">
          <cell r="A915" t="str">
            <v>EST-1CD</v>
          </cell>
          <cell r="B915" t="str">
            <v>EST0004</v>
          </cell>
          <cell r="C915" t="str">
            <v>1CDT</v>
          </cell>
          <cell r="D915" t="str">
            <v>Est. 13 kV 1F Centrada Doble retención</v>
          </cell>
          <cell r="E915" t="str">
            <v>U</v>
          </cell>
        </row>
        <row r="916">
          <cell r="A916" t="str">
            <v>EST-1CD+1CR</v>
          </cell>
          <cell r="B916" t="str">
            <v>EST0045</v>
          </cell>
          <cell r="C916" t="str">
            <v>(1CD+1CR)T</v>
          </cell>
          <cell r="D916" t="str">
            <v>Est. 13 kV 1F Centrada Doble Retención deriv. 1F Centrada Retención</v>
          </cell>
          <cell r="E916" t="str">
            <v>U</v>
          </cell>
        </row>
        <row r="917">
          <cell r="A917" t="str">
            <v>EST-1CP</v>
          </cell>
          <cell r="B917" t="str">
            <v>EST0001</v>
          </cell>
          <cell r="C917" t="str">
            <v>1CPT</v>
          </cell>
          <cell r="D917" t="str">
            <v>Est. 13 kV 1F Centrada Pasante</v>
          </cell>
          <cell r="E917" t="str">
            <v>U</v>
          </cell>
        </row>
        <row r="918">
          <cell r="A918" t="str">
            <v>EST-1CP+1BA</v>
          </cell>
          <cell r="B918" t="str">
            <v>EST0040</v>
          </cell>
          <cell r="C918" t="str">
            <v>(1CP+1BA)T</v>
          </cell>
          <cell r="D918" t="str">
            <v>Est. 13 kV 1F Centrada Pasante deriv. 1F Bandera Angular</v>
          </cell>
          <cell r="E918" t="str">
            <v>U</v>
          </cell>
        </row>
        <row r="919">
          <cell r="A919" t="str">
            <v>EST-1CP+1CR</v>
          </cell>
          <cell r="B919" t="str">
            <v>EST0039</v>
          </cell>
          <cell r="C919" t="str">
            <v>(1CP+1CR)T</v>
          </cell>
          <cell r="D919" t="str">
            <v>Est. 13 kV 1F Centrada Pasante deriv. 1F Centrada Retención</v>
          </cell>
          <cell r="E919" t="str">
            <v>U</v>
          </cell>
        </row>
        <row r="920">
          <cell r="A920" t="str">
            <v>EST-1CP+1CR+1CR</v>
          </cell>
          <cell r="B920" t="str">
            <v>EST0083</v>
          </cell>
          <cell r="C920" t="str">
            <v>(1CP+1CR+1CR)T</v>
          </cell>
          <cell r="D920" t="str">
            <v>Est. 13 kV 1F Centrada Pasante dos deriv.1F Centrada Retención</v>
          </cell>
          <cell r="E920" t="str">
            <v>U</v>
          </cell>
        </row>
        <row r="921">
          <cell r="A921" t="str">
            <v>EST-1CR</v>
          </cell>
          <cell r="B921" t="str">
            <v>EST0003</v>
          </cell>
          <cell r="C921" t="str">
            <v>1CRT</v>
          </cell>
          <cell r="D921" t="str">
            <v>Est. 13 kV 1F Centrada Retención</v>
          </cell>
          <cell r="E921" t="str">
            <v>U</v>
          </cell>
        </row>
        <row r="922">
          <cell r="A922" t="str">
            <v>EST-1CR+1BA</v>
          </cell>
          <cell r="B922" t="str">
            <v>EST0043</v>
          </cell>
          <cell r="C922" t="str">
            <v>(1CR+1BA)T</v>
          </cell>
          <cell r="D922" t="str">
            <v>Est. 13 kV 1F Centrada Retención deriv. 1F Bandera Angular</v>
          </cell>
          <cell r="E922" t="str">
            <v>U</v>
          </cell>
        </row>
        <row r="923">
          <cell r="A923" t="str">
            <v>EST-1CR+1BD</v>
          </cell>
          <cell r="B923" t="str">
            <v>EST0064</v>
          </cell>
          <cell r="C923" t="str">
            <v>(1CR+1BD)T</v>
          </cell>
          <cell r="D923" t="str">
            <v>Est. 13 kV 1F Centrada Retención deriv. 1F Bandera Doble Retenc.</v>
          </cell>
          <cell r="E923" t="str">
            <v>U</v>
          </cell>
        </row>
        <row r="924">
          <cell r="A924" t="str">
            <v>EST-1CR+1CR</v>
          </cell>
          <cell r="B924" t="str">
            <v>EST0044</v>
          </cell>
          <cell r="C924" t="str">
            <v>(1CR+1CR)T</v>
          </cell>
          <cell r="D924" t="str">
            <v>Est. 13 kV 1F Centrada Retención deriv. 1F Centrada Retención</v>
          </cell>
          <cell r="E924" t="str">
            <v>U</v>
          </cell>
        </row>
        <row r="925">
          <cell r="A925" t="str">
            <v>EST-1CR+1CR+1CR</v>
          </cell>
          <cell r="B925" t="str">
            <v>EST0065</v>
          </cell>
          <cell r="C925" t="str">
            <v>(1CR+1CR+1CR)T</v>
          </cell>
          <cell r="D925" t="str">
            <v>Est. 13 kV 1F Centrada Retención dos deriv.1F Centrada Retención</v>
          </cell>
          <cell r="E925" t="str">
            <v>U</v>
          </cell>
        </row>
        <row r="926">
          <cell r="A926" t="str">
            <v>EST-1CR+1CR+1CR+1CR</v>
          </cell>
          <cell r="B926" t="str">
            <v>EST0086</v>
          </cell>
          <cell r="C926" t="str">
            <v>(1CR+1CR+1CR+1CR)T</v>
          </cell>
          <cell r="D926" t="str">
            <v>Est. 13 kV 1F Centrada Retención tres deriv.1F Centrada Retención</v>
          </cell>
          <cell r="E926" t="str">
            <v>U</v>
          </cell>
        </row>
        <row r="927">
          <cell r="A927" t="str">
            <v>EST-1VA</v>
          </cell>
          <cell r="B927" t="str">
            <v>EST0006</v>
          </cell>
          <cell r="C927" t="str">
            <v>1VAT</v>
          </cell>
          <cell r="D927" t="str">
            <v>Est. 13 kV 1F En volado Angular</v>
          </cell>
          <cell r="E927" t="str">
            <v>U</v>
          </cell>
        </row>
        <row r="928">
          <cell r="A928" t="str">
            <v>EST-1VD</v>
          </cell>
          <cell r="B928" t="str">
            <v>EST0008</v>
          </cell>
          <cell r="C928" t="str">
            <v>1VDT</v>
          </cell>
          <cell r="D928" t="str">
            <v>Est. 13 kV 1F En volado Doble retención</v>
          </cell>
          <cell r="E928" t="str">
            <v>U</v>
          </cell>
        </row>
        <row r="929">
          <cell r="A929" t="str">
            <v>EST-1VP</v>
          </cell>
          <cell r="B929" t="str">
            <v>EST0005</v>
          </cell>
          <cell r="C929" t="str">
            <v>1VPT</v>
          </cell>
          <cell r="D929" t="str">
            <v>Est. 13 kV 1F En volado Pasante</v>
          </cell>
          <cell r="E929" t="str">
            <v>U</v>
          </cell>
        </row>
        <row r="930">
          <cell r="A930" t="str">
            <v>EST-1VP+1CR</v>
          </cell>
          <cell r="B930" t="str">
            <v>EST0046</v>
          </cell>
          <cell r="C930" t="str">
            <v>(1VP+1CR)T</v>
          </cell>
          <cell r="D930" t="str">
            <v>Est. 13 kV 1F Volada Pasante deriv. 1F Centrada Retención</v>
          </cell>
          <cell r="E930" t="str">
            <v>U</v>
          </cell>
        </row>
        <row r="931">
          <cell r="A931" t="str">
            <v>EST-1VR</v>
          </cell>
          <cell r="B931" t="str">
            <v>EST0007</v>
          </cell>
          <cell r="C931" t="str">
            <v>1VRT</v>
          </cell>
          <cell r="D931" t="str">
            <v>Est. 13 kV 1F En volado Retención</v>
          </cell>
          <cell r="E931" t="str">
            <v>U</v>
          </cell>
        </row>
        <row r="932">
          <cell r="A932" t="str">
            <v>EST-2CA</v>
          </cell>
          <cell r="B932" t="str">
            <v>EST0012</v>
          </cell>
          <cell r="C932" t="str">
            <v>2CAT</v>
          </cell>
          <cell r="D932" t="str">
            <v>Est. 13 kV 2F Centrada Angular</v>
          </cell>
          <cell r="E932" t="str">
            <v>U</v>
          </cell>
        </row>
        <row r="933">
          <cell r="A933" t="str">
            <v>EST-2CD</v>
          </cell>
          <cell r="B933" t="str">
            <v>EST0014</v>
          </cell>
          <cell r="C933" t="str">
            <v>2CDT</v>
          </cell>
          <cell r="D933" t="str">
            <v>Est. 13 kV 2F Centrada Doble retención</v>
          </cell>
          <cell r="E933" t="str">
            <v>U</v>
          </cell>
        </row>
        <row r="934">
          <cell r="A934" t="str">
            <v>EST-2CP</v>
          </cell>
          <cell r="B934" t="str">
            <v>EST0011</v>
          </cell>
          <cell r="C934" t="str">
            <v>2CPT</v>
          </cell>
          <cell r="D934" t="str">
            <v>Est. 13 kV 2F Centrada Pasante</v>
          </cell>
          <cell r="E934" t="str">
            <v>U</v>
          </cell>
        </row>
        <row r="935">
          <cell r="A935" t="str">
            <v>EST-2CP+1CR</v>
          </cell>
          <cell r="B935" t="str">
            <v>EST0049</v>
          </cell>
          <cell r="C935" t="str">
            <v>(2CP+1CR)T</v>
          </cell>
          <cell r="D935" t="str">
            <v>Est. 13 kV 2F Centrada Pasante deriv. 1F Centrada Retención</v>
          </cell>
          <cell r="E935" t="str">
            <v>U</v>
          </cell>
        </row>
        <row r="936">
          <cell r="A936" t="str">
            <v>EST-2CP+2CR</v>
          </cell>
          <cell r="B936" t="str">
            <v>EST0048</v>
          </cell>
          <cell r="C936" t="str">
            <v>(2CP+2CR)T</v>
          </cell>
          <cell r="D936" t="str">
            <v>Est. 13 kV 2F Centrada Pasante deriv. 2F Centrada Retención</v>
          </cell>
          <cell r="E936" t="str">
            <v>U</v>
          </cell>
        </row>
        <row r="937">
          <cell r="A937" t="str">
            <v>EST-2CR</v>
          </cell>
          <cell r="B937" t="str">
            <v>EST0013</v>
          </cell>
          <cell r="C937" t="str">
            <v>2CRT</v>
          </cell>
          <cell r="D937" t="str">
            <v>Est. 13 kV 2F Centrada Retención</v>
          </cell>
          <cell r="E937" t="str">
            <v>U</v>
          </cell>
        </row>
        <row r="938">
          <cell r="A938" t="str">
            <v>EST-2CR+2CR</v>
          </cell>
          <cell r="B938" t="str">
            <v>EST0050</v>
          </cell>
          <cell r="C938" t="str">
            <v>(2CR+2CR)T</v>
          </cell>
          <cell r="D938" t="str">
            <v>Est. 13 kV 2F Centrada Retencion deriv. 2F Centrada Retención</v>
          </cell>
          <cell r="E938" t="str">
            <v>U</v>
          </cell>
        </row>
        <row r="939">
          <cell r="A939" t="str">
            <v>EST-2VA</v>
          </cell>
          <cell r="B939" t="str">
            <v>EST0016</v>
          </cell>
          <cell r="C939" t="str">
            <v>2VAT</v>
          </cell>
          <cell r="D939" t="str">
            <v>Est. 13 kV 2F En volado Angular</v>
          </cell>
          <cell r="E939" t="str">
            <v>U</v>
          </cell>
        </row>
        <row r="940">
          <cell r="A940" t="str">
            <v>EST-2VD</v>
          </cell>
          <cell r="B940" t="str">
            <v>EST0018</v>
          </cell>
          <cell r="C940" t="str">
            <v>2VDT</v>
          </cell>
          <cell r="D940" t="str">
            <v>Est. 13 kV 2F En volado Doble retención</v>
          </cell>
          <cell r="E940" t="str">
            <v>U</v>
          </cell>
        </row>
        <row r="941">
          <cell r="A941" t="str">
            <v>EST-2VP</v>
          </cell>
          <cell r="B941" t="str">
            <v>EST0015</v>
          </cell>
          <cell r="C941" t="str">
            <v>2VPT</v>
          </cell>
          <cell r="D941" t="str">
            <v>Est. 13 kV 2F En volado Pasante</v>
          </cell>
          <cell r="E941" t="str">
            <v>U</v>
          </cell>
        </row>
        <row r="942">
          <cell r="A942" t="str">
            <v>EST-2VP+1CR</v>
          </cell>
          <cell r="B942" t="str">
            <v>EST0047</v>
          </cell>
          <cell r="C942" t="str">
            <v>(2VP+1CR)T</v>
          </cell>
          <cell r="D942" t="str">
            <v>Est. 13 kV 2F Volada Pasante deriv. 1F Centrada Retención</v>
          </cell>
          <cell r="E942" t="str">
            <v>U</v>
          </cell>
        </row>
        <row r="943">
          <cell r="A943" t="str">
            <v>EST-2VR</v>
          </cell>
          <cell r="B943" t="str">
            <v>EST0017</v>
          </cell>
          <cell r="C943" t="str">
            <v>2VRT</v>
          </cell>
          <cell r="D943" t="str">
            <v>Est. 13 kV 2F En volado Retención</v>
          </cell>
          <cell r="E943" t="str">
            <v>U</v>
          </cell>
        </row>
        <row r="944">
          <cell r="A944" t="str">
            <v>EST-3BA</v>
          </cell>
          <cell r="B944" t="str">
            <v>EST0036</v>
          </cell>
          <cell r="C944" t="str">
            <v>3BAT</v>
          </cell>
          <cell r="D944" t="str">
            <v>Est. 13 kV 3F Bandera Angular</v>
          </cell>
          <cell r="E944" t="str">
            <v>U</v>
          </cell>
        </row>
        <row r="945">
          <cell r="A945" t="str">
            <v>EST-3BA+1CR</v>
          </cell>
          <cell r="B945" t="str">
            <v>EST0076</v>
          </cell>
          <cell r="C945" t="str">
            <v>(3BA+1CR)T</v>
          </cell>
          <cell r="D945" t="str">
            <v>Est. 13 kV 3F Bandera Angular deriv. 1F Centrada Retención</v>
          </cell>
          <cell r="E945" t="str">
            <v>U</v>
          </cell>
        </row>
        <row r="946">
          <cell r="A946" t="str">
            <v>EST-3BA+1CR+1CR</v>
          </cell>
          <cell r="B946" t="str">
            <v>EST0094</v>
          </cell>
          <cell r="C946" t="str">
            <v>(3BA+1CR+1CR)T</v>
          </cell>
          <cell r="D946" t="str">
            <v>Est. 13 kV 3F Bandera Angular dos deriv.1F Centrada Retención</v>
          </cell>
          <cell r="E946" t="str">
            <v>U</v>
          </cell>
        </row>
        <row r="947">
          <cell r="A947" t="str">
            <v>EST-3BA+3BR</v>
          </cell>
          <cell r="B947" t="str">
            <v>EST0103</v>
          </cell>
          <cell r="C947" t="str">
            <v>(3BA+3BR)T</v>
          </cell>
          <cell r="D947" t="str">
            <v>Est. 13 kV 3F Bandera Angular deriv. 3F Bandera Retención</v>
          </cell>
          <cell r="E947" t="str">
            <v>U</v>
          </cell>
        </row>
        <row r="948">
          <cell r="A948" t="str">
            <v>EST-3BA+3SR</v>
          </cell>
          <cell r="B948" t="str">
            <v>EST0077</v>
          </cell>
          <cell r="C948" t="str">
            <v>(3BA+3SR)T</v>
          </cell>
          <cell r="D948" t="str">
            <v>Est. 13 kV 3F Bandera Angular derivación 3F Semi Centrada Retención</v>
          </cell>
          <cell r="E948" t="str">
            <v>U</v>
          </cell>
        </row>
        <row r="949">
          <cell r="A949" t="str">
            <v>EST-3BD</v>
          </cell>
          <cell r="B949" t="str">
            <v>EST0037</v>
          </cell>
          <cell r="C949" t="str">
            <v>3BDT</v>
          </cell>
          <cell r="D949" t="str">
            <v>Est. 13 kV 3F Bandera Doble retención</v>
          </cell>
          <cell r="E949" t="str">
            <v>U</v>
          </cell>
        </row>
        <row r="950">
          <cell r="A950" t="str">
            <v>EST-3BD+1CR</v>
          </cell>
          <cell r="B950" t="str">
            <v>EST0079</v>
          </cell>
          <cell r="C950" t="str">
            <v>(3BD+1CR)T</v>
          </cell>
          <cell r="D950" t="str">
            <v>Est. 13 kV 3F Bandera Doble Retención deriv. 1F Centrada Retención</v>
          </cell>
          <cell r="E950" t="str">
            <v>U</v>
          </cell>
        </row>
        <row r="951">
          <cell r="A951" t="str">
            <v>EST-3BD+1CR+1CR</v>
          </cell>
          <cell r="B951" t="str">
            <v>EST0096</v>
          </cell>
          <cell r="C951" t="str">
            <v>(3BD+1CR+1CR)T</v>
          </cell>
          <cell r="D951" t="str">
            <v>Est. 13 kV 3F Bandera Doble Retención dos deriv.1F Centrada Retención</v>
          </cell>
          <cell r="E951" t="str">
            <v>U</v>
          </cell>
        </row>
        <row r="952">
          <cell r="A952" t="str">
            <v>EST-3BD+3BR</v>
          </cell>
          <cell r="B952" t="str">
            <v>EST0104</v>
          </cell>
          <cell r="C952" t="str">
            <v>(3BD+3BR)T</v>
          </cell>
          <cell r="D952" t="str">
            <v>Est. 13 kV 3F Bandera Doble Retención deriv. 3F Bandera Retención</v>
          </cell>
          <cell r="E952" t="str">
            <v>U</v>
          </cell>
        </row>
        <row r="953">
          <cell r="A953" t="str">
            <v>EST-3BD+3SR</v>
          </cell>
          <cell r="B953" t="str">
            <v>EST0080</v>
          </cell>
          <cell r="C953" t="str">
            <v>(3BD+3SR)T</v>
          </cell>
          <cell r="D953" t="str">
            <v>Est. 13 kV 3F Bandera Doble Retenc. deriv. 3F Semi Centrada Retenc.</v>
          </cell>
          <cell r="E953" t="str">
            <v>U</v>
          </cell>
        </row>
        <row r="954">
          <cell r="A954" t="str">
            <v>EST-3BR</v>
          </cell>
          <cell r="B954" t="str">
            <v>EST0062</v>
          </cell>
          <cell r="C954" t="str">
            <v>3BRT</v>
          </cell>
          <cell r="D954" t="str">
            <v>Est. 13 kV 3F Bandera Retención</v>
          </cell>
          <cell r="E954" t="str">
            <v>U</v>
          </cell>
        </row>
        <row r="955">
          <cell r="A955" t="str">
            <v>EST-3BR+1CR</v>
          </cell>
          <cell r="B955" t="str">
            <v>EST0078</v>
          </cell>
          <cell r="C955" t="str">
            <v>(3BR+1CR)T</v>
          </cell>
          <cell r="D955" t="str">
            <v>Est. 13 kV 3F Bandera Retención derivación 1F Centrada Retención</v>
          </cell>
          <cell r="E955" t="str">
            <v>U</v>
          </cell>
        </row>
        <row r="956">
          <cell r="A956" t="str">
            <v>EST-3BR+1CR+1CR</v>
          </cell>
          <cell r="B956" t="str">
            <v>EST0095</v>
          </cell>
          <cell r="C956" t="str">
            <v>(3BR+1CR+1CR)T</v>
          </cell>
          <cell r="D956" t="str">
            <v>Est. 13 kV 3F Bandera Retención dos deriv.1F Centrada Retención</v>
          </cell>
          <cell r="E956" t="str">
            <v>U</v>
          </cell>
        </row>
        <row r="957">
          <cell r="A957" t="str">
            <v>EST-3CA</v>
          </cell>
          <cell r="B957" t="str">
            <v>EST0020</v>
          </cell>
          <cell r="C957" t="str">
            <v>3CAT</v>
          </cell>
          <cell r="D957" t="str">
            <v>Est. 13 kV 3F Centrada Angular</v>
          </cell>
          <cell r="E957" t="str">
            <v>U</v>
          </cell>
        </row>
        <row r="958">
          <cell r="A958" t="str">
            <v>EST-3CA+1CR</v>
          </cell>
          <cell r="B958" t="str">
            <v>EST0066</v>
          </cell>
          <cell r="C958" t="str">
            <v>(3CA+1CR)T</v>
          </cell>
          <cell r="D958" t="str">
            <v>Est. 13 kV 3F Centrada Angular deriv. 1F Centrada Retención</v>
          </cell>
          <cell r="E958" t="str">
            <v>U</v>
          </cell>
        </row>
        <row r="959">
          <cell r="A959" t="str">
            <v>EST-3CA+1CR+1CR</v>
          </cell>
          <cell r="B959" t="str">
            <v>EST0091</v>
          </cell>
          <cell r="C959" t="str">
            <v>(3CA+1CR+1CR)T</v>
          </cell>
          <cell r="D959" t="str">
            <v>Est. 13 kV 3F Centrada Angular dos deriv.1F Centrada Retención</v>
          </cell>
          <cell r="E959" t="str">
            <v>U</v>
          </cell>
        </row>
        <row r="960">
          <cell r="A960" t="str">
            <v>EST-3CA+3SR</v>
          </cell>
          <cell r="B960" t="str">
            <v>EST0097</v>
          </cell>
          <cell r="C960" t="str">
            <v>(3CA+3SR)T</v>
          </cell>
          <cell r="D960" t="str">
            <v>Est. 13 kV 3F Centrada Angular deriv. 3F Semi Centrada Retención</v>
          </cell>
          <cell r="E960" t="str">
            <v>U</v>
          </cell>
        </row>
        <row r="961">
          <cell r="A961" t="str">
            <v>EST-3CD</v>
          </cell>
          <cell r="B961" t="str">
            <v>EST0022</v>
          </cell>
          <cell r="C961" t="str">
            <v>3CDT</v>
          </cell>
          <cell r="D961" t="str">
            <v>Est. 13 kV 3F Centrada Doble retención</v>
          </cell>
          <cell r="E961" t="str">
            <v>U</v>
          </cell>
        </row>
        <row r="962">
          <cell r="A962" t="str">
            <v>EST-3CD+1CR</v>
          </cell>
          <cell r="B962" t="str">
            <v>EST0067</v>
          </cell>
          <cell r="C962" t="str">
            <v>(3CD+1CR)T</v>
          </cell>
          <cell r="D962" t="str">
            <v>Est. 13 kV 3F Centrada Doble Retención deriv. 1F Centrada Retención</v>
          </cell>
          <cell r="E962" t="str">
            <v>U</v>
          </cell>
        </row>
        <row r="963">
          <cell r="A963" t="str">
            <v>EST-3CD+1CR+1CR</v>
          </cell>
          <cell r="B963" t="str">
            <v>EST0093</v>
          </cell>
          <cell r="C963" t="str">
            <v>(3CD+1CR+1CR)T</v>
          </cell>
          <cell r="D963" t="str">
            <v>Est. 13 kV 3F Centrada Doble Retención dos deriv.1F Centrada Retención</v>
          </cell>
          <cell r="E963" t="str">
            <v>U</v>
          </cell>
        </row>
        <row r="964">
          <cell r="A964" t="str">
            <v>EST-3CD+3SR</v>
          </cell>
          <cell r="B964" t="str">
            <v>EST0099</v>
          </cell>
          <cell r="C964" t="str">
            <v>(3CD+3SR)T</v>
          </cell>
          <cell r="D964" t="str">
            <v>Est. 13 kV 3F Centrada Doble Retención deriv. 3F Semi Centrada Retención</v>
          </cell>
          <cell r="E964" t="str">
            <v>U</v>
          </cell>
        </row>
        <row r="965">
          <cell r="A965" t="str">
            <v>EST-3CP</v>
          </cell>
          <cell r="B965" t="str">
            <v>EST0019</v>
          </cell>
          <cell r="C965" t="str">
            <v>3CPT</v>
          </cell>
          <cell r="D965" t="str">
            <v>Est. 13 kV 3F Centrada Pasante</v>
          </cell>
          <cell r="E965" t="str">
            <v>U</v>
          </cell>
        </row>
        <row r="966">
          <cell r="A966" t="str">
            <v>EST-3CP+1CR</v>
          </cell>
          <cell r="B966" t="str">
            <v>EST0053</v>
          </cell>
          <cell r="C966" t="str">
            <v>(3CP+1CR)T</v>
          </cell>
          <cell r="D966" t="str">
            <v>Est. 13 kV 3F Centrada Pasante deriv. 1F Centrada Retención</v>
          </cell>
          <cell r="E966" t="str">
            <v>U</v>
          </cell>
        </row>
        <row r="967">
          <cell r="A967" t="str">
            <v>EST-3CP+1CR+1CR</v>
          </cell>
          <cell r="B967" t="str">
            <v>EST0090</v>
          </cell>
          <cell r="C967" t="str">
            <v>(3CP+1CR+1CR)T</v>
          </cell>
          <cell r="D967" t="str">
            <v>Est. 13 kV 3F Centrada Pasante dos deriv.1F Centrada Retención</v>
          </cell>
          <cell r="E967" t="str">
            <v>U</v>
          </cell>
        </row>
        <row r="968">
          <cell r="A968" t="str">
            <v>EST-3CP+2CR</v>
          </cell>
          <cell r="B968" t="str">
            <v>EST0052</v>
          </cell>
          <cell r="C968" t="str">
            <v>(3CP+2CR)T</v>
          </cell>
          <cell r="D968" t="str">
            <v>Est. 13 kV 3F Centrada Pasante deriv. 2F Centrada Retención</v>
          </cell>
          <cell r="E968" t="str">
            <v>U</v>
          </cell>
        </row>
        <row r="969">
          <cell r="A969" t="str">
            <v>EST-3CP+3CR</v>
          </cell>
          <cell r="B969" t="str">
            <v>EST0051</v>
          </cell>
          <cell r="C969" t="str">
            <v>(3CP+3CR)T</v>
          </cell>
          <cell r="D969" t="str">
            <v>Est. 13 kV 3F Centrada Pasante deriv. 3F Centrada Retención</v>
          </cell>
          <cell r="E969" t="str">
            <v>U</v>
          </cell>
        </row>
        <row r="970">
          <cell r="A970" t="str">
            <v>EST-3CP+3SP</v>
          </cell>
          <cell r="B970" t="str">
            <v>EST0118</v>
          </cell>
          <cell r="C970" t="str">
            <v>(3CP+3SP)T</v>
          </cell>
          <cell r="D970" t="str">
            <v>Est. 13 kV 3F Centrada Pasante deriv. 3F Semi Centrada Pasante</v>
          </cell>
          <cell r="E970" t="str">
            <v>U</v>
          </cell>
        </row>
        <row r="971">
          <cell r="A971" t="str">
            <v>EST-3CP+3SR</v>
          </cell>
          <cell r="B971" t="str">
            <v>EST0119</v>
          </cell>
          <cell r="C971" t="str">
            <v>(3CP+3SR)T</v>
          </cell>
          <cell r="D971" t="str">
            <v>Est. 13 kV 3F Centrada Pasante deriv. 3F Semi Centrada Retención</v>
          </cell>
          <cell r="E971" t="str">
            <v>U</v>
          </cell>
        </row>
        <row r="972">
          <cell r="A972" t="str">
            <v>EST-3CR</v>
          </cell>
          <cell r="B972" t="str">
            <v>EST0021</v>
          </cell>
          <cell r="C972" t="str">
            <v>3CRT</v>
          </cell>
          <cell r="D972" t="str">
            <v>Est. 13 kV 3F Centrada Retención</v>
          </cell>
          <cell r="E972" t="str">
            <v>U</v>
          </cell>
        </row>
        <row r="973">
          <cell r="A973" t="str">
            <v>EST-3CR+1CR</v>
          </cell>
          <cell r="B973" t="str">
            <v>EST0056</v>
          </cell>
          <cell r="C973" t="str">
            <v>(3CR+1CR)T</v>
          </cell>
          <cell r="D973" t="str">
            <v>Est. 13 kV 3F Centrada Retención deriv. 1F Centrada Retención</v>
          </cell>
          <cell r="E973" t="str">
            <v>U</v>
          </cell>
        </row>
        <row r="974">
          <cell r="A974" t="str">
            <v>EST-3CR+1CR+1CR</v>
          </cell>
          <cell r="B974" t="str">
            <v>EST0092</v>
          </cell>
          <cell r="C974" t="str">
            <v>(3CR+1CR+1CR)T</v>
          </cell>
          <cell r="D974" t="str">
            <v>Est. 13 kV 3F Centrada Retención dos deriv.1F Centrada Retención</v>
          </cell>
          <cell r="E974" t="str">
            <v>U</v>
          </cell>
        </row>
        <row r="975">
          <cell r="A975" t="str">
            <v>EST-3CR+2CR</v>
          </cell>
          <cell r="B975" t="str">
            <v>EST0055</v>
          </cell>
          <cell r="C975" t="str">
            <v>(3CR+2CR)T</v>
          </cell>
          <cell r="D975" t="str">
            <v>Est. 13 kV 3F Centrada Retención deriv. 2F Centrada Retención</v>
          </cell>
          <cell r="E975" t="str">
            <v>U</v>
          </cell>
        </row>
        <row r="976">
          <cell r="A976" t="str">
            <v>EST-3CR+3CR</v>
          </cell>
          <cell r="B976" t="str">
            <v>EST0054</v>
          </cell>
          <cell r="C976" t="str">
            <v>(3CR+3CR)T</v>
          </cell>
          <cell r="D976" t="str">
            <v>Est. 13 kV 3F Centrada Retención deriv. 3F Centrada Retención</v>
          </cell>
          <cell r="E976" t="str">
            <v>U</v>
          </cell>
        </row>
        <row r="977">
          <cell r="A977" t="str">
            <v>EST-3CR+3SR</v>
          </cell>
          <cell r="B977" t="str">
            <v>EST0098</v>
          </cell>
          <cell r="C977" t="str">
            <v>(3CR+3SR)T</v>
          </cell>
          <cell r="D977" t="str">
            <v>Est. 13 kV 3F Centrada Retención deriv. 3F Semi Centrada Retención</v>
          </cell>
          <cell r="E977" t="str">
            <v>U</v>
          </cell>
        </row>
        <row r="978">
          <cell r="A978" t="str">
            <v>EST-3HA</v>
          </cell>
          <cell r="B978" t="str">
            <v>EST0088</v>
          </cell>
          <cell r="C978" t="str">
            <v>3HAT</v>
          </cell>
          <cell r="D978" t="str">
            <v>Est. 13 kV 3F Dos Postes Angular</v>
          </cell>
          <cell r="E978" t="str">
            <v>U</v>
          </cell>
        </row>
        <row r="979">
          <cell r="A979" t="str">
            <v>EST-3HA+1CP</v>
          </cell>
          <cell r="B979" t="str">
            <v>EST0107</v>
          </cell>
          <cell r="C979" t="str">
            <v>(3HA+1CP)T</v>
          </cell>
          <cell r="D979" t="str">
            <v>Est. 13 kV 3F Dos Postes Angular deriv. 1F Centrada Pasante</v>
          </cell>
          <cell r="E979" t="str">
            <v>U</v>
          </cell>
        </row>
        <row r="980">
          <cell r="A980" t="str">
            <v>EST-3HA+1CR+1CR</v>
          </cell>
          <cell r="B980" t="str">
            <v>EST0111</v>
          </cell>
          <cell r="C980" t="str">
            <v>(3HA+1CR+1CR)T</v>
          </cell>
          <cell r="D980" t="str">
            <v>Est. 13 kV 3F Dos Postes Angular dos deriv. 1F Centrada Retención</v>
          </cell>
          <cell r="E980" t="str">
            <v>U</v>
          </cell>
        </row>
        <row r="981">
          <cell r="A981" t="str">
            <v>EST-3HA+3SR</v>
          </cell>
          <cell r="B981" t="str">
            <v>EST0116</v>
          </cell>
          <cell r="C981" t="str">
            <v>(3HA+3SR)T</v>
          </cell>
          <cell r="D981" t="str">
            <v>Est. 13 kV 3F Dos Postes Angular deriv. 3F Semi Centrada Retención</v>
          </cell>
          <cell r="E981" t="str">
            <v>U</v>
          </cell>
        </row>
        <row r="982">
          <cell r="A982" t="str">
            <v>EST-3HD</v>
          </cell>
          <cell r="B982" t="str">
            <v>EST0033</v>
          </cell>
          <cell r="C982" t="str">
            <v>3HDT</v>
          </cell>
          <cell r="D982" t="str">
            <v>Est. 13 kV 3F Dos Postes Doble retención</v>
          </cell>
          <cell r="E982" t="str">
            <v>U</v>
          </cell>
        </row>
        <row r="983">
          <cell r="A983" t="str">
            <v>EST-3HD+1CP</v>
          </cell>
          <cell r="B983" t="str">
            <v>EST0108</v>
          </cell>
          <cell r="C983" t="str">
            <v>(3HD+1CP)T</v>
          </cell>
          <cell r="D983" t="str">
            <v>Est. 13 kV 3F Dos Postes Doble Retención deriv. 1F Centrada Pasante</v>
          </cell>
          <cell r="E983" t="str">
            <v>U</v>
          </cell>
        </row>
        <row r="984">
          <cell r="A984" t="str">
            <v>EST-3HD+3SR</v>
          </cell>
          <cell r="B984" t="str">
            <v>EST0117</v>
          </cell>
          <cell r="C984" t="str">
            <v>(3HD+3SR)T</v>
          </cell>
          <cell r="D984" t="str">
            <v>Est. 13 kV 3F Dos Postes Doble Reten. deriv. 3F Semi Centrada Reten.</v>
          </cell>
          <cell r="E984" t="str">
            <v>U</v>
          </cell>
        </row>
        <row r="985">
          <cell r="A985" t="str">
            <v>EST-3HP</v>
          </cell>
          <cell r="B985" t="str">
            <v>EST0031</v>
          </cell>
          <cell r="C985" t="str">
            <v>3HPT</v>
          </cell>
          <cell r="D985" t="str">
            <v>Est. 13 kV 3F Dos Postes Pasante</v>
          </cell>
          <cell r="E985" t="str">
            <v>U</v>
          </cell>
        </row>
        <row r="986">
          <cell r="A986" t="str">
            <v>EST-3HP+1CP</v>
          </cell>
          <cell r="B986" t="str">
            <v>EST0105</v>
          </cell>
          <cell r="C986" t="str">
            <v>(3HP+1CP)T</v>
          </cell>
          <cell r="D986" t="str">
            <v>Est. 13 kV 3F Dos Postes Pasante deriv. 1F Centrada Pasante</v>
          </cell>
          <cell r="E986" t="str">
            <v>U</v>
          </cell>
        </row>
        <row r="987">
          <cell r="A987" t="str">
            <v>EST-3HP+1CR</v>
          </cell>
          <cell r="B987" t="str">
            <v>EST0085</v>
          </cell>
          <cell r="C987" t="str">
            <v>(3HP+1CR)T</v>
          </cell>
          <cell r="D987" t="str">
            <v>Est. 13 kV 3F Dos Postes  Pasante deriv. 1F Centrada Retención</v>
          </cell>
          <cell r="E987" t="str">
            <v>U</v>
          </cell>
        </row>
        <row r="988">
          <cell r="A988" t="str">
            <v>EST-3HP+1CR+1CR</v>
          </cell>
          <cell r="B988" t="str">
            <v>EST0112</v>
          </cell>
          <cell r="C988" t="str">
            <v>(3HP+1CR+1CR)T</v>
          </cell>
          <cell r="D988" t="str">
            <v>Est. 13 kV 3F Dos Postes Pasante dos deriv. 1F Centrada Retención</v>
          </cell>
          <cell r="E988" t="str">
            <v>U</v>
          </cell>
        </row>
        <row r="989">
          <cell r="A989" t="str">
            <v>EST-3HP+3CR</v>
          </cell>
          <cell r="B989" t="str">
            <v>EST0114</v>
          </cell>
          <cell r="C989" t="str">
            <v>(3HP+3CR)T</v>
          </cell>
          <cell r="D989" t="str">
            <v>Est. 13 kV 3F Dos Postes Pasante deriv. 3F Centrada Retención</v>
          </cell>
          <cell r="E989" t="str">
            <v>U</v>
          </cell>
        </row>
        <row r="990">
          <cell r="A990" t="str">
            <v>EST-3HR</v>
          </cell>
          <cell r="B990" t="str">
            <v>EST0032</v>
          </cell>
          <cell r="C990" t="str">
            <v>3HRT</v>
          </cell>
          <cell r="D990" t="str">
            <v>Est. 13 kV 3F Dos Postes Retención</v>
          </cell>
          <cell r="E990" t="str">
            <v>U</v>
          </cell>
        </row>
        <row r="991">
          <cell r="A991" t="str">
            <v>EST-3HR+1CP</v>
          </cell>
          <cell r="B991" t="str">
            <v>EST0106</v>
          </cell>
          <cell r="C991" t="str">
            <v>(3HR+1CP)T</v>
          </cell>
          <cell r="D991" t="str">
            <v>Est. 13 kV 3F Dos Postes Retención deriv. 1F Centrada Pasante</v>
          </cell>
          <cell r="E991" t="str">
            <v>U</v>
          </cell>
        </row>
        <row r="992">
          <cell r="A992" t="str">
            <v>EST-3HR+1CR+1CR</v>
          </cell>
          <cell r="B992" t="str">
            <v>EST0110</v>
          </cell>
          <cell r="C992" t="str">
            <v>(3HR+1CR+1CR)T</v>
          </cell>
          <cell r="D992" t="str">
            <v>Est. 13 kV 3F Dos Postes Retención dos deriv. 1F Centrada Retención</v>
          </cell>
          <cell r="E992" t="str">
            <v>U</v>
          </cell>
        </row>
        <row r="993">
          <cell r="A993" t="str">
            <v>EST-3HR+3SR</v>
          </cell>
          <cell r="B993" t="str">
            <v>EST0115</v>
          </cell>
          <cell r="C993" t="str">
            <v>(3HR+3SR)T</v>
          </cell>
          <cell r="D993" t="str">
            <v>Est. 13 kV 3F Dos Postes Retención deriv. 3F Semi Centrada Retención</v>
          </cell>
          <cell r="E993" t="str">
            <v>U</v>
          </cell>
        </row>
        <row r="994">
          <cell r="A994" t="str">
            <v>EST-3LP</v>
          </cell>
          <cell r="B994" t="str">
            <v>EST0063</v>
          </cell>
          <cell r="C994" t="str">
            <v>3LPT</v>
          </cell>
          <cell r="D994" t="str">
            <v>Est. 13 kV 3F Line Poste Pasante</v>
          </cell>
          <cell r="E994" t="str">
            <v>U</v>
          </cell>
        </row>
        <row r="995">
          <cell r="A995" t="str">
            <v>EST-3NP</v>
          </cell>
          <cell r="B995" t="str">
            <v>EST0038</v>
          </cell>
          <cell r="C995" t="str">
            <v>3NPT</v>
          </cell>
          <cell r="D995" t="str">
            <v>Est. 13 kV 3F Neutro Alineado en Cruceta Centrada Pasante</v>
          </cell>
          <cell r="E995" t="str">
            <v>U</v>
          </cell>
        </row>
        <row r="996">
          <cell r="A996" t="str">
            <v>EST-3SA</v>
          </cell>
          <cell r="B996" t="str">
            <v>EST0024</v>
          </cell>
          <cell r="C996" t="str">
            <v>3SAT</v>
          </cell>
          <cell r="D996" t="str">
            <v>Est. 13 kV 3F Semicentrada Angular</v>
          </cell>
          <cell r="E996" t="str">
            <v>U</v>
          </cell>
        </row>
        <row r="997">
          <cell r="A997" t="str">
            <v>EST-3SA+1CR</v>
          </cell>
          <cell r="B997" t="str">
            <v>EST0068</v>
          </cell>
          <cell r="C997" t="str">
            <v>(3SA+1CR)T</v>
          </cell>
          <cell r="D997" t="str">
            <v>Est. 13 kV 3F Semi Centrada Angular deriv. 1F Centrada Retención</v>
          </cell>
          <cell r="E997" t="str">
            <v>U</v>
          </cell>
        </row>
        <row r="998">
          <cell r="A998" t="str">
            <v>EST-3SA+3SR</v>
          </cell>
          <cell r="B998" t="str">
            <v>EST0069</v>
          </cell>
          <cell r="C998" t="str">
            <v>(3SA+3SR)T</v>
          </cell>
          <cell r="D998" t="str">
            <v>Est. 13 kV 3F Semi Centrada Angular deriv. 3F Semi Centrada Retención</v>
          </cell>
          <cell r="E998" t="str">
            <v>U</v>
          </cell>
        </row>
        <row r="999">
          <cell r="A999" t="str">
            <v>EST-3SD</v>
          </cell>
          <cell r="B999" t="str">
            <v>EST0026</v>
          </cell>
          <cell r="C999" t="str">
            <v>3SDT</v>
          </cell>
          <cell r="D999" t="str">
            <v>Est. 13 kV 3F Semicentrada Doble retención</v>
          </cell>
          <cell r="E999" t="str">
            <v>U</v>
          </cell>
        </row>
        <row r="1000">
          <cell r="A1000" t="str">
            <v>EST-3SD+1CR</v>
          </cell>
          <cell r="B1000" t="str">
            <v>EST0073</v>
          </cell>
          <cell r="C1000" t="str">
            <v>(3SD+1CR)T</v>
          </cell>
          <cell r="D1000" t="str">
            <v>Est. 13 kV 3F Semi Centrada Doble Retenc. deriv. 1F Centrada Retenc.</v>
          </cell>
          <cell r="E1000" t="str">
            <v>U</v>
          </cell>
        </row>
        <row r="1001">
          <cell r="A1001" t="str">
            <v>EST-3SD+3CP</v>
          </cell>
          <cell r="B1001" t="str">
            <v>EST0122</v>
          </cell>
          <cell r="C1001" t="str">
            <v>(3SD+3CP)T</v>
          </cell>
          <cell r="D1001" t="str">
            <v>Est. 13 kV 3F Semi Centrada Doble Reten. deriv. 3F Centrada Pasante</v>
          </cell>
          <cell r="E1001" t="str">
            <v>U</v>
          </cell>
        </row>
        <row r="1002">
          <cell r="A1002" t="str">
            <v>EST-3SD+3SP</v>
          </cell>
          <cell r="B1002" t="str">
            <v>EST0121</v>
          </cell>
          <cell r="C1002" t="str">
            <v>(3SD+3SP)T</v>
          </cell>
          <cell r="D1002" t="str">
            <v>Est. 13 kV 3F Semi Centrada Doble Reten. deriv. 3F Semi Centrada Pasante</v>
          </cell>
          <cell r="E1002" t="str">
            <v>U</v>
          </cell>
        </row>
        <row r="1003">
          <cell r="A1003" t="str">
            <v>EST-3SD+3SR</v>
          </cell>
          <cell r="B1003" t="str">
            <v>EST0074</v>
          </cell>
          <cell r="C1003" t="str">
            <v>(3SD+3SR)T</v>
          </cell>
          <cell r="D1003" t="str">
            <v>Est. 13 kV 3F Semi Centrada Doble Retenc. deriv. 3F Semi Centr. Retenc.</v>
          </cell>
          <cell r="E1003" t="str">
            <v>U</v>
          </cell>
        </row>
        <row r="1004">
          <cell r="A1004" t="str">
            <v>EST-3SP</v>
          </cell>
          <cell r="B1004" t="str">
            <v>EST0023</v>
          </cell>
          <cell r="C1004" t="str">
            <v>3SPT</v>
          </cell>
          <cell r="D1004" t="str">
            <v>Est. 13 kV 3F Semicentrada Pasante</v>
          </cell>
          <cell r="E1004" t="str">
            <v>U</v>
          </cell>
        </row>
        <row r="1005">
          <cell r="A1005" t="str">
            <v>EST-3SP+1CR</v>
          </cell>
          <cell r="B1005" t="str">
            <v>EST0058</v>
          </cell>
          <cell r="C1005" t="str">
            <v>(3SP+1CR)T</v>
          </cell>
          <cell r="D1005" t="str">
            <v>Est. 13kV 3F Semi Cen. Pasante deriv. 1F Centrada Retención</v>
          </cell>
          <cell r="E1005" t="str">
            <v>U</v>
          </cell>
        </row>
        <row r="1006">
          <cell r="A1006" t="str">
            <v>EST-3SP+1SR</v>
          </cell>
          <cell r="B1006" t="str">
            <v>EST0059</v>
          </cell>
          <cell r="C1006" t="str">
            <v>(3SP+1SR)T</v>
          </cell>
          <cell r="D1006" t="str">
            <v>Est. 13kV 3F Semi Cen. Pasante deriv. 1F Semi Cen. Retención</v>
          </cell>
          <cell r="E1006" t="str">
            <v>U</v>
          </cell>
        </row>
        <row r="1007">
          <cell r="A1007" t="str">
            <v>EST-3SP+2CR</v>
          </cell>
          <cell r="B1007" t="str">
            <v>EST0109</v>
          </cell>
          <cell r="C1007" t="str">
            <v>(3SP+2CR)T</v>
          </cell>
          <cell r="D1007" t="str">
            <v>Est. 13 kV 3F Semicentrada Pasante deriv. 2F Centrada Retención</v>
          </cell>
          <cell r="E1007" t="str">
            <v>U</v>
          </cell>
        </row>
        <row r="1008">
          <cell r="A1008" t="str">
            <v>EST-3SP+3SR</v>
          </cell>
          <cell r="B1008" t="str">
            <v>EST0057</v>
          </cell>
          <cell r="C1008" t="str">
            <v>(3SP+3SR)T</v>
          </cell>
          <cell r="D1008" t="str">
            <v>Est. 13 kV 3F Semi Cen. Pasante deriv. 3F Semi Cen. Retención</v>
          </cell>
          <cell r="E1008" t="str">
            <v>U</v>
          </cell>
        </row>
        <row r="1009">
          <cell r="A1009" t="str">
            <v>EST-3SR</v>
          </cell>
          <cell r="B1009" t="str">
            <v>EST0025</v>
          </cell>
          <cell r="C1009" t="str">
            <v>3SRT</v>
          </cell>
          <cell r="D1009" t="str">
            <v>Est. 13 kV 3F Semicentrada Retención</v>
          </cell>
          <cell r="E1009" t="str">
            <v>U</v>
          </cell>
        </row>
        <row r="1010">
          <cell r="A1010" t="str">
            <v>EST-3SR+1CA</v>
          </cell>
          <cell r="B1010" t="str">
            <v>EST0087</v>
          </cell>
          <cell r="C1010" t="str">
            <v>(3SR+1CA)T</v>
          </cell>
          <cell r="D1010" t="str">
            <v>Est. 13 kV 3F Semi Centrada Retención deriv. 1F Centrada Angular</v>
          </cell>
          <cell r="E1010" t="str">
            <v>U</v>
          </cell>
        </row>
        <row r="1011">
          <cell r="A1011" t="str">
            <v>EST-3SR+1CP</v>
          </cell>
          <cell r="B1011" t="str">
            <v>EST0120</v>
          </cell>
          <cell r="C1011" t="str">
            <v>(3SR+1CP)T</v>
          </cell>
          <cell r="D1011" t="str">
            <v>Est. 13 kV 3F Semi Centrada Retención deriv. 1F Centrada Pasante</v>
          </cell>
          <cell r="E1011" t="str">
            <v>U</v>
          </cell>
        </row>
        <row r="1012">
          <cell r="A1012" t="str">
            <v>EST-3SR+1CR</v>
          </cell>
          <cell r="B1012" t="str">
            <v>EST0070</v>
          </cell>
          <cell r="C1012" t="str">
            <v>(3SR+1CR)T</v>
          </cell>
          <cell r="D1012" t="str">
            <v>Est. 13 kV 3F Semi Centrada Retención deriv. 1F Centrada Retención</v>
          </cell>
          <cell r="E1012" t="str">
            <v>U</v>
          </cell>
        </row>
        <row r="1013">
          <cell r="A1013" t="str">
            <v>EST-3SR+3SR</v>
          </cell>
          <cell r="B1013" t="str">
            <v>EST0071</v>
          </cell>
          <cell r="C1013" t="str">
            <v>(3SR+3SR)T</v>
          </cell>
          <cell r="D1013" t="str">
            <v>Est. 13 kV 3F Semi Centrada Retención deriv. 3F Semi Centrada Retención</v>
          </cell>
          <cell r="E1013" t="str">
            <v>U</v>
          </cell>
        </row>
        <row r="1014">
          <cell r="A1014" t="str">
            <v>EST-3SR+3SR+1CR</v>
          </cell>
          <cell r="B1014" t="str">
            <v>EST0072</v>
          </cell>
          <cell r="C1014" t="str">
            <v>(3SR+3SR+1CR)T</v>
          </cell>
          <cell r="D1014" t="str">
            <v>Est. 13 kV 3F Semi Centrada Ret. deriv. 3F Semi Centrada Ret. Deriv. 1F Centrada Ret.</v>
          </cell>
          <cell r="E1014" t="str">
            <v>U</v>
          </cell>
        </row>
        <row r="1015">
          <cell r="A1015" t="str">
            <v>EST-3SR+3SR+1CR</v>
          </cell>
          <cell r="B1015" t="str">
            <v>EST0124</v>
          </cell>
          <cell r="C1015" t="str">
            <v>(3SR+3SR+1CR)T</v>
          </cell>
          <cell r="D1015" t="str">
            <v>Est. 13 kV 3F Semi Centrada Reten. deriv. 3F Semi Centrada Reten. deriv. 1F Centrada Reten.</v>
          </cell>
          <cell r="E1015" t="str">
            <v>U</v>
          </cell>
        </row>
        <row r="1016">
          <cell r="A1016" t="str">
            <v>EST-3SR+3SR+3SR</v>
          </cell>
          <cell r="B1016" t="str">
            <v>EST0125</v>
          </cell>
          <cell r="C1016" t="str">
            <v>(3SR+3SR+3SR)T</v>
          </cell>
          <cell r="D1016" t="str">
            <v>Est. 13 kV 3F Semi Centrada Reten. dos deriv. 3F Semi Centrada Reten.</v>
          </cell>
          <cell r="E1016" t="str">
            <v>U</v>
          </cell>
        </row>
        <row r="1017">
          <cell r="A1017" t="str">
            <v>EST-3TD</v>
          </cell>
          <cell r="B1017" t="str">
            <v>EST0035</v>
          </cell>
          <cell r="C1017" t="str">
            <v>3TDT</v>
          </cell>
          <cell r="D1017" t="str">
            <v>Est. 13 kV 3F Tres Postes Doble retención</v>
          </cell>
          <cell r="E1017" t="str">
            <v>U</v>
          </cell>
        </row>
        <row r="1018">
          <cell r="A1018" t="str">
            <v>EST-3TD+1CR</v>
          </cell>
          <cell r="B1018" t="str">
            <v>EST0081</v>
          </cell>
          <cell r="C1018" t="str">
            <v>(3TD+1CR)T</v>
          </cell>
          <cell r="D1018" t="str">
            <v>Est. 13 kV 3F Tres Postes Doble retenc. deriv. 1F Centrada Retenc.</v>
          </cell>
          <cell r="E1018" t="str">
            <v>U</v>
          </cell>
        </row>
        <row r="1019">
          <cell r="A1019" t="str">
            <v>EST-3TD+1CR+1CR</v>
          </cell>
          <cell r="B1019" t="str">
            <v>EST0113</v>
          </cell>
          <cell r="C1019" t="str">
            <v>(3TD+1CR+1CR)T</v>
          </cell>
          <cell r="D1019" t="str">
            <v>Est. 13 kV 3F Tres Postes Doble Reten. dos deriv. 1F Centrada Reten.</v>
          </cell>
          <cell r="E1019" t="str">
            <v>U</v>
          </cell>
        </row>
        <row r="1020">
          <cell r="A1020" t="str">
            <v>EST-3TD+3CR</v>
          </cell>
          <cell r="B1020" t="str">
            <v>EST0127</v>
          </cell>
          <cell r="C1020" t="str">
            <v>(3TD+3CR)T</v>
          </cell>
          <cell r="D1020" t="str">
            <v>Est. 13 kV 3F Tres Postes Doble Reten. deriv. 3F Centrada Retención</v>
          </cell>
          <cell r="E1020" t="str">
            <v>U</v>
          </cell>
        </row>
        <row r="1021">
          <cell r="A1021" t="str">
            <v>EST-3TR</v>
          </cell>
          <cell r="B1021" t="str">
            <v>EST0034</v>
          </cell>
          <cell r="C1021" t="str">
            <v>3TRT</v>
          </cell>
          <cell r="D1021" t="str">
            <v>Est. 13 kV 3F Tres Postes Retención</v>
          </cell>
          <cell r="E1021" t="str">
            <v>U</v>
          </cell>
        </row>
        <row r="1022">
          <cell r="A1022" t="str">
            <v>EST-3TR+1CR</v>
          </cell>
          <cell r="B1022" t="str">
            <v>EST0082</v>
          </cell>
          <cell r="C1022" t="str">
            <v>(3TR+1CR)T</v>
          </cell>
          <cell r="D1022" t="str">
            <v>Est. 13 kV 3F Tres Postes Retención deriv. 1F Centrada Retención</v>
          </cell>
          <cell r="E1022" t="str">
            <v>U</v>
          </cell>
        </row>
        <row r="1023">
          <cell r="A1023" t="str">
            <v>EST-3VA</v>
          </cell>
          <cell r="B1023" t="str">
            <v>EST0028</v>
          </cell>
          <cell r="C1023" t="str">
            <v>3VAT</v>
          </cell>
          <cell r="D1023" t="str">
            <v>Est. 13 kV 3F En volado Angular</v>
          </cell>
          <cell r="E1023" t="str">
            <v>U</v>
          </cell>
        </row>
        <row r="1024">
          <cell r="A1024" t="str">
            <v>EST-3VA+1CR</v>
          </cell>
          <cell r="B1024" t="str">
            <v>EST0075</v>
          </cell>
          <cell r="C1024" t="str">
            <v>(3VA+1CR)T</v>
          </cell>
          <cell r="D1024" t="str">
            <v>Est. 13 kV 3F Volada Angular deriv. 1F Centrada Retención</v>
          </cell>
          <cell r="E1024" t="str">
            <v>U</v>
          </cell>
        </row>
        <row r="1025">
          <cell r="A1025" t="str">
            <v>EST-3VA+3SR</v>
          </cell>
          <cell r="B1025" t="str">
            <v>EST0100</v>
          </cell>
          <cell r="C1025" t="str">
            <v>(3VA+3SR)T</v>
          </cell>
          <cell r="D1025" t="str">
            <v>Est. 13 kV 3F Volada Angular deriv. 3F Semi Centrada Retención</v>
          </cell>
          <cell r="E1025" t="str">
            <v>U</v>
          </cell>
        </row>
        <row r="1026">
          <cell r="A1026" t="str">
            <v>EST-3VD</v>
          </cell>
          <cell r="B1026" t="str">
            <v>EST0030</v>
          </cell>
          <cell r="C1026" t="str">
            <v>3VDT</v>
          </cell>
          <cell r="D1026" t="str">
            <v>Est. 13 kV 3F En volado Doble retención</v>
          </cell>
          <cell r="E1026" t="str">
            <v>U</v>
          </cell>
        </row>
        <row r="1027">
          <cell r="A1027" t="str">
            <v>EST-3VD+3SP</v>
          </cell>
          <cell r="B1027" t="str">
            <v>EST0126</v>
          </cell>
          <cell r="C1027" t="str">
            <v>(3VD+3SP)T</v>
          </cell>
          <cell r="D1027" t="str">
            <v>Est. 13 kV 3F Volada Doble Reten. deriv. 3F Semi Centrada Pasante</v>
          </cell>
          <cell r="E1027" t="str">
            <v>U</v>
          </cell>
        </row>
        <row r="1028">
          <cell r="A1028" t="str">
            <v>EST-3VD+3SR</v>
          </cell>
          <cell r="B1028" t="str">
            <v>EST0101</v>
          </cell>
          <cell r="C1028" t="str">
            <v>(3VD+3SR)T</v>
          </cell>
          <cell r="D1028" t="str">
            <v>Est. 13 kV 3F Volada Doble Retención deriv. 3F Semi Centrada Retención</v>
          </cell>
          <cell r="E1028" t="str">
            <v>U</v>
          </cell>
        </row>
        <row r="1029">
          <cell r="A1029" t="str">
            <v>EST-3VP</v>
          </cell>
          <cell r="B1029" t="str">
            <v>EST0027</v>
          </cell>
          <cell r="C1029" t="str">
            <v>3VPT</v>
          </cell>
          <cell r="D1029" t="str">
            <v>Est. 13 kV 3F En volado  Pasante</v>
          </cell>
          <cell r="E1029" t="str">
            <v>U</v>
          </cell>
        </row>
        <row r="1030">
          <cell r="A1030" t="str">
            <v>EST-3VP+1CR</v>
          </cell>
          <cell r="B1030" t="str">
            <v>EST0060</v>
          </cell>
          <cell r="C1030" t="str">
            <v>(3VP+1CR)T</v>
          </cell>
          <cell r="D1030" t="str">
            <v>Est. 13kV 3F Volada Pasante deriv. 1F Centrada Retención</v>
          </cell>
          <cell r="E1030" t="str">
            <v>U</v>
          </cell>
        </row>
        <row r="1031">
          <cell r="A1031" t="str">
            <v>EST-3VP+3SR</v>
          </cell>
          <cell r="B1031" t="str">
            <v>EST0061</v>
          </cell>
          <cell r="C1031" t="str">
            <v>(3VP+3SR)T</v>
          </cell>
          <cell r="D1031" t="str">
            <v>Est. 13kV 3F Volada Pasante deriv. 3F Semi Centrada Retención</v>
          </cell>
          <cell r="E1031" t="str">
            <v>U</v>
          </cell>
        </row>
        <row r="1032">
          <cell r="A1032" t="str">
            <v>EST-3VR</v>
          </cell>
          <cell r="B1032" t="str">
            <v>EST0029</v>
          </cell>
          <cell r="C1032" t="str">
            <v>3VRT</v>
          </cell>
          <cell r="D1032" t="str">
            <v>Est. 13 kV 3F En volado Retención</v>
          </cell>
          <cell r="E1032" t="str">
            <v>U</v>
          </cell>
        </row>
        <row r="1033">
          <cell r="A1033" t="str">
            <v>EST-3VR+1CR</v>
          </cell>
          <cell r="B1033" t="str">
            <v>EST0089</v>
          </cell>
          <cell r="C1033" t="str">
            <v>(3VR+1CR)T</v>
          </cell>
          <cell r="D1033" t="str">
            <v>Est. 13 kV 3F Volada Retención deriv.1F Centrada Retención</v>
          </cell>
          <cell r="E1033" t="str">
            <v>U</v>
          </cell>
        </row>
        <row r="1034">
          <cell r="A1034" t="str">
            <v>EST-3VR+3SR</v>
          </cell>
          <cell r="B1034" t="str">
            <v>EST0102</v>
          </cell>
          <cell r="C1034" t="str">
            <v>(3VR+3SR)T</v>
          </cell>
          <cell r="D1034" t="str">
            <v>Est. 13 kV 3F Volada Retención deriv. 3F Semi Centrada Retención</v>
          </cell>
          <cell r="E1034" t="str">
            <v>U</v>
          </cell>
        </row>
        <row r="1035">
          <cell r="A1035" t="str">
            <v>ESV-1BA</v>
          </cell>
          <cell r="B1035" t="str">
            <v>ESV0009</v>
          </cell>
          <cell r="C1035" t="str">
            <v>1BAV</v>
          </cell>
          <cell r="D1035" t="str">
            <v>Est. 22 kV 1F Bandera Angular</v>
          </cell>
          <cell r="E1035" t="str">
            <v>U</v>
          </cell>
        </row>
        <row r="1036">
          <cell r="A1036" t="str">
            <v>ESV-1BA+1CR</v>
          </cell>
          <cell r="B1036" t="str">
            <v>ESV0082</v>
          </cell>
          <cell r="C1036" t="str">
            <v>(1BA+1CR)V</v>
          </cell>
          <cell r="D1036" t="str">
            <v>Est. 22 kV 1F Bandera Angular deriv. 1F Centrada Retención</v>
          </cell>
          <cell r="E1036" t="str">
            <v>U</v>
          </cell>
        </row>
        <row r="1037">
          <cell r="A1037" t="str">
            <v>ESV-1BA+1CR+1CR</v>
          </cell>
          <cell r="B1037" t="str">
            <v>ESV0123</v>
          </cell>
          <cell r="C1037" t="str">
            <v>(1BA+1CR+1CR)V</v>
          </cell>
          <cell r="D1037" t="str">
            <v>Est. 22 kV 1F Bandera Angular dos deriv. 1F Centrada Retención</v>
          </cell>
          <cell r="E1037" t="str">
            <v>U</v>
          </cell>
        </row>
        <row r="1038">
          <cell r="A1038" t="str">
            <v>ESV-1BD</v>
          </cell>
          <cell r="B1038" t="str">
            <v>ESV0010</v>
          </cell>
          <cell r="C1038" t="str">
            <v>1BDV</v>
          </cell>
          <cell r="D1038" t="str">
            <v>Est. 22 kV 1F Bandera Doble retención</v>
          </cell>
          <cell r="E1038" t="str">
            <v>U</v>
          </cell>
        </row>
        <row r="1039">
          <cell r="A1039" t="str">
            <v>ESV-1CA</v>
          </cell>
          <cell r="B1039" t="str">
            <v>ESV0002</v>
          </cell>
          <cell r="C1039" t="str">
            <v>1CAV</v>
          </cell>
          <cell r="D1039" t="str">
            <v>Est. 22 kV 1F Centrada Angular</v>
          </cell>
          <cell r="E1039" t="str">
            <v>U</v>
          </cell>
        </row>
        <row r="1040">
          <cell r="A1040" t="str">
            <v>ESV-1CA+1BA</v>
          </cell>
          <cell r="B1040" t="str">
            <v>ESV0042</v>
          </cell>
          <cell r="C1040" t="str">
            <v>(1CA+1BA)V</v>
          </cell>
          <cell r="D1040" t="str">
            <v>Est. 22 kV 1F Centrada Angular deriv. 1F Bandera Angular</v>
          </cell>
          <cell r="E1040" t="str">
            <v>U</v>
          </cell>
        </row>
        <row r="1041">
          <cell r="A1041" t="str">
            <v>ESV-1CA+1BD</v>
          </cell>
          <cell r="B1041" t="str">
            <v>ESV0084</v>
          </cell>
          <cell r="C1041" t="str">
            <v>(1CA+1BD)V</v>
          </cell>
          <cell r="D1041" t="str">
            <v>Est. 22 kV 1F Centrada Angular deriv. 1F Bandera Doble Retención</v>
          </cell>
          <cell r="E1041" t="str">
            <v>U</v>
          </cell>
        </row>
        <row r="1042">
          <cell r="A1042" t="str">
            <v>ESV-1CA+1CR</v>
          </cell>
          <cell r="B1042" t="str">
            <v>ESV0043</v>
          </cell>
          <cell r="C1042" t="str">
            <v>(1CA+1CR)V</v>
          </cell>
          <cell r="D1042" t="str">
            <v>Est. 22 kV 1F Centrada Angular deriv. 1F Centrada Retención</v>
          </cell>
          <cell r="E1042" t="str">
            <v>U</v>
          </cell>
        </row>
        <row r="1043">
          <cell r="A1043" t="str">
            <v>ESV-1CD</v>
          </cell>
          <cell r="B1043" t="str">
            <v>ESV0004</v>
          </cell>
          <cell r="C1043" t="str">
            <v>1CDV</v>
          </cell>
          <cell r="D1043" t="str">
            <v>Est. 22 kV 1F Centrada  Doble retención</v>
          </cell>
          <cell r="E1043" t="str">
            <v>U</v>
          </cell>
        </row>
        <row r="1044">
          <cell r="A1044" t="str">
            <v>ESV-1CD+1CR</v>
          </cell>
          <cell r="B1044" t="str">
            <v>ESV0048</v>
          </cell>
          <cell r="C1044" t="str">
            <v>(1CD+1CR)V</v>
          </cell>
          <cell r="D1044" t="str">
            <v>Est. 22 kV 1F Centrada Doble Retención deriv. 1F Centrada Retención</v>
          </cell>
          <cell r="E1044" t="str">
            <v>U</v>
          </cell>
        </row>
        <row r="1045">
          <cell r="A1045" t="str">
            <v>ESV-1CP</v>
          </cell>
          <cell r="B1045" t="str">
            <v>ESV0001</v>
          </cell>
          <cell r="C1045" t="str">
            <v>1CPV</v>
          </cell>
          <cell r="D1045" t="str">
            <v>Est. 22 kV 1F Centrada Pasante</v>
          </cell>
          <cell r="E1045" t="str">
            <v>U</v>
          </cell>
        </row>
        <row r="1046">
          <cell r="A1046" t="str">
            <v>ESV-1CP+1BA</v>
          </cell>
          <cell r="B1046" t="str">
            <v>ESV0041</v>
          </cell>
          <cell r="C1046" t="str">
            <v>(1CP+1BA)V</v>
          </cell>
          <cell r="D1046" t="str">
            <v>Est. 22 kV 1F Centrada Pasante deriv. 1F Bandera Angular</v>
          </cell>
          <cell r="E1046" t="str">
            <v>U</v>
          </cell>
        </row>
        <row r="1047">
          <cell r="A1047" t="str">
            <v>ESV-1CP+1CR</v>
          </cell>
          <cell r="B1047" t="str">
            <v>ESV0040</v>
          </cell>
          <cell r="C1047" t="str">
            <v>(1CP+1CR)V</v>
          </cell>
          <cell r="D1047" t="str">
            <v>Est. 22 kV 1F Centrada Pasante deriv. 1F Centrada Retención</v>
          </cell>
          <cell r="E1047" t="str">
            <v>U</v>
          </cell>
        </row>
        <row r="1048">
          <cell r="A1048" t="str">
            <v>ESV-1CP+1CR+1CR</v>
          </cell>
          <cell r="B1048" t="str">
            <v>ESV0083</v>
          </cell>
          <cell r="C1048" t="str">
            <v>(1CP+1CR+1CR)V</v>
          </cell>
          <cell r="D1048" t="str">
            <v>Est. 22 kV 1F Centrada Pasante dos deriv.1F Centrada Retención</v>
          </cell>
          <cell r="E1048" t="str">
            <v>U</v>
          </cell>
        </row>
        <row r="1049">
          <cell r="A1049" t="str">
            <v>ESV-1CR</v>
          </cell>
          <cell r="B1049" t="str">
            <v>ESV0003</v>
          </cell>
          <cell r="C1049" t="str">
            <v>1CRV</v>
          </cell>
          <cell r="D1049" t="str">
            <v>Est. 22 kV 1F Centrada Retención</v>
          </cell>
          <cell r="E1049" t="str">
            <v>U</v>
          </cell>
        </row>
        <row r="1050">
          <cell r="A1050" t="str">
            <v>ESV-1CR+1BA</v>
          </cell>
          <cell r="B1050" t="str">
            <v>ESV0044</v>
          </cell>
          <cell r="C1050" t="str">
            <v>(1CR+1BA)V</v>
          </cell>
          <cell r="D1050" t="str">
            <v>Est. 22 kV 1F Centrada Retención deriv. 1F Bandera Angular</v>
          </cell>
          <cell r="E1050" t="str">
            <v>U</v>
          </cell>
        </row>
        <row r="1051">
          <cell r="A1051" t="str">
            <v>ESV-1CR+1BD</v>
          </cell>
          <cell r="B1051" t="str">
            <v>ESV0045</v>
          </cell>
          <cell r="C1051" t="str">
            <v>(1CR+1BD)V</v>
          </cell>
          <cell r="D1051" t="str">
            <v>Est. 22 kV 1F Centrada Retención deriv. 1F Bandera Doble Retenc.</v>
          </cell>
          <cell r="E1051" t="str">
            <v>U</v>
          </cell>
        </row>
        <row r="1052">
          <cell r="A1052" t="str">
            <v>ESV-1CR+1CR</v>
          </cell>
          <cell r="B1052" t="str">
            <v>ESV0046</v>
          </cell>
          <cell r="C1052" t="str">
            <v>(1CR+1CR)V</v>
          </cell>
          <cell r="D1052" t="str">
            <v>Est. 22 kV 1F Centrada Retención deriv. 1F Centrada Retención</v>
          </cell>
          <cell r="E1052" t="str">
            <v>U</v>
          </cell>
        </row>
        <row r="1053">
          <cell r="A1053" t="str">
            <v>ESV-1CR+1CR+1CR</v>
          </cell>
          <cell r="B1053" t="str">
            <v>ESV0047</v>
          </cell>
          <cell r="C1053" t="str">
            <v>(1CR+1CR+1CR)V</v>
          </cell>
          <cell r="D1053" t="str">
            <v>Est. 22 kV 1F Centrada Retención dos deriv.1F Centrada Retención</v>
          </cell>
          <cell r="E1053" t="str">
            <v>U</v>
          </cell>
        </row>
        <row r="1054">
          <cell r="A1054" t="str">
            <v>ESV-1CR+1CR+1CR+1CR</v>
          </cell>
          <cell r="B1054" t="str">
            <v>ESV0086</v>
          </cell>
          <cell r="C1054" t="str">
            <v>(1CR+1CR+1CR+1CR)V</v>
          </cell>
          <cell r="D1054" t="str">
            <v>Est. 22 kV 1F Centrada Retención tres deriv.1F Centrada Retención</v>
          </cell>
          <cell r="E1054" t="str">
            <v>U</v>
          </cell>
        </row>
        <row r="1055">
          <cell r="A1055" t="str">
            <v>ESV-1VA</v>
          </cell>
          <cell r="B1055" t="str">
            <v>ESV0006</v>
          </cell>
          <cell r="C1055" t="str">
            <v>1VAV</v>
          </cell>
          <cell r="D1055" t="str">
            <v>Est. 22 kV 1F En volado Angular</v>
          </cell>
          <cell r="E1055" t="str">
            <v>U</v>
          </cell>
        </row>
        <row r="1056">
          <cell r="A1056" t="str">
            <v>ESV-1VD</v>
          </cell>
          <cell r="B1056" t="str">
            <v>ESV0008</v>
          </cell>
          <cell r="C1056" t="str">
            <v>1VDV</v>
          </cell>
          <cell r="D1056" t="str">
            <v>Est. 22 kV 1F En volado Doble retención</v>
          </cell>
          <cell r="E1056" t="str">
            <v>U</v>
          </cell>
        </row>
        <row r="1057">
          <cell r="A1057" t="str">
            <v>ESV-1VP</v>
          </cell>
          <cell r="B1057" t="str">
            <v>ESV0005</v>
          </cell>
          <cell r="C1057" t="str">
            <v>1VPV</v>
          </cell>
          <cell r="D1057" t="str">
            <v>Est. 22 kV 1F En volado  Pasante</v>
          </cell>
          <cell r="E1057" t="str">
            <v>U</v>
          </cell>
        </row>
        <row r="1058">
          <cell r="A1058" t="str">
            <v>ESV-1VP+1CR</v>
          </cell>
          <cell r="B1058" t="str">
            <v>ESV0049</v>
          </cell>
          <cell r="C1058" t="str">
            <v>(1VP+1CR)V</v>
          </cell>
          <cell r="D1058" t="str">
            <v>Est. 22 kV 1F Volada Pasante deriv. 1F Centrada Retención</v>
          </cell>
          <cell r="E1058" t="str">
            <v>U</v>
          </cell>
        </row>
        <row r="1059">
          <cell r="A1059" t="str">
            <v>ESV-1VR</v>
          </cell>
          <cell r="B1059" t="str">
            <v>ESV0007</v>
          </cell>
          <cell r="C1059" t="str">
            <v>1VRV</v>
          </cell>
          <cell r="D1059" t="str">
            <v>Est. 22 kV 1F En volado Retención</v>
          </cell>
          <cell r="E1059" t="str">
            <v>U</v>
          </cell>
        </row>
        <row r="1060">
          <cell r="A1060" t="str">
            <v>ESV-2CA</v>
          </cell>
          <cell r="B1060" t="str">
            <v>ESV0012</v>
          </cell>
          <cell r="C1060" t="str">
            <v>2CAV</v>
          </cell>
          <cell r="D1060" t="str">
            <v>Est. 22 kV 2F Centrada Angular</v>
          </cell>
          <cell r="E1060" t="str">
            <v>U</v>
          </cell>
        </row>
        <row r="1061">
          <cell r="A1061" t="str">
            <v>ESV-2CD</v>
          </cell>
          <cell r="B1061" t="str">
            <v>ESV0014</v>
          </cell>
          <cell r="C1061" t="str">
            <v>2CDV</v>
          </cell>
          <cell r="D1061" t="str">
            <v>Est. 22 kV 2F Centrada Doble retención</v>
          </cell>
          <cell r="E1061" t="str">
            <v>U</v>
          </cell>
        </row>
        <row r="1062">
          <cell r="A1062" t="str">
            <v>ESV-2CP</v>
          </cell>
          <cell r="B1062" t="str">
            <v>ESV0011</v>
          </cell>
          <cell r="C1062" t="str">
            <v>2CPV</v>
          </cell>
          <cell r="D1062" t="str">
            <v>Est. 22 kV 2F Centrada Pasante</v>
          </cell>
          <cell r="E1062" t="str">
            <v>U</v>
          </cell>
        </row>
        <row r="1063">
          <cell r="A1063" t="str">
            <v>ESV-2CP+1CR</v>
          </cell>
          <cell r="B1063" t="str">
            <v>ESV0052</v>
          </cell>
          <cell r="C1063" t="str">
            <v>(2CP+1CR)V</v>
          </cell>
          <cell r="D1063" t="str">
            <v>Est. 22 kV 2F Centrada Pasante deriv. 1F Centrada Retención</v>
          </cell>
          <cell r="E1063" t="str">
            <v>U</v>
          </cell>
        </row>
        <row r="1064">
          <cell r="A1064" t="str">
            <v>ESV-2CP+2CR</v>
          </cell>
          <cell r="B1064" t="str">
            <v>ESV0051</v>
          </cell>
          <cell r="C1064" t="str">
            <v>(2CP+2CR)V</v>
          </cell>
          <cell r="D1064" t="str">
            <v>Est. 22 kV 2F Centrada Pasante deriv. 2F Centrada Retención</v>
          </cell>
          <cell r="E1064" t="str">
            <v>U</v>
          </cell>
        </row>
        <row r="1065">
          <cell r="A1065" t="str">
            <v>ESV-2CR</v>
          </cell>
          <cell r="B1065" t="str">
            <v>ESV0013</v>
          </cell>
          <cell r="C1065" t="str">
            <v>2CRV</v>
          </cell>
          <cell r="D1065" t="str">
            <v>Est. 22 kV 2F Centrada Retención</v>
          </cell>
          <cell r="E1065" t="str">
            <v>U</v>
          </cell>
        </row>
        <row r="1066">
          <cell r="A1066" t="str">
            <v>ESV-2CR+2CR</v>
          </cell>
          <cell r="B1066" t="str">
            <v>ESV0053</v>
          </cell>
          <cell r="C1066" t="str">
            <v>(2CR+2CR)V</v>
          </cell>
          <cell r="D1066" t="str">
            <v>Est. 22 kV 2F Centrada Retencion deriv. 2F Centrada Retención</v>
          </cell>
          <cell r="E1066" t="str">
            <v>U</v>
          </cell>
        </row>
        <row r="1067">
          <cell r="A1067" t="str">
            <v>ESV-2VA</v>
          </cell>
          <cell r="B1067" t="str">
            <v>ESV0016</v>
          </cell>
          <cell r="C1067" t="str">
            <v>2VAV</v>
          </cell>
          <cell r="D1067" t="str">
            <v>Est. 22 kV 2F En volado Angular</v>
          </cell>
          <cell r="E1067" t="str">
            <v>U</v>
          </cell>
        </row>
        <row r="1068">
          <cell r="A1068" t="str">
            <v>ESV-2VD</v>
          </cell>
          <cell r="B1068" t="str">
            <v>ESV0018</v>
          </cell>
          <cell r="C1068" t="str">
            <v>2VDV</v>
          </cell>
          <cell r="D1068" t="str">
            <v>Est. 22 kV 2F En volado Doble retención</v>
          </cell>
          <cell r="E1068" t="str">
            <v>U</v>
          </cell>
        </row>
        <row r="1069">
          <cell r="A1069" t="str">
            <v>ESV-2VP</v>
          </cell>
          <cell r="B1069" t="str">
            <v>ESV0015</v>
          </cell>
          <cell r="C1069" t="str">
            <v>2VPV</v>
          </cell>
          <cell r="D1069" t="str">
            <v>Est. 22 kV 2F En volado  Pasante</v>
          </cell>
          <cell r="E1069" t="str">
            <v>U</v>
          </cell>
        </row>
        <row r="1070">
          <cell r="A1070" t="str">
            <v>ESV-2VP+1CR</v>
          </cell>
          <cell r="B1070" t="str">
            <v>ESV0050</v>
          </cell>
          <cell r="C1070" t="str">
            <v>(2VP+1CR)V</v>
          </cell>
          <cell r="D1070" t="str">
            <v>Est. 22 kV 2F Volada Pasante deriv. 1F Centrada Retención</v>
          </cell>
          <cell r="E1070" t="str">
            <v>U</v>
          </cell>
        </row>
        <row r="1071">
          <cell r="A1071" t="str">
            <v>ESV-2VR</v>
          </cell>
          <cell r="B1071" t="str">
            <v>ESV0017</v>
          </cell>
          <cell r="C1071" t="str">
            <v>2VRV</v>
          </cell>
          <cell r="D1071" t="str">
            <v>Est. 22 kV 2F En volado Retención</v>
          </cell>
          <cell r="E1071" t="str">
            <v>U</v>
          </cell>
        </row>
        <row r="1072">
          <cell r="A1072" t="str">
            <v>ESV-3BA</v>
          </cell>
          <cell r="B1072" t="str">
            <v>ESV0036</v>
          </cell>
          <cell r="C1072" t="str">
            <v>3BAV</v>
          </cell>
          <cell r="D1072" t="str">
            <v>Est. 22 kV 3F Bandera Angular</v>
          </cell>
          <cell r="E1072" t="str">
            <v>U</v>
          </cell>
        </row>
        <row r="1073">
          <cell r="A1073" t="str">
            <v>ESV-3BA+1CR</v>
          </cell>
          <cell r="B1073" t="str">
            <v>ESV0074</v>
          </cell>
          <cell r="C1073" t="str">
            <v>(3BA+1CR)V</v>
          </cell>
          <cell r="D1073" t="str">
            <v>Est. 22 kV 3F Bandera Angular deriv. 1F Centrada Retención</v>
          </cell>
          <cell r="E1073" t="str">
            <v>U</v>
          </cell>
        </row>
        <row r="1074">
          <cell r="A1074" t="str">
            <v>ESV-3BA+1CR+1CR</v>
          </cell>
          <cell r="B1074" t="str">
            <v>ESV0094</v>
          </cell>
          <cell r="C1074" t="str">
            <v>(3BA+1CR+1CR)V</v>
          </cell>
          <cell r="D1074" t="str">
            <v>Est. 22 kV 3F Bandera Angular dos deriv.1F Centrada Retención</v>
          </cell>
          <cell r="E1074" t="str">
            <v>U</v>
          </cell>
        </row>
        <row r="1075">
          <cell r="A1075" t="str">
            <v>ESV-3BA+3BR</v>
          </cell>
          <cell r="B1075" t="str">
            <v>ESV0103</v>
          </cell>
          <cell r="C1075" t="str">
            <v>(3BA+3BR)V</v>
          </cell>
          <cell r="D1075" t="str">
            <v>Est. 22 kV 3F Bandera Angular deriv. 3F Bandera Retención</v>
          </cell>
          <cell r="E1075" t="str">
            <v>U</v>
          </cell>
        </row>
        <row r="1076">
          <cell r="A1076" t="str">
            <v>ESV-3BA+3SR</v>
          </cell>
          <cell r="B1076" t="str">
            <v>ESV0075</v>
          </cell>
          <cell r="C1076" t="str">
            <v>(3BA+3SR)V</v>
          </cell>
          <cell r="D1076" t="str">
            <v>Est. 22 kV 3F Bandera Angular deriv. 3F Semi Centrada Retención</v>
          </cell>
          <cell r="E1076" t="str">
            <v>U</v>
          </cell>
        </row>
        <row r="1077">
          <cell r="A1077" t="str">
            <v>ESV-3BD</v>
          </cell>
          <cell r="B1077" t="str">
            <v>ESV0038</v>
          </cell>
          <cell r="C1077" t="str">
            <v>3BDV</v>
          </cell>
          <cell r="D1077" t="str">
            <v>Est. 22 kV 3F Bandera Doble retención</v>
          </cell>
          <cell r="E1077" t="str">
            <v>U</v>
          </cell>
        </row>
        <row r="1078">
          <cell r="A1078" t="str">
            <v>ESV-3BD+1CR</v>
          </cell>
          <cell r="B1078" t="str">
            <v>ESV0077</v>
          </cell>
          <cell r="C1078" t="str">
            <v>(3BD+1CR)V</v>
          </cell>
          <cell r="D1078" t="str">
            <v>Est. 22 kV 3F Bandera Doble Retenc. deriv. 1F Centrada Retención</v>
          </cell>
          <cell r="E1078" t="str">
            <v>U</v>
          </cell>
        </row>
        <row r="1079">
          <cell r="A1079" t="str">
            <v>ESV-3BD+1CR+1CR</v>
          </cell>
          <cell r="B1079" t="str">
            <v>ESV0096</v>
          </cell>
          <cell r="C1079" t="str">
            <v>(3BD+1CR+1CR)V</v>
          </cell>
          <cell r="D1079" t="str">
            <v>Est. 22 kV 3F Bandera Doble Retención dos deriv.1F Centrada Retención</v>
          </cell>
          <cell r="E1079" t="str">
            <v>U</v>
          </cell>
        </row>
        <row r="1080">
          <cell r="A1080" t="str">
            <v>ESV-3BD+3BR</v>
          </cell>
          <cell r="B1080" t="str">
            <v>ESV0104</v>
          </cell>
          <cell r="C1080" t="str">
            <v>(3BD+3BR)V</v>
          </cell>
          <cell r="D1080" t="str">
            <v>Est. 22 kV 3F Bandera Doble Retención deriv. 3F Bandera Retención</v>
          </cell>
          <cell r="E1080" t="str">
            <v>U</v>
          </cell>
        </row>
        <row r="1081">
          <cell r="A1081" t="str">
            <v>ESV-3BD+3SR</v>
          </cell>
          <cell r="B1081" t="str">
            <v>ESV0078</v>
          </cell>
          <cell r="C1081" t="str">
            <v>(3BD+3SR)V</v>
          </cell>
          <cell r="D1081" t="str">
            <v>Est. 22 kV 3F Bandera Doble Retenc. deriv. 3F Semi Centrada Retenc.</v>
          </cell>
          <cell r="E1081" t="str">
            <v>U</v>
          </cell>
        </row>
        <row r="1082">
          <cell r="A1082" t="str">
            <v>ESV-3BR</v>
          </cell>
          <cell r="B1082" t="str">
            <v>ESV0037</v>
          </cell>
          <cell r="C1082" t="str">
            <v>3BRV</v>
          </cell>
          <cell r="D1082" t="str">
            <v>Est. 22 kV 3F Bandera Retención</v>
          </cell>
          <cell r="E1082" t="str">
            <v>U</v>
          </cell>
        </row>
        <row r="1083">
          <cell r="A1083" t="str">
            <v>ESV-3BR+1CR</v>
          </cell>
          <cell r="B1083" t="str">
            <v>ESV0076</v>
          </cell>
          <cell r="C1083" t="str">
            <v>(3BR+1CR)V</v>
          </cell>
          <cell r="D1083" t="str">
            <v>Est. 22 kV 3F Bandera Retención deriv. 1F Centrada Retención</v>
          </cell>
          <cell r="E1083" t="str">
            <v>U</v>
          </cell>
        </row>
        <row r="1084">
          <cell r="A1084" t="str">
            <v>ESV-3BR+1CR+1CR</v>
          </cell>
          <cell r="B1084" t="str">
            <v>ESV0095</v>
          </cell>
          <cell r="C1084" t="str">
            <v>(3BR+1CR+1CR)V</v>
          </cell>
          <cell r="D1084" t="str">
            <v>Est. 22 kV 3F Bandera Retención dos deriv.1F Centrada Retención</v>
          </cell>
          <cell r="E1084" t="str">
            <v>U</v>
          </cell>
        </row>
        <row r="1085">
          <cell r="A1085" t="str">
            <v>ESV-3CA</v>
          </cell>
          <cell r="B1085" t="str">
            <v>ESV0020</v>
          </cell>
          <cell r="C1085" t="str">
            <v>3CAV</v>
          </cell>
          <cell r="D1085" t="str">
            <v>Est. 22 kV 3F Centrada Angular</v>
          </cell>
          <cell r="E1085" t="str">
            <v>U</v>
          </cell>
        </row>
        <row r="1086">
          <cell r="A1086" t="str">
            <v>ESV-3CA+1CR</v>
          </cell>
          <cell r="B1086" t="str">
            <v>ESV0057</v>
          </cell>
          <cell r="C1086" t="str">
            <v>(3CA+1CR)V</v>
          </cell>
          <cell r="D1086" t="str">
            <v>Est. 22 kV 3F Centrada Angular deriv. 1F Centrada Retención</v>
          </cell>
          <cell r="E1086" t="str">
            <v>U</v>
          </cell>
        </row>
        <row r="1087">
          <cell r="A1087" t="str">
            <v>ESV-3CA+1CR+1CR</v>
          </cell>
          <cell r="B1087" t="str">
            <v>ESV0091</v>
          </cell>
          <cell r="C1087" t="str">
            <v>(3CA+1CR+1CR)V</v>
          </cell>
          <cell r="D1087" t="str">
            <v>Est. 22 kV 3F Centrada Angular dos deriv.1F Centrada Retención</v>
          </cell>
          <cell r="E1087" t="str">
            <v>U</v>
          </cell>
        </row>
        <row r="1088">
          <cell r="A1088" t="str">
            <v>ESV-3CA+3SR</v>
          </cell>
          <cell r="B1088" t="str">
            <v>ESV0097</v>
          </cell>
          <cell r="C1088" t="str">
            <v>(3CA+3SR)V</v>
          </cell>
          <cell r="D1088" t="str">
            <v>Est. 22 kV 3F Centrada Angular deriv. 3F Semi Centrada Retención</v>
          </cell>
          <cell r="E1088" t="str">
            <v>U</v>
          </cell>
        </row>
        <row r="1089">
          <cell r="A1089" t="str">
            <v>ESV-3CD</v>
          </cell>
          <cell r="B1089" t="str">
            <v>ESV0022</v>
          </cell>
          <cell r="C1089" t="str">
            <v>3CDV</v>
          </cell>
          <cell r="D1089" t="str">
            <v>Est. 22 kV 3F Centrada  Doble retención</v>
          </cell>
          <cell r="E1089" t="str">
            <v>U</v>
          </cell>
        </row>
        <row r="1090">
          <cell r="A1090" t="str">
            <v>ESV-3CD+1CR</v>
          </cell>
          <cell r="B1090" t="str">
            <v>ESV0061</v>
          </cell>
          <cell r="C1090" t="str">
            <v>(3CD+1CR)V</v>
          </cell>
          <cell r="D1090" t="str">
            <v>Est. 22 kV 3F Centrada Doble Retención deriv. 1F Centrada Retención</v>
          </cell>
          <cell r="E1090" t="str">
            <v>U</v>
          </cell>
        </row>
        <row r="1091">
          <cell r="A1091" t="str">
            <v>ESV-3CD+1CR+1CR</v>
          </cell>
          <cell r="B1091" t="str">
            <v>ESV0093</v>
          </cell>
          <cell r="C1091" t="str">
            <v>(3CD+1CR+1CR)V</v>
          </cell>
          <cell r="D1091" t="str">
            <v>Est. 22 kV 3F Centrada Doble Retención dos deriv.1F Centrada Retención</v>
          </cell>
          <cell r="E1091" t="str">
            <v>U</v>
          </cell>
        </row>
        <row r="1092">
          <cell r="A1092" t="str">
            <v>ESV-3CD+3SR</v>
          </cell>
          <cell r="B1092" t="str">
            <v>ESV0099</v>
          </cell>
          <cell r="C1092" t="str">
            <v>(3CD+3SR)V</v>
          </cell>
          <cell r="D1092" t="str">
            <v>Est. 22 kV 3F Centrada Doble Retención deriv. 3F Semi Centrada Retención</v>
          </cell>
          <cell r="E1092" t="str">
            <v>U</v>
          </cell>
        </row>
        <row r="1093">
          <cell r="A1093" t="str">
            <v>ESV-3CP</v>
          </cell>
          <cell r="B1093" t="str">
            <v>ESV0019</v>
          </cell>
          <cell r="C1093" t="str">
            <v>3CPV</v>
          </cell>
          <cell r="D1093" t="str">
            <v>Est. 22 kV 3F Centrada Pasante</v>
          </cell>
          <cell r="E1093" t="str">
            <v>U</v>
          </cell>
        </row>
        <row r="1094">
          <cell r="A1094" t="str">
            <v>ESV-3CP+1CR</v>
          </cell>
          <cell r="B1094" t="str">
            <v>ESV0056</v>
          </cell>
          <cell r="C1094" t="str">
            <v>(3CP+1CR)V</v>
          </cell>
          <cell r="D1094" t="str">
            <v>Est. 22 kV 3F Centrada Pasante deriv. 1F Centrada Retención</v>
          </cell>
          <cell r="E1094" t="str">
            <v>U</v>
          </cell>
        </row>
        <row r="1095">
          <cell r="A1095" t="str">
            <v>ESV-3CP+1CR+1CR</v>
          </cell>
          <cell r="B1095" t="str">
            <v>ESV0090</v>
          </cell>
          <cell r="C1095" t="str">
            <v>(3CP+1CR+1CR)V</v>
          </cell>
          <cell r="D1095" t="str">
            <v>Est. 22 kV 3F Centrada Pasante dos deriv.1F Centrada Retención</v>
          </cell>
          <cell r="E1095" t="str">
            <v>U</v>
          </cell>
        </row>
        <row r="1096">
          <cell r="A1096" t="str">
            <v>ESV-3CP+2CR</v>
          </cell>
          <cell r="B1096" t="str">
            <v>ESV0055</v>
          </cell>
          <cell r="C1096" t="str">
            <v>(3CP+2CR)V</v>
          </cell>
          <cell r="D1096" t="str">
            <v>Est. 22 kV 3F Centrada Pasante deriv. 2F Centrada Retención</v>
          </cell>
          <cell r="E1096" t="str">
            <v>U</v>
          </cell>
        </row>
        <row r="1097">
          <cell r="A1097" t="str">
            <v>ESV-3CP+3CR</v>
          </cell>
          <cell r="B1097" t="str">
            <v>ESV0054</v>
          </cell>
          <cell r="C1097" t="str">
            <v>(3CP+3CR)V</v>
          </cell>
          <cell r="D1097" t="str">
            <v>Est. 22 kV 3F Centrada Pasante deriv. 3F Centrada Retención</v>
          </cell>
          <cell r="E1097" t="str">
            <v>U</v>
          </cell>
        </row>
        <row r="1098">
          <cell r="A1098" t="str">
            <v>ESV-3CP+3SP</v>
          </cell>
          <cell r="B1098" t="str">
            <v>ESV0118</v>
          </cell>
          <cell r="C1098" t="str">
            <v>(3CP+3SP)V</v>
          </cell>
          <cell r="D1098" t="str">
            <v>Est. 22 kV 3F Centrada Pasante deriv. 3F Semi Centrada Pasante</v>
          </cell>
          <cell r="E1098" t="str">
            <v>U</v>
          </cell>
        </row>
        <row r="1099">
          <cell r="A1099" t="str">
            <v>ESV-3CP+3SR</v>
          </cell>
          <cell r="B1099" t="str">
            <v>ESV0119</v>
          </cell>
          <cell r="C1099" t="str">
            <v>(3CP+3SR)V</v>
          </cell>
          <cell r="D1099" t="str">
            <v>Est. 22 kV 3F Centrada Pasante deriv. 3F Semi Centrada Retención</v>
          </cell>
          <cell r="E1099" t="str">
            <v>U</v>
          </cell>
        </row>
        <row r="1100">
          <cell r="A1100" t="str">
            <v>ESV-3CR</v>
          </cell>
          <cell r="B1100" t="str">
            <v>ESV0021</v>
          </cell>
          <cell r="C1100" t="str">
            <v>3CRV</v>
          </cell>
          <cell r="D1100" t="str">
            <v>Est. 22 kV 3F Centrada Retención</v>
          </cell>
          <cell r="E1100" t="str">
            <v>U</v>
          </cell>
        </row>
        <row r="1101">
          <cell r="A1101" t="str">
            <v>ESV-3CR+1CR</v>
          </cell>
          <cell r="B1101" t="str">
            <v>ESV0060</v>
          </cell>
          <cell r="C1101" t="str">
            <v>(3CR+1CR)V</v>
          </cell>
          <cell r="D1101" t="str">
            <v>Est. 22 kV 3F Centrada Retención deriv. 1F Centrada Retención</v>
          </cell>
          <cell r="E1101" t="str">
            <v>U</v>
          </cell>
        </row>
        <row r="1102">
          <cell r="A1102" t="str">
            <v>ESV-3CR+1CR+1CR</v>
          </cell>
          <cell r="B1102" t="str">
            <v>ESV0092</v>
          </cell>
          <cell r="C1102" t="str">
            <v>(3CR+1CR+1CR)V</v>
          </cell>
          <cell r="D1102" t="str">
            <v>Est. 22 kV 3F Centrada Retención dos deriv.1F Centrada Retención</v>
          </cell>
          <cell r="E1102" t="str">
            <v>U</v>
          </cell>
        </row>
        <row r="1103">
          <cell r="A1103" t="str">
            <v>ESV-3CR+2CR</v>
          </cell>
          <cell r="B1103" t="str">
            <v>ESV0059</v>
          </cell>
          <cell r="C1103" t="str">
            <v>(3CR+2CR)V</v>
          </cell>
          <cell r="D1103" t="str">
            <v>Est. 22 kV 3F Centrada Retención deriv. 2F Centrada Retención</v>
          </cell>
          <cell r="E1103" t="str">
            <v>U</v>
          </cell>
        </row>
        <row r="1104">
          <cell r="A1104" t="str">
            <v>ESV-3CR+3CR</v>
          </cell>
          <cell r="B1104" t="str">
            <v>ESV0058</v>
          </cell>
          <cell r="C1104" t="str">
            <v>(3CR+3CR)V</v>
          </cell>
          <cell r="D1104" t="str">
            <v>Est. 22 kV 3F Centrada Retención deriv. 3F Centrada Retención</v>
          </cell>
          <cell r="E1104" t="str">
            <v>U</v>
          </cell>
        </row>
        <row r="1105">
          <cell r="A1105" t="str">
            <v>ESV-3CR+3SR</v>
          </cell>
          <cell r="B1105" t="str">
            <v>ESV0098</v>
          </cell>
          <cell r="C1105" t="str">
            <v>(3CR+3SR)V</v>
          </cell>
          <cell r="D1105" t="str">
            <v>Est. 22 kV 3F Centrada Retención deriv. 3F Semi Centrada Retención</v>
          </cell>
          <cell r="E1105" t="str">
            <v>U</v>
          </cell>
        </row>
        <row r="1106">
          <cell r="A1106" t="str">
            <v>ESV-3HA</v>
          </cell>
          <cell r="B1106" t="str">
            <v>ESV0088</v>
          </cell>
          <cell r="C1106" t="str">
            <v>3HAV</v>
          </cell>
          <cell r="D1106" t="str">
            <v>Est. 22 kV 3F Dos Postes Angular</v>
          </cell>
          <cell r="E1106" t="str">
            <v>U</v>
          </cell>
        </row>
        <row r="1107">
          <cell r="A1107" t="str">
            <v>ESV-3HA+1CP</v>
          </cell>
          <cell r="B1107" t="str">
            <v>ESV0107</v>
          </cell>
          <cell r="C1107" t="str">
            <v>(3HA+1CP)V</v>
          </cell>
          <cell r="D1107" t="str">
            <v>Est. 22 kV 3F Dos Postes Angular deriv. 1F Centrada Pasante</v>
          </cell>
          <cell r="E1107" t="str">
            <v>U</v>
          </cell>
        </row>
        <row r="1108">
          <cell r="A1108" t="str">
            <v>ESV-3HA+1CR+1CR</v>
          </cell>
          <cell r="B1108" t="str">
            <v>ESV0111</v>
          </cell>
          <cell r="C1108" t="str">
            <v>(3HA+1CR+1CR)V</v>
          </cell>
          <cell r="D1108" t="str">
            <v>Est. 22 kV 3F Dos Postes Angular dos deriv. 1F Centrada Retención</v>
          </cell>
          <cell r="E1108" t="str">
            <v>U</v>
          </cell>
        </row>
        <row r="1109">
          <cell r="A1109" t="str">
            <v>ESV-3HA+3SR</v>
          </cell>
          <cell r="B1109" t="str">
            <v>ESV0116</v>
          </cell>
          <cell r="C1109" t="str">
            <v>(3HA+3SR)V</v>
          </cell>
          <cell r="D1109" t="str">
            <v>Est. 22 kV 3F Dos Postes Angular deriv. 3F Semi Centrada Retención</v>
          </cell>
          <cell r="E1109" t="str">
            <v>U</v>
          </cell>
        </row>
        <row r="1110">
          <cell r="A1110" t="str">
            <v>ESV-3HD</v>
          </cell>
          <cell r="B1110" t="str">
            <v>ESV0033</v>
          </cell>
          <cell r="C1110" t="str">
            <v>3HDV</v>
          </cell>
          <cell r="D1110" t="str">
            <v>Est. 22 kV 3F Dos Postes Doble retención</v>
          </cell>
          <cell r="E1110" t="str">
            <v>U</v>
          </cell>
        </row>
        <row r="1111">
          <cell r="A1111" t="str">
            <v>ESV-3HD+1CP</v>
          </cell>
          <cell r="B1111" t="str">
            <v>ESV0108</v>
          </cell>
          <cell r="C1111" t="str">
            <v>(3HD+1CP)V</v>
          </cell>
          <cell r="D1111" t="str">
            <v>Est. 22 kV 3F Dos Postes Doble Retención deriv. 1F Centrada Pasante</v>
          </cell>
          <cell r="E1111" t="str">
            <v>U</v>
          </cell>
        </row>
        <row r="1112">
          <cell r="A1112" t="str">
            <v>ESV-3HD+3SR</v>
          </cell>
          <cell r="B1112" t="str">
            <v>ESV0117</v>
          </cell>
          <cell r="C1112" t="str">
            <v>(3HD+3SR)V</v>
          </cell>
          <cell r="D1112" t="str">
            <v>Est. 22 kV 3F Dos Postes Doble Reten. deriv. 3F Semi Centrada Reten.</v>
          </cell>
          <cell r="E1112" t="str">
            <v>U</v>
          </cell>
        </row>
        <row r="1113">
          <cell r="A1113" t="str">
            <v>ESV-3HP</v>
          </cell>
          <cell r="B1113" t="str">
            <v>ESV0031</v>
          </cell>
          <cell r="C1113" t="str">
            <v>3HPV</v>
          </cell>
          <cell r="D1113" t="str">
            <v>Est. 22 kV 3F Dos Postes Pasante</v>
          </cell>
          <cell r="E1113" t="str">
            <v>U</v>
          </cell>
        </row>
        <row r="1114">
          <cell r="A1114" t="str">
            <v>ESV-3HP+1CP</v>
          </cell>
          <cell r="B1114" t="str">
            <v>ESV0105</v>
          </cell>
          <cell r="C1114" t="str">
            <v>(3HP+1CP)V</v>
          </cell>
          <cell r="D1114" t="str">
            <v>Est. 22 kV 3F Dos Postes Pasante deriv. 1F Centrada Pasante</v>
          </cell>
          <cell r="E1114" t="str">
            <v>U</v>
          </cell>
        </row>
        <row r="1115">
          <cell r="A1115" t="str">
            <v>ESV-3HP+1CR</v>
          </cell>
          <cell r="B1115" t="str">
            <v>ESV0085</v>
          </cell>
          <cell r="C1115" t="str">
            <v>(3HP+1CR)V</v>
          </cell>
          <cell r="D1115" t="str">
            <v>Est. 22 kV 3F Dos Postes  Pasante deriv. 1F Centrada Retención</v>
          </cell>
          <cell r="E1115" t="str">
            <v>U</v>
          </cell>
        </row>
        <row r="1116">
          <cell r="A1116" t="str">
            <v>ESV-3HP+1CR+1CR</v>
          </cell>
          <cell r="B1116" t="str">
            <v>ESV0112</v>
          </cell>
          <cell r="C1116" t="str">
            <v>(3HP+1CR+1CR)V</v>
          </cell>
          <cell r="D1116" t="str">
            <v>Est. 22 kV 3F Dos Postes Pasante dos deriv. 1F Centrada Retención</v>
          </cell>
          <cell r="E1116" t="str">
            <v>U</v>
          </cell>
        </row>
        <row r="1117">
          <cell r="A1117" t="str">
            <v>ESV-3HP+3CR</v>
          </cell>
          <cell r="B1117" t="str">
            <v>ESV0114</v>
          </cell>
          <cell r="C1117" t="str">
            <v>(3HP+3CR)V</v>
          </cell>
          <cell r="D1117" t="str">
            <v>Est. 22 kV 3F Dos Postes Pasante deriv. 3F Centrada Retención</v>
          </cell>
          <cell r="E1117" t="str">
            <v>U</v>
          </cell>
        </row>
        <row r="1118">
          <cell r="A1118" t="str">
            <v>ESV-3HR</v>
          </cell>
          <cell r="B1118" t="str">
            <v>ESV0032</v>
          </cell>
          <cell r="C1118" t="str">
            <v>3HRV</v>
          </cell>
          <cell r="D1118" t="str">
            <v>Est. 22 kV 3F Dos Postes Retención</v>
          </cell>
          <cell r="E1118" t="str">
            <v>U</v>
          </cell>
        </row>
        <row r="1119">
          <cell r="A1119" t="str">
            <v>ESV-3HR+1CP</v>
          </cell>
          <cell r="B1119" t="str">
            <v>ESV0106</v>
          </cell>
          <cell r="C1119" t="str">
            <v>(3HR+1CP)V</v>
          </cell>
          <cell r="D1119" t="str">
            <v>Est. 22 kV 3F Dos Postes Retención deriv. 1F Centrada Pasante</v>
          </cell>
          <cell r="E1119" t="str">
            <v>U</v>
          </cell>
        </row>
        <row r="1120">
          <cell r="A1120" t="str">
            <v>ESV-3HR+1CR+1CR</v>
          </cell>
          <cell r="B1120" t="str">
            <v>ESV0110</v>
          </cell>
          <cell r="C1120" t="str">
            <v>(3HR+1CR+1CR)V</v>
          </cell>
          <cell r="D1120" t="str">
            <v>Est. 22 kV 3F Dos Postes Retención dos deriv. 1F Centrada Retención</v>
          </cell>
          <cell r="E1120" t="str">
            <v>U</v>
          </cell>
        </row>
        <row r="1121">
          <cell r="A1121" t="str">
            <v>ESV-3HR+3SR</v>
          </cell>
          <cell r="B1121" t="str">
            <v>ESV0115</v>
          </cell>
          <cell r="C1121" t="str">
            <v>(3HR+3SR)V</v>
          </cell>
          <cell r="D1121" t="str">
            <v>Est. 22 kV 3F Dos Postes Retención deriv. 3F Semi Centrada Retención</v>
          </cell>
          <cell r="E1121" t="str">
            <v>U</v>
          </cell>
        </row>
        <row r="1122">
          <cell r="A1122" t="str">
            <v>ESV-3LP</v>
          </cell>
          <cell r="B1122" t="str">
            <v>ESV0039</v>
          </cell>
          <cell r="C1122" t="str">
            <v>3LPV</v>
          </cell>
          <cell r="D1122" t="str">
            <v>Est. 22 kV 3F Line Poste Pasante</v>
          </cell>
          <cell r="E1122" t="str">
            <v>U</v>
          </cell>
        </row>
        <row r="1123">
          <cell r="A1123" t="str">
            <v>ESV-3SA</v>
          </cell>
          <cell r="B1123" t="str">
            <v>ESV0024</v>
          </cell>
          <cell r="C1123" t="str">
            <v>3SAV</v>
          </cell>
          <cell r="D1123" t="str">
            <v>Est. 22 kV 3F Semicentrada Angular</v>
          </cell>
          <cell r="E1123" t="str">
            <v>U</v>
          </cell>
        </row>
        <row r="1124">
          <cell r="A1124" t="str">
            <v>ESV-3SA+1CR</v>
          </cell>
          <cell r="B1124" t="str">
            <v>ESV0064</v>
          </cell>
          <cell r="C1124" t="str">
            <v>(3SA+1CR)V</v>
          </cell>
          <cell r="D1124" t="str">
            <v>Est. 22 kV 3F Semi Centrada Angular deriv. 1F Centrada Retención</v>
          </cell>
          <cell r="E1124" t="str">
            <v>U</v>
          </cell>
        </row>
        <row r="1125">
          <cell r="A1125" t="str">
            <v>ESV-3SA+3SR</v>
          </cell>
          <cell r="B1125" t="str">
            <v>ESV0065</v>
          </cell>
          <cell r="C1125" t="str">
            <v>(3SA+3SR)V</v>
          </cell>
          <cell r="D1125" t="str">
            <v>Est. 22 kV 3F Semi Centrada Angular deriv. 3F Semi Centrada Retención</v>
          </cell>
          <cell r="E1125" t="str">
            <v>U</v>
          </cell>
        </row>
        <row r="1126">
          <cell r="A1126" t="str">
            <v>ESV-3SD</v>
          </cell>
          <cell r="B1126" t="str">
            <v>ESV0026</v>
          </cell>
          <cell r="C1126" t="str">
            <v>3SDV</v>
          </cell>
          <cell r="D1126" t="str">
            <v>Est. 22 kV 3F Semicentrada Doble retención</v>
          </cell>
          <cell r="E1126" t="str">
            <v>U</v>
          </cell>
        </row>
        <row r="1127">
          <cell r="A1127" t="str">
            <v>ESV-3SD+1CR</v>
          </cell>
          <cell r="B1127" t="str">
            <v>ESV0069</v>
          </cell>
          <cell r="C1127" t="str">
            <v>(3SD+1CR)V</v>
          </cell>
          <cell r="D1127" t="str">
            <v>Est. 22 kV 3F Semi Centrada Doble Retenc. deriv. 1F Centrada Retenc.</v>
          </cell>
          <cell r="E1127" t="str">
            <v>U</v>
          </cell>
        </row>
        <row r="1128">
          <cell r="A1128" t="str">
            <v>ESV-3SD+3CP</v>
          </cell>
          <cell r="B1128" t="str">
            <v>ESV0122</v>
          </cell>
          <cell r="C1128" t="str">
            <v>(3SD+3CP)V</v>
          </cell>
          <cell r="D1128" t="str">
            <v>Est. 22 kV 3F Semi Centrada Doble Reten. deriv. 3F Centrada Pasante</v>
          </cell>
          <cell r="E1128" t="str">
            <v>U</v>
          </cell>
        </row>
        <row r="1129">
          <cell r="A1129" t="str">
            <v>ESV-3SD+3SP</v>
          </cell>
          <cell r="B1129" t="str">
            <v>ESV0121</v>
          </cell>
          <cell r="C1129" t="str">
            <v>(3SD+3SP)V</v>
          </cell>
          <cell r="D1129" t="str">
            <v>Est. 22 kV 3F Semi Centrada Doble Reten. deriv. 3F Semi Centrada Pasante</v>
          </cell>
          <cell r="E1129" t="str">
            <v>U</v>
          </cell>
        </row>
        <row r="1130">
          <cell r="A1130" t="str">
            <v>ESV-3SD+3SR</v>
          </cell>
          <cell r="B1130" t="str">
            <v>ESV0070</v>
          </cell>
          <cell r="C1130" t="str">
            <v>(3SD+3SR)V</v>
          </cell>
          <cell r="D1130" t="str">
            <v>Est. 22 kV 3F Semi Centr. Doble Retenc. deriv. 3F Semi Centr. Retenc.</v>
          </cell>
          <cell r="E1130" t="str">
            <v>U</v>
          </cell>
        </row>
        <row r="1131">
          <cell r="A1131" t="str">
            <v>ESV-3SP</v>
          </cell>
          <cell r="B1131" t="str">
            <v>ESV0023</v>
          </cell>
          <cell r="C1131" t="str">
            <v>3SPV</v>
          </cell>
          <cell r="D1131" t="str">
            <v>Est. 22 kV 3F Semicentrada  Pasante</v>
          </cell>
          <cell r="E1131" t="str">
            <v>U</v>
          </cell>
        </row>
        <row r="1132">
          <cell r="A1132" t="str">
            <v>ESV-3SP+1CR</v>
          </cell>
          <cell r="B1132" t="str">
            <v>ESV0063</v>
          </cell>
          <cell r="C1132" t="str">
            <v>(3SP+1CR)V</v>
          </cell>
          <cell r="D1132" t="str">
            <v>Est. 22 kV 3F Semi Centrada Pasante deriv. 1F Centrada Retención</v>
          </cell>
          <cell r="E1132" t="str">
            <v>U</v>
          </cell>
        </row>
        <row r="1133">
          <cell r="A1133" t="str">
            <v>ESV-3SP+2CR</v>
          </cell>
          <cell r="B1133" t="str">
            <v>ESV0109</v>
          </cell>
          <cell r="C1133" t="str">
            <v>(3SP+2CR)V</v>
          </cell>
          <cell r="D1133" t="str">
            <v>Est. 22 kV 3F Semicentrada Pasante deriv. 2F Centrada Retención</v>
          </cell>
          <cell r="E1133" t="str">
            <v>U</v>
          </cell>
        </row>
        <row r="1134">
          <cell r="A1134" t="str">
            <v>ESV-3SP+3SR</v>
          </cell>
          <cell r="B1134" t="str">
            <v>ESV0062</v>
          </cell>
          <cell r="C1134" t="str">
            <v>(3SP+3SR)V</v>
          </cell>
          <cell r="D1134" t="str">
            <v>Est. 22 kV 3F Semi Centrada Pasante deriv. 3F Semi Centrada Retención</v>
          </cell>
          <cell r="E1134" t="str">
            <v>U</v>
          </cell>
        </row>
        <row r="1135">
          <cell r="A1135" t="str">
            <v>ESV-3SR</v>
          </cell>
          <cell r="B1135" t="str">
            <v>ESV0025</v>
          </cell>
          <cell r="C1135" t="str">
            <v>3SRV</v>
          </cell>
          <cell r="D1135" t="str">
            <v>Est. 22 kV 3F Semicentrada Retención</v>
          </cell>
          <cell r="E1135" t="str">
            <v>U</v>
          </cell>
        </row>
        <row r="1136">
          <cell r="A1136" t="str">
            <v>ESV-3SR+1CA</v>
          </cell>
          <cell r="B1136" t="str">
            <v>ESV0087</v>
          </cell>
          <cell r="C1136" t="str">
            <v>(3SR+1CA)V</v>
          </cell>
          <cell r="D1136" t="str">
            <v>Est. 22 kV 3F Semi Centrada Retención deriv. 1F Centrada Angular</v>
          </cell>
          <cell r="E1136" t="str">
            <v>U</v>
          </cell>
        </row>
        <row r="1137">
          <cell r="A1137" t="str">
            <v>ESV-3SR+1CP</v>
          </cell>
          <cell r="B1137" t="str">
            <v>ESV0120</v>
          </cell>
          <cell r="C1137" t="str">
            <v>(3SR+1CP)V</v>
          </cell>
          <cell r="D1137" t="str">
            <v>Est. 22 kV 3F Semi Centrada Retención deriv. 1F Centrada Pasante</v>
          </cell>
          <cell r="E1137" t="str">
            <v>U</v>
          </cell>
        </row>
        <row r="1138">
          <cell r="A1138" t="str">
            <v>ESV-3SR+1CR</v>
          </cell>
          <cell r="B1138" t="str">
            <v>ESV0066</v>
          </cell>
          <cell r="C1138" t="str">
            <v>(3SR+1CR)V</v>
          </cell>
          <cell r="D1138" t="str">
            <v>Est. 22 kV 3F Semi Centrada Retención deriv. 1F Centrada Retención</v>
          </cell>
          <cell r="E1138" t="str">
            <v>U</v>
          </cell>
        </row>
        <row r="1139">
          <cell r="A1139" t="str">
            <v>ESV-3SR+3SR</v>
          </cell>
          <cell r="B1139" t="str">
            <v>ESV0067</v>
          </cell>
          <cell r="C1139" t="str">
            <v>(3SR+3SR)V</v>
          </cell>
          <cell r="D1139" t="str">
            <v>Est. 22 kV 3F Semi Centrada Retención deriv. 3F Semi Centrada Retención</v>
          </cell>
          <cell r="E1139" t="str">
            <v>U</v>
          </cell>
        </row>
        <row r="1140">
          <cell r="A1140" t="str">
            <v>ESV-3SR+3SR+1CR</v>
          </cell>
          <cell r="B1140" t="str">
            <v>ESV0068</v>
          </cell>
          <cell r="C1140" t="str">
            <v>(3SR+3SR+1CR)V</v>
          </cell>
          <cell r="D1140" t="str">
            <v>Est. 22 kV 3F Semi Cen. Retención deriv. 3F Semi Cen. Ret. 1F Cen. Ret.</v>
          </cell>
          <cell r="E1140" t="str">
            <v>U</v>
          </cell>
        </row>
        <row r="1141">
          <cell r="A1141" t="str">
            <v>ESV-3SR+3SR+1CR</v>
          </cell>
          <cell r="B1141" t="str">
            <v>ESV0124</v>
          </cell>
          <cell r="C1141" t="str">
            <v>(3SR+3SR+1CR)V</v>
          </cell>
          <cell r="D1141" t="str">
            <v>Est. 22 kV 3F Semi Centrada Reten. deriv. 3F Semi Centrada Reten. Deriv. 1F Centrada Reten.</v>
          </cell>
          <cell r="E1141" t="str">
            <v>U</v>
          </cell>
        </row>
        <row r="1142">
          <cell r="A1142" t="str">
            <v>ESV-3SR+3SR+3SR</v>
          </cell>
          <cell r="B1142" t="str">
            <v>ESV0125</v>
          </cell>
          <cell r="C1142" t="str">
            <v>(3SR+3SR+3SR)V</v>
          </cell>
          <cell r="D1142" t="str">
            <v>Est. 22 kV 3F Semi Centrada Reten. dos deriv. 3F Semi Centrada Reten.</v>
          </cell>
          <cell r="E1142" t="str">
            <v>U</v>
          </cell>
        </row>
        <row r="1143">
          <cell r="A1143" t="str">
            <v>ESV-3TD</v>
          </cell>
          <cell r="B1143" t="str">
            <v>ESV0035</v>
          </cell>
          <cell r="C1143" t="str">
            <v>3TDV</v>
          </cell>
          <cell r="D1143" t="str">
            <v>Est. 22 kV 3F Tres Postes Doble retención</v>
          </cell>
          <cell r="E1143" t="str">
            <v>U</v>
          </cell>
        </row>
        <row r="1144">
          <cell r="A1144" t="str">
            <v>ESV-3TD+1CR</v>
          </cell>
          <cell r="B1144" t="str">
            <v>ESV0079</v>
          </cell>
          <cell r="C1144" t="str">
            <v>(3TD+1CR)V</v>
          </cell>
          <cell r="D1144" t="str">
            <v>Est. 22 kV 3F Tres Postes Doble retenc. deriv. 1F Centrada Retenc.</v>
          </cell>
          <cell r="E1144" t="str">
            <v>U</v>
          </cell>
        </row>
        <row r="1145">
          <cell r="A1145" t="str">
            <v>ESV-3TD+1CR+1CR</v>
          </cell>
          <cell r="B1145" t="str">
            <v>ESV0113</v>
          </cell>
          <cell r="C1145" t="str">
            <v>(3TD+1CR+1CR)V</v>
          </cell>
          <cell r="D1145" t="str">
            <v>Est. 22 kV 3F Tres Postes Doble Reten. dos deriv. 1F Centrada Reten.</v>
          </cell>
          <cell r="E1145" t="str">
            <v>U</v>
          </cell>
        </row>
        <row r="1146">
          <cell r="A1146" t="str">
            <v>ESV-3TD+3CR</v>
          </cell>
          <cell r="B1146" t="str">
            <v>ESV0127</v>
          </cell>
          <cell r="C1146" t="str">
            <v>(3TD+3CR)V</v>
          </cell>
          <cell r="D1146" t="str">
            <v>Est. 22 kV 3F Tres Postes Doble Reten. Deriv. 3F Centrada Retención</v>
          </cell>
          <cell r="E1146" t="str">
            <v>U</v>
          </cell>
        </row>
        <row r="1147">
          <cell r="A1147" t="str">
            <v>ESV-3TR</v>
          </cell>
          <cell r="B1147" t="str">
            <v>ESV0034</v>
          </cell>
          <cell r="C1147" t="str">
            <v>3TRV</v>
          </cell>
          <cell r="D1147" t="str">
            <v>Est. 22 kV 3F Tres Postes Retención</v>
          </cell>
          <cell r="E1147" t="str">
            <v>U</v>
          </cell>
        </row>
        <row r="1148">
          <cell r="A1148" t="str">
            <v>ESV-3TR+1CR</v>
          </cell>
          <cell r="B1148" t="str">
            <v>ESV0080</v>
          </cell>
          <cell r="C1148" t="str">
            <v>(3TR+1CR)V</v>
          </cell>
          <cell r="D1148" t="str">
            <v>Est. 22 kV 3F Tres Postes Retención deriv. 1F Centrada Retención</v>
          </cell>
          <cell r="E1148" t="str">
            <v>U</v>
          </cell>
        </row>
        <row r="1149">
          <cell r="A1149" t="str">
            <v>ESV-3VA</v>
          </cell>
          <cell r="B1149" t="str">
            <v>ESV0028</v>
          </cell>
          <cell r="C1149" t="str">
            <v>3VAV</v>
          </cell>
          <cell r="D1149" t="str">
            <v>Est. 22 kV 3F En volado Angular</v>
          </cell>
          <cell r="E1149" t="str">
            <v>U</v>
          </cell>
        </row>
        <row r="1150">
          <cell r="A1150" t="str">
            <v>ESV-3VA+1CR</v>
          </cell>
          <cell r="B1150" t="str">
            <v>ESV0073</v>
          </cell>
          <cell r="C1150" t="str">
            <v>(3VA+1CR)V</v>
          </cell>
          <cell r="D1150" t="str">
            <v>Est. 22 kV 3F Volada Angular deriv. 1F Centrada Retención</v>
          </cell>
          <cell r="E1150" t="str">
            <v>U</v>
          </cell>
        </row>
        <row r="1151">
          <cell r="A1151" t="str">
            <v>ESV-3VA+3SR</v>
          </cell>
          <cell r="B1151" t="str">
            <v>ESV0100</v>
          </cell>
          <cell r="C1151" t="str">
            <v>(3VA+3SR)V</v>
          </cell>
          <cell r="D1151" t="str">
            <v>Est. 22 kV 3F Volada Angular deriv. 3F Semi Centrada Retención</v>
          </cell>
          <cell r="E1151" t="str">
            <v>U</v>
          </cell>
        </row>
        <row r="1152">
          <cell r="A1152" t="str">
            <v>ESV-3VD</v>
          </cell>
          <cell r="B1152" t="str">
            <v>ESV0030</v>
          </cell>
          <cell r="C1152" t="str">
            <v>3VDV</v>
          </cell>
          <cell r="D1152" t="str">
            <v>Est. 22 kV 3F En volado Doble retención</v>
          </cell>
          <cell r="E1152" t="str">
            <v>U</v>
          </cell>
        </row>
        <row r="1153">
          <cell r="A1153" t="str">
            <v>ESV-3VD+3SP</v>
          </cell>
          <cell r="B1153" t="str">
            <v>ESV0126</v>
          </cell>
          <cell r="C1153" t="str">
            <v>(3VD+3SP)V</v>
          </cell>
          <cell r="D1153" t="str">
            <v>Est. 22 kV 3F Volada Doble Reten. deriv. 3F Semi Centrada Pasante</v>
          </cell>
          <cell r="E1153" t="str">
            <v>U</v>
          </cell>
        </row>
        <row r="1154">
          <cell r="A1154" t="str">
            <v>ESV-3VD+3SR</v>
          </cell>
          <cell r="B1154" t="str">
            <v>ESV0101</v>
          </cell>
          <cell r="C1154" t="str">
            <v>(3VD+3SR)V</v>
          </cell>
          <cell r="D1154" t="str">
            <v>Est. 22 kV 3F Volada Doble Retención deriv. 3F Semi Centrada Retención</v>
          </cell>
          <cell r="E1154" t="str">
            <v>U</v>
          </cell>
        </row>
        <row r="1155">
          <cell r="A1155" t="str">
            <v>ESV-3VP</v>
          </cell>
          <cell r="B1155" t="str">
            <v>ESV0027</v>
          </cell>
          <cell r="C1155" t="str">
            <v>3VPV</v>
          </cell>
          <cell r="D1155" t="str">
            <v>Est. 22 kV 3F En volado Pasante</v>
          </cell>
          <cell r="E1155" t="str">
            <v>U</v>
          </cell>
        </row>
        <row r="1156">
          <cell r="A1156" t="str">
            <v>ESV-3VP+1CR</v>
          </cell>
          <cell r="B1156" t="str">
            <v>ESV0071</v>
          </cell>
          <cell r="C1156" t="str">
            <v>(3VP+1CR)V</v>
          </cell>
          <cell r="D1156" t="str">
            <v>Est. 22 kV 3F Volada Pasante deriv. 1F Centrada Retención</v>
          </cell>
          <cell r="E1156" t="str">
            <v>U</v>
          </cell>
        </row>
        <row r="1157">
          <cell r="A1157" t="str">
            <v>ESV-3VP+3SR</v>
          </cell>
          <cell r="B1157" t="str">
            <v>ESV0072</v>
          </cell>
          <cell r="C1157" t="str">
            <v>(3VP+3SR)V</v>
          </cell>
          <cell r="D1157" t="str">
            <v>Est. 22 kV 3F Volada Pasante deriv. 3F Semi Centrada Retención</v>
          </cell>
          <cell r="E1157" t="str">
            <v>U</v>
          </cell>
        </row>
        <row r="1158">
          <cell r="A1158" t="str">
            <v>ESV-3VR</v>
          </cell>
          <cell r="B1158" t="str">
            <v>ESV0029</v>
          </cell>
          <cell r="C1158" t="str">
            <v>3VRV</v>
          </cell>
          <cell r="D1158" t="str">
            <v>Est. 22 kV 3F En volado Retención</v>
          </cell>
          <cell r="E1158" t="str">
            <v>U</v>
          </cell>
        </row>
        <row r="1159">
          <cell r="A1159" t="str">
            <v>ESV-3VR+1CR</v>
          </cell>
          <cell r="B1159" t="str">
            <v>ESV0089</v>
          </cell>
          <cell r="C1159" t="str">
            <v>(3VR+1CR)V</v>
          </cell>
          <cell r="D1159" t="str">
            <v>Est. 22 kV 3F Volada Retención deriv.1F Centrada Retención</v>
          </cell>
          <cell r="E1159" t="str">
            <v>U</v>
          </cell>
        </row>
        <row r="1160">
          <cell r="A1160" t="str">
            <v>ESV-3VR+3SR</v>
          </cell>
          <cell r="B1160" t="str">
            <v>ESV0102</v>
          </cell>
          <cell r="C1160" t="str">
            <v>(3VR+3SR)V</v>
          </cell>
          <cell r="D1160" t="str">
            <v>Est. 22 kV 3F Volada Retención deriv. 3F Semi Centrada Retención</v>
          </cell>
          <cell r="E1160" t="str">
            <v>U</v>
          </cell>
        </row>
        <row r="1161">
          <cell r="A1161" t="str">
            <v>MEC-1E100_1A</v>
          </cell>
          <cell r="B1161" t="str">
            <v>MEC0001</v>
          </cell>
          <cell r="C1161" t="str">
            <v>1E100_1A</v>
          </cell>
          <cell r="D1161" t="str">
            <v>Medidor 120V 1F2H - Masivo Electr. Energía Activa - 100 A_ Forma 1A</v>
          </cell>
          <cell r="E1161" t="str">
            <v>U</v>
          </cell>
        </row>
        <row r="1162">
          <cell r="A1162" t="str">
            <v>MED-1D200_2S</v>
          </cell>
          <cell r="B1162" t="str">
            <v>MED0001</v>
          </cell>
          <cell r="C1162" t="str">
            <v>1D200_2S</v>
          </cell>
          <cell r="D1162" t="str">
            <v>Medidor 240V 1F3H - Espec. Electr. Energía A-D - 200 A_ Forma 2S</v>
          </cell>
          <cell r="E1162" t="str">
            <v>U</v>
          </cell>
        </row>
        <row r="1163">
          <cell r="A1163" t="str">
            <v>MED-1E100_2A</v>
          </cell>
          <cell r="B1163" t="str">
            <v>MED0002</v>
          </cell>
          <cell r="C1163" t="str">
            <v>1E100_2A</v>
          </cell>
          <cell r="D1163" t="str">
            <v>Medidor 240V 1F3H - Masivo Electr. Energía Activa - 100 A_ Forma 2A</v>
          </cell>
          <cell r="E1163" t="str">
            <v>U</v>
          </cell>
        </row>
        <row r="1164">
          <cell r="A1164" t="str">
            <v>MED-1R20_4S</v>
          </cell>
          <cell r="B1164" t="str">
            <v>MED0003</v>
          </cell>
          <cell r="C1164" t="str">
            <v>1R20_4S</v>
          </cell>
          <cell r="D1164" t="str">
            <v>Medidor 240V 1F3H - Espec. Electr.  Energía A-R-D-M - 20 A_ Forma 4S</v>
          </cell>
          <cell r="E1164" t="str">
            <v>U</v>
          </cell>
        </row>
        <row r="1165">
          <cell r="A1165" t="str">
            <v>MED-1R200_2S</v>
          </cell>
          <cell r="B1165" t="str">
            <v>MED0004</v>
          </cell>
          <cell r="C1165" t="str">
            <v>1R200_2S</v>
          </cell>
          <cell r="D1165" t="str">
            <v>Medidor 240V 1F3H - Espec. Electr.  Energía A-R-D-M - 200 A_ Forma 2S</v>
          </cell>
          <cell r="E1165" t="str">
            <v>U</v>
          </cell>
        </row>
        <row r="1166">
          <cell r="A1166" t="str">
            <v>MED-2D200_12S</v>
          </cell>
          <cell r="B1166" t="str">
            <v>MED0005</v>
          </cell>
          <cell r="C1166" t="str">
            <v>2D200_12S</v>
          </cell>
          <cell r="D1166" t="str">
            <v>Medidor 208V 2F3H - Espec. Electr. Energía A-D - 200 A_ Forma 12S</v>
          </cell>
          <cell r="E1166" t="str">
            <v>U</v>
          </cell>
        </row>
        <row r="1167">
          <cell r="A1167" t="str">
            <v>MED-2R200_12S</v>
          </cell>
          <cell r="B1167" t="str">
            <v>MED0006</v>
          </cell>
          <cell r="C1167" t="str">
            <v>3R200_12S</v>
          </cell>
          <cell r="D1167" t="str">
            <v>Medidor 208V 2F3H - Espec. Electr.  Energía A-R-D-M - 200 A_ Forma 12S</v>
          </cell>
          <cell r="E1167" t="str">
            <v>U</v>
          </cell>
        </row>
        <row r="1168">
          <cell r="A1168" t="str">
            <v>MED-3R20_10A</v>
          </cell>
          <cell r="B1168" t="str">
            <v>MED0008</v>
          </cell>
          <cell r="C1168" t="str">
            <v>3R20_10A</v>
          </cell>
          <cell r="D1168" t="str">
            <v>Medidor 240V 3F4H - Espec. Electr.  Energía A-R-D-M - 20 A_ Forma 10A</v>
          </cell>
          <cell r="E1168" t="str">
            <v>U</v>
          </cell>
        </row>
        <row r="1169">
          <cell r="A1169" t="str">
            <v>MED-3R20_9S</v>
          </cell>
          <cell r="B1169" t="str">
            <v>MED0007</v>
          </cell>
          <cell r="C1169" t="str">
            <v>3R20_9S</v>
          </cell>
          <cell r="D1169" t="str">
            <v>Medidor 240V 3F4H - Espec. Electr.  Energía A-R-D-M - 20 A_ Forma 9S</v>
          </cell>
          <cell r="E1169" t="str">
            <v>U</v>
          </cell>
        </row>
        <row r="1170">
          <cell r="A1170" t="str">
            <v>MED-3R200_16S</v>
          </cell>
          <cell r="B1170" t="str">
            <v>MED0009</v>
          </cell>
          <cell r="C1170" t="str">
            <v>3R200_16S</v>
          </cell>
          <cell r="D1170" t="str">
            <v>Medidor 240V 3F4H - Espec. Electr.  Energía A-R-D-M - 200 A_ Forma 16S</v>
          </cell>
          <cell r="E1170" t="str">
            <v>U</v>
          </cell>
        </row>
        <row r="1171">
          <cell r="A1171" t="str">
            <v>MET-1R20_3S</v>
          </cell>
          <cell r="B1171" t="str">
            <v>MET0001</v>
          </cell>
          <cell r="C1171" t="str">
            <v>1R20_3S</v>
          </cell>
          <cell r="D1171" t="str">
            <v>Medidor 13kV 1F3H - Espec. Electr.  Energía A-R-D-M - 20 A_ Forma 3S</v>
          </cell>
          <cell r="E1171" t="str">
            <v>U</v>
          </cell>
        </row>
        <row r="1172">
          <cell r="A1172" t="str">
            <v>MET-3R20_10A</v>
          </cell>
          <cell r="B1172" t="str">
            <v>MET0002</v>
          </cell>
          <cell r="C1172" t="str">
            <v>3R20_10A</v>
          </cell>
          <cell r="D1172" t="str">
            <v>Medidor 13kV 3F4H - Espec. Electr.  Energía A-R-D-M - 20 A_ Forma 10A</v>
          </cell>
          <cell r="E1172" t="str">
            <v>U</v>
          </cell>
        </row>
        <row r="1173">
          <cell r="A1173" t="str">
            <v>MET-3R20_5S</v>
          </cell>
          <cell r="B1173" t="str">
            <v>MET0005</v>
          </cell>
          <cell r="C1173" t="str">
            <v>3R20_5S</v>
          </cell>
          <cell r="D1173" t="str">
            <v>Medidor 13kV 3F4H - Espec. Electr.  Energía A-R-D-M - 20 A_ Forma 5S</v>
          </cell>
          <cell r="E1173" t="str">
            <v>U</v>
          </cell>
        </row>
        <row r="1174">
          <cell r="A1174" t="str">
            <v>MET-3R20_6S</v>
          </cell>
          <cell r="B1174" t="str">
            <v>MET0004</v>
          </cell>
          <cell r="C1174" t="str">
            <v>3R20_6S</v>
          </cell>
          <cell r="D1174" t="str">
            <v>Medidor 13kV 3F4H - Espec. Electr.  Energía A-R-D-M - 20 A_ Forma 6S</v>
          </cell>
          <cell r="E1174" t="str">
            <v>U</v>
          </cell>
        </row>
        <row r="1175">
          <cell r="A1175" t="str">
            <v>MET-3R20_9S</v>
          </cell>
          <cell r="B1175" t="str">
            <v>MET0003</v>
          </cell>
          <cell r="C1175" t="str">
            <v>3R20_9S</v>
          </cell>
          <cell r="D1175" t="str">
            <v>Medidor 13kV 3F4H - Espec. Electr.  Energía A-R-D-M - 20 A_ Forma 9S</v>
          </cell>
          <cell r="E1175" t="str">
            <v>U</v>
          </cell>
        </row>
        <row r="1176">
          <cell r="A1176" t="str">
            <v>MEU-3R20_10A</v>
          </cell>
          <cell r="B1176" t="str">
            <v>MEU0001</v>
          </cell>
          <cell r="C1176" t="str">
            <v>3R20_10A</v>
          </cell>
          <cell r="D1176" t="str">
            <v>Medidor 440V 3F4H - Espec. Electr.  Energía A-R-D-M - 20 A_ Forma 10A</v>
          </cell>
          <cell r="E1176" t="str">
            <v>U</v>
          </cell>
        </row>
        <row r="1177">
          <cell r="A1177" t="str">
            <v>MEV-3R20_10A</v>
          </cell>
          <cell r="B1177" t="str">
            <v>MEV0001</v>
          </cell>
          <cell r="C1177" t="str">
            <v>3R20_10A</v>
          </cell>
          <cell r="D1177" t="str">
            <v>Medidor 22kV 3F4H - Espec. Electr.  Energía A-R-D-M - 20 A_ Forma 10A</v>
          </cell>
          <cell r="E1177" t="str">
            <v>U</v>
          </cell>
        </row>
        <row r="1178">
          <cell r="A1178" t="str">
            <v>MEV-3R20_5S</v>
          </cell>
          <cell r="B1178" t="str">
            <v>MEV0003</v>
          </cell>
          <cell r="C1178" t="str">
            <v>3R20_5S</v>
          </cell>
          <cell r="D1178" t="str">
            <v>Medidor 22kV 3F4H - Espec. Electr.  Energía A-R-D-M - 20 A_ Forma 5S</v>
          </cell>
          <cell r="E1178" t="str">
            <v>U</v>
          </cell>
        </row>
        <row r="1179">
          <cell r="A1179" t="str">
            <v>MEV-3R20_9S</v>
          </cell>
          <cell r="B1179" t="str">
            <v>MEV0002</v>
          </cell>
          <cell r="C1179" t="str">
            <v>3R20_9S</v>
          </cell>
          <cell r="D1179" t="str">
            <v>Medidor 22kV 3F4H - Espec. Electr.  Energía A-R-D-M - 20 A_ Forma 9S</v>
          </cell>
          <cell r="E1179" t="str">
            <v>U</v>
          </cell>
        </row>
        <row r="1180">
          <cell r="A1180" t="str">
            <v>OTROS</v>
          </cell>
          <cell r="B1180" t="str">
            <v>OTROS</v>
          </cell>
          <cell r="C1180" t="str">
            <v>OTROS</v>
          </cell>
          <cell r="E1180" t="str">
            <v>U</v>
          </cell>
        </row>
        <row r="1181">
          <cell r="A1181" t="str">
            <v>PO0-0EC10</v>
          </cell>
          <cell r="B1181" t="str">
            <v>POO0800</v>
          </cell>
          <cell r="C1181" t="str">
            <v>PEC10</v>
          </cell>
          <cell r="D1181" t="str">
            <v>Poste Metálico Circular de 10m</v>
          </cell>
          <cell r="E1181" t="str">
            <v>U</v>
          </cell>
        </row>
        <row r="1182">
          <cell r="A1182" t="str">
            <v>PO0-0EC11</v>
          </cell>
          <cell r="B1182" t="str">
            <v>POO1300</v>
          </cell>
          <cell r="C1182" t="str">
            <v>PEC11</v>
          </cell>
          <cell r="D1182" t="str">
            <v>Poste Metálico Circular de 11m</v>
          </cell>
          <cell r="E1182" t="str">
            <v>U</v>
          </cell>
        </row>
        <row r="1183">
          <cell r="A1183" t="str">
            <v>PO0-0EC12</v>
          </cell>
          <cell r="B1183" t="str">
            <v>POO1800</v>
          </cell>
          <cell r="C1183" t="str">
            <v>PEC12</v>
          </cell>
          <cell r="D1183" t="str">
            <v>Poste Metálico Circular de 12m</v>
          </cell>
          <cell r="E1183" t="str">
            <v>U</v>
          </cell>
        </row>
        <row r="1184">
          <cell r="A1184" t="str">
            <v>PO0-0EC14</v>
          </cell>
          <cell r="B1184" t="str">
            <v>POO2700</v>
          </cell>
          <cell r="C1184" t="str">
            <v>PEC14</v>
          </cell>
          <cell r="D1184" t="str">
            <v>Poste Metálico Circular de 14m</v>
          </cell>
          <cell r="E1184" t="str">
            <v>U</v>
          </cell>
        </row>
        <row r="1185">
          <cell r="A1185" t="str">
            <v>PO0-0EC16</v>
          </cell>
          <cell r="B1185" t="str">
            <v>POO2800</v>
          </cell>
          <cell r="C1185" t="str">
            <v>PEC16</v>
          </cell>
          <cell r="D1185" t="str">
            <v>Poste Metálico Circular de 16m</v>
          </cell>
          <cell r="E1185" t="str">
            <v>U</v>
          </cell>
        </row>
        <row r="1186">
          <cell r="A1186" t="str">
            <v>PO0-0EC3</v>
          </cell>
          <cell r="B1186" t="str">
            <v>POO3000</v>
          </cell>
          <cell r="C1186" t="str">
            <v>PEC3</v>
          </cell>
          <cell r="D1186" t="str">
            <v>Poste Metálico Circular de 3m</v>
          </cell>
          <cell r="E1186" t="str">
            <v>U</v>
          </cell>
        </row>
        <row r="1187">
          <cell r="A1187" t="str">
            <v>PO0-0EC6</v>
          </cell>
          <cell r="B1187" t="str">
            <v>POO2900</v>
          </cell>
          <cell r="C1187" t="str">
            <v>PEC6</v>
          </cell>
          <cell r="D1187" t="str">
            <v>Poste Metálico Circular de 6m</v>
          </cell>
          <cell r="E1187" t="str">
            <v>U</v>
          </cell>
        </row>
        <row r="1188">
          <cell r="A1188" t="str">
            <v>PO0-0EC8</v>
          </cell>
          <cell r="B1188" t="str">
            <v>POO3600</v>
          </cell>
          <cell r="C1188" t="str">
            <v>PEC8</v>
          </cell>
          <cell r="D1188" t="str">
            <v>Poste Metálico Circular de 8m</v>
          </cell>
          <cell r="E1188" t="str">
            <v>U</v>
          </cell>
        </row>
        <row r="1189">
          <cell r="A1189" t="str">
            <v>PO0-0EC9</v>
          </cell>
          <cell r="B1189" t="str">
            <v>POO0400</v>
          </cell>
          <cell r="C1189" t="str">
            <v>PEC9</v>
          </cell>
          <cell r="D1189" t="str">
            <v>Poste Metálico Circular de 9m</v>
          </cell>
          <cell r="E1189" t="str">
            <v>U</v>
          </cell>
        </row>
        <row r="1190">
          <cell r="A1190" t="str">
            <v>PO0-0HC10_400</v>
          </cell>
          <cell r="B1190" t="str">
            <v>POO0602</v>
          </cell>
          <cell r="C1190" t="str">
            <v>PHC10_400</v>
          </cell>
          <cell r="D1190" t="str">
            <v>Poste Hormigón armado Circular de 10m carga de rotura 400kg</v>
          </cell>
          <cell r="E1190" t="str">
            <v>U</v>
          </cell>
        </row>
        <row r="1191">
          <cell r="A1191" t="str">
            <v>PO0-0HC10_500</v>
          </cell>
          <cell r="B1191" t="str">
            <v>POO0604</v>
          </cell>
          <cell r="C1191" t="str">
            <v>PHC10_500</v>
          </cell>
          <cell r="D1191" t="str">
            <v>Poste Hormigón armado Circular de 10m carga de rotura 500kg</v>
          </cell>
          <cell r="E1191" t="str">
            <v>U</v>
          </cell>
        </row>
        <row r="1192">
          <cell r="A1192" t="str">
            <v>PO0-0HC11.5_2000</v>
          </cell>
          <cell r="B1192" t="str">
            <v>POO1512</v>
          </cell>
          <cell r="C1192" t="str">
            <v>PHC11.5_2000</v>
          </cell>
          <cell r="D1192" t="str">
            <v>Poste Hormigón armado Circular de 11.5m carga de rotura 2000kg</v>
          </cell>
          <cell r="E1192" t="str">
            <v>U</v>
          </cell>
        </row>
        <row r="1193">
          <cell r="A1193" t="str">
            <v>PO0-0HC11.5_350</v>
          </cell>
          <cell r="B1193" t="str">
            <v>POO1501</v>
          </cell>
          <cell r="C1193" t="str">
            <v>PHC11.5_350</v>
          </cell>
          <cell r="D1193" t="str">
            <v>Poste Hormigón armado Circular de 11.5m carga de rotura 350kg</v>
          </cell>
          <cell r="E1193" t="str">
            <v>U</v>
          </cell>
        </row>
        <row r="1194">
          <cell r="A1194" t="str">
            <v>PO0-0HC11.5_400</v>
          </cell>
          <cell r="B1194" t="str">
            <v>POO1502</v>
          </cell>
          <cell r="C1194" t="str">
            <v>PHC11.5_400</v>
          </cell>
          <cell r="D1194" t="str">
            <v>Poste Hormigón armado Circular de 11.5m carga de rotura 400kg</v>
          </cell>
          <cell r="E1194" t="str">
            <v>U</v>
          </cell>
        </row>
        <row r="1195">
          <cell r="A1195" t="str">
            <v>PO0-0HC11.5_475</v>
          </cell>
          <cell r="B1195" t="str">
            <v>POO1503</v>
          </cell>
          <cell r="C1195" t="str">
            <v>PHC11.5_475</v>
          </cell>
          <cell r="D1195" t="str">
            <v>Poste Hormigón armado Circular de 11.5m carga de rotura 475kg</v>
          </cell>
          <cell r="E1195" t="str">
            <v>U</v>
          </cell>
        </row>
        <row r="1196">
          <cell r="A1196" t="str">
            <v>PO0-0HC11.5_500</v>
          </cell>
          <cell r="B1196" t="str">
            <v>POO1504</v>
          </cell>
          <cell r="C1196" t="str">
            <v>PHC11.5_500</v>
          </cell>
          <cell r="D1196" t="str">
            <v>Poste Hormigón armado Circular de 11.5m carga de rotura 500kg</v>
          </cell>
          <cell r="E1196" t="str">
            <v>U</v>
          </cell>
        </row>
        <row r="1197">
          <cell r="A1197" t="str">
            <v>PO0-0HC11.5_675</v>
          </cell>
          <cell r="B1197" t="str">
            <v>POO1506</v>
          </cell>
          <cell r="C1197" t="str">
            <v>PHC11.5_675</v>
          </cell>
          <cell r="D1197" t="str">
            <v>Poste Hormigón armado Circular de 11.5m carga de rotura 675kg</v>
          </cell>
          <cell r="E1197" t="str">
            <v>U</v>
          </cell>
        </row>
        <row r="1198">
          <cell r="A1198" t="str">
            <v>PO0-0HC11_350</v>
          </cell>
          <cell r="B1198" t="str">
            <v>POO1001</v>
          </cell>
          <cell r="C1198" t="str">
            <v>PHC11_350</v>
          </cell>
          <cell r="D1198" t="str">
            <v>Poste Hormigón armado Circular de 11m carga de rotura 350kg</v>
          </cell>
          <cell r="E1198" t="str">
            <v>U</v>
          </cell>
        </row>
        <row r="1199">
          <cell r="A1199" t="str">
            <v>PO0-0HC11_400</v>
          </cell>
          <cell r="B1199" t="str">
            <v>POO1002</v>
          </cell>
          <cell r="C1199" t="str">
            <v>PHC11_400</v>
          </cell>
          <cell r="D1199" t="str">
            <v>Poste Hormigón armado Circular de 11m carga de rotura 400kg</v>
          </cell>
          <cell r="E1199" t="str">
            <v>U</v>
          </cell>
        </row>
        <row r="1200">
          <cell r="A1200" t="str">
            <v>PO0-0HC11_475</v>
          </cell>
          <cell r="B1200" t="str">
            <v>POO1003</v>
          </cell>
          <cell r="C1200" t="str">
            <v>PHC11_475</v>
          </cell>
          <cell r="D1200" t="str">
            <v>Poste Hormigón armado Circular de 11m carga de rotura 475kg</v>
          </cell>
          <cell r="E1200" t="str">
            <v>U</v>
          </cell>
        </row>
        <row r="1201">
          <cell r="A1201" t="str">
            <v>PO0-0HC11_500</v>
          </cell>
          <cell r="B1201" t="str">
            <v>POO1004</v>
          </cell>
          <cell r="C1201" t="str">
            <v>PHC11_500</v>
          </cell>
          <cell r="D1201" t="str">
            <v>Poste Hormigón armado Circular de 11m carga de rotura 500kg</v>
          </cell>
          <cell r="E1201" t="str">
            <v>U</v>
          </cell>
        </row>
        <row r="1202">
          <cell r="A1202" t="str">
            <v>PO0-0HC11_700</v>
          </cell>
          <cell r="B1202" t="str">
            <v>POO1007</v>
          </cell>
          <cell r="C1202" t="str">
            <v>PHC11_700</v>
          </cell>
          <cell r="D1202" t="str">
            <v>Poste Hormigón armado Circular de 11m carga de rotura 700kg</v>
          </cell>
          <cell r="E1202" t="str">
            <v>U</v>
          </cell>
        </row>
        <row r="1203">
          <cell r="A1203" t="str">
            <v>PO0-0HC12.5_500</v>
          </cell>
          <cell r="B1203" t="str">
            <v>POO2004</v>
          </cell>
          <cell r="C1203" t="str">
            <v>PHC125_500</v>
          </cell>
          <cell r="D1203" t="str">
            <v>Poste Hormigón armado Circular de 12.5m carga de rotura 500kg</v>
          </cell>
          <cell r="E1203" t="str">
            <v>U</v>
          </cell>
        </row>
        <row r="1204">
          <cell r="A1204" t="str">
            <v>PO0-0HC12.5_600</v>
          </cell>
          <cell r="B1204" t="str">
            <v>POO2005</v>
          </cell>
          <cell r="C1204" t="str">
            <v>PHC125_600</v>
          </cell>
          <cell r="D1204" t="str">
            <v>Poste Hormigón armado Circular de 12.5m carga de rotura 600kg</v>
          </cell>
          <cell r="E1204" t="str">
            <v>U</v>
          </cell>
        </row>
        <row r="1205">
          <cell r="A1205" t="str">
            <v>PO0-0HC12.5_675</v>
          </cell>
          <cell r="B1205" t="str">
            <v>POO2006</v>
          </cell>
          <cell r="C1205" t="str">
            <v>PHC125_675</v>
          </cell>
          <cell r="D1205" t="str">
            <v>Poste Hormigón armado Circular de 12.5m carga de rotura 675kg</v>
          </cell>
          <cell r="E1205" t="str">
            <v>U</v>
          </cell>
        </row>
        <row r="1206">
          <cell r="A1206" t="str">
            <v>PO0-0HC12_1000</v>
          </cell>
          <cell r="B1206" t="str">
            <v>POO1609</v>
          </cell>
          <cell r="C1206" t="str">
            <v>PHC12_1000</v>
          </cell>
          <cell r="D1206" t="str">
            <v>Poste Hormigón armado Circular de 12m carga de rotura 1000kg</v>
          </cell>
          <cell r="E1206" t="str">
            <v>U</v>
          </cell>
        </row>
        <row r="1207">
          <cell r="A1207" t="str">
            <v>PO0-0HC12_2000</v>
          </cell>
          <cell r="B1207" t="str">
            <v>POO1612</v>
          </cell>
          <cell r="C1207" t="str">
            <v>PHC12_2000</v>
          </cell>
          <cell r="D1207" t="str">
            <v>Poste Hormigón armado Circular de 12m carga de rotura 2000kg</v>
          </cell>
          <cell r="E1207" t="str">
            <v>U</v>
          </cell>
        </row>
        <row r="1208">
          <cell r="A1208" t="str">
            <v>PO0-0HC12_400</v>
          </cell>
          <cell r="B1208" t="str">
            <v>POO1602</v>
          </cell>
          <cell r="C1208" t="str">
            <v>PHC12_400</v>
          </cell>
          <cell r="D1208" t="str">
            <v>Poste Hormigón armado Circular de 12m carga de rotura 400kg</v>
          </cell>
          <cell r="E1208" t="str">
            <v>U</v>
          </cell>
        </row>
        <row r="1209">
          <cell r="A1209" t="str">
            <v>PO0-0HC12_500</v>
          </cell>
          <cell r="B1209" t="str">
            <v>POO1604</v>
          </cell>
          <cell r="C1209" t="str">
            <v>PHC12_500</v>
          </cell>
          <cell r="D1209" t="str">
            <v>Poste Hormigón armado Circular de 12m carga de rotura 500kg</v>
          </cell>
          <cell r="E1209" t="str">
            <v>U</v>
          </cell>
        </row>
        <row r="1210">
          <cell r="A1210" t="str">
            <v>PO0-0HC12_600</v>
          </cell>
          <cell r="B1210" t="str">
            <v>POO1605</v>
          </cell>
          <cell r="C1210" t="str">
            <v>PHC12_600</v>
          </cell>
          <cell r="D1210" t="str">
            <v>Poste Hormigón armado Circular de 12m carga de rotura 600kg</v>
          </cell>
          <cell r="E1210" t="str">
            <v>U</v>
          </cell>
        </row>
        <row r="1211">
          <cell r="A1211" t="str">
            <v>PO0-0HC13.5_1000</v>
          </cell>
          <cell r="B1211" t="str">
            <v>POO2209</v>
          </cell>
          <cell r="C1211" t="str">
            <v>PHC135_1000</v>
          </cell>
          <cell r="D1211" t="str">
            <v>Poste Hormigón armado Circular de 13.5m carga de rotura 1000kg</v>
          </cell>
          <cell r="E1211" t="str">
            <v>U</v>
          </cell>
        </row>
        <row r="1212">
          <cell r="A1212" t="str">
            <v>PO0-0HC13.5_500</v>
          </cell>
          <cell r="B1212" t="str">
            <v>POO2204</v>
          </cell>
          <cell r="C1212" t="str">
            <v>PHC135_500</v>
          </cell>
          <cell r="D1212" t="str">
            <v>Poste Hormigón armado Circular de 13.5m carga de rotura 500kg</v>
          </cell>
          <cell r="E1212" t="str">
            <v>U</v>
          </cell>
        </row>
        <row r="1213">
          <cell r="A1213" t="str">
            <v>PO0-0HC13.5_600</v>
          </cell>
          <cell r="B1213" t="str">
            <v>POO2205</v>
          </cell>
          <cell r="C1213" t="str">
            <v>PHC135_600</v>
          </cell>
          <cell r="D1213" t="str">
            <v>Poste Hormigón armado Circular de 13.5m carga de rotura 600kg</v>
          </cell>
          <cell r="E1213" t="str">
            <v>U</v>
          </cell>
        </row>
        <row r="1214">
          <cell r="A1214" t="str">
            <v>PO0-0HC13.5_675</v>
          </cell>
          <cell r="B1214" t="str">
            <v>POO2206</v>
          </cell>
          <cell r="C1214" t="str">
            <v>PHC135_675</v>
          </cell>
          <cell r="D1214" t="str">
            <v>Poste Hormigón armado Circular de 13.5m carga de rotura 675kg</v>
          </cell>
          <cell r="E1214" t="str">
            <v>U</v>
          </cell>
        </row>
        <row r="1215">
          <cell r="A1215" t="str">
            <v>PO0-0HC13_500</v>
          </cell>
          <cell r="B1215" t="str">
            <v>POO2104</v>
          </cell>
          <cell r="C1215" t="str">
            <v>PHC13_500</v>
          </cell>
          <cell r="D1215" t="str">
            <v>Poste Hormigón armado Circular de 13m carga de rotura 500kg</v>
          </cell>
          <cell r="E1215" t="str">
            <v>U</v>
          </cell>
        </row>
        <row r="1216">
          <cell r="A1216" t="str">
            <v>PO0-0HC13_600</v>
          </cell>
          <cell r="B1216" t="str">
            <v>POO2105</v>
          </cell>
          <cell r="C1216" t="str">
            <v>PHC13_600</v>
          </cell>
          <cell r="D1216" t="str">
            <v>Poste Hormigón armado Circular de 13m carga de rotura 600kg</v>
          </cell>
          <cell r="E1216" t="str">
            <v>U</v>
          </cell>
        </row>
        <row r="1217">
          <cell r="A1217" t="str">
            <v>PO0-0HC13_675</v>
          </cell>
          <cell r="B1217" t="str">
            <v>POO2106</v>
          </cell>
          <cell r="C1217" t="str">
            <v>PHC13_675</v>
          </cell>
          <cell r="D1217" t="str">
            <v>Poste Hormigón armado Circular de 13m carga de rotura 675kg</v>
          </cell>
          <cell r="E1217" t="str">
            <v>U</v>
          </cell>
        </row>
        <row r="1218">
          <cell r="A1218" t="str">
            <v>PO0-0HC14.5_500</v>
          </cell>
          <cell r="B1218" t="str">
            <v>POO2404</v>
          </cell>
          <cell r="C1218" t="str">
            <v>PHC145_500</v>
          </cell>
          <cell r="D1218" t="str">
            <v>Poste Hormigón armado Circular de 14.5m carga de rotura 500kg</v>
          </cell>
          <cell r="E1218" t="str">
            <v>U</v>
          </cell>
        </row>
        <row r="1219">
          <cell r="A1219" t="str">
            <v>PO0-0HC14.5_600</v>
          </cell>
          <cell r="B1219" t="str">
            <v>POO2405</v>
          </cell>
          <cell r="C1219" t="str">
            <v>PHC145_600</v>
          </cell>
          <cell r="D1219" t="str">
            <v>Poste Hormigón armado Circular de 14.5m carga de rotura 600kg</v>
          </cell>
          <cell r="E1219" t="str">
            <v>U</v>
          </cell>
        </row>
        <row r="1220">
          <cell r="A1220" t="str">
            <v>PO0-0HC14.5_675</v>
          </cell>
          <cell r="B1220" t="str">
            <v>POO2406</v>
          </cell>
          <cell r="C1220" t="str">
            <v>PHC145_675</v>
          </cell>
          <cell r="D1220" t="str">
            <v>Poste Hormigón armado Circular de 14.5m carga de rotura 675kg</v>
          </cell>
          <cell r="E1220" t="str">
            <v>U</v>
          </cell>
        </row>
        <row r="1221">
          <cell r="A1221" t="str">
            <v>PO0-0HC14_500</v>
          </cell>
          <cell r="B1221" t="str">
            <v>POO2304</v>
          </cell>
          <cell r="C1221" t="str">
            <v>PHC14_500</v>
          </cell>
          <cell r="D1221" t="str">
            <v>Poste Hormigón armado Circular de 14m carga de rotura 500kg</v>
          </cell>
          <cell r="E1221" t="str">
            <v>U</v>
          </cell>
        </row>
        <row r="1222">
          <cell r="A1222" t="str">
            <v>PO0-0HC14_600</v>
          </cell>
          <cell r="B1222" t="str">
            <v>POO2305</v>
          </cell>
          <cell r="C1222" t="str">
            <v>PHC14_600</v>
          </cell>
          <cell r="D1222" t="str">
            <v>Poste Hormigón armado Circular de 14m carga de rotura 600kg</v>
          </cell>
          <cell r="E1222" t="str">
            <v>U</v>
          </cell>
        </row>
        <row r="1223">
          <cell r="A1223" t="str">
            <v>PO0-0HC14_675</v>
          </cell>
          <cell r="B1223" t="str">
            <v>POO2306</v>
          </cell>
          <cell r="C1223" t="str">
            <v>PHC14_675</v>
          </cell>
          <cell r="D1223" t="str">
            <v>Poste Hormigón armado Circular de 14m carga de rotura 675kg</v>
          </cell>
          <cell r="E1223" t="str">
            <v>U</v>
          </cell>
        </row>
        <row r="1224">
          <cell r="A1224" t="str">
            <v>PO0-0HC14_700</v>
          </cell>
          <cell r="B1224" t="str">
            <v>POO2307</v>
          </cell>
          <cell r="C1224" t="str">
            <v>PHC14_700</v>
          </cell>
          <cell r="D1224" t="str">
            <v>Poste Hormigón armado Circular de 14m carga de rotura 700kg</v>
          </cell>
          <cell r="E1224" t="str">
            <v>U</v>
          </cell>
        </row>
        <row r="1225">
          <cell r="A1225" t="str">
            <v>PO0-0HC15_350</v>
          </cell>
          <cell r="B1225" t="str">
            <v>POO2501</v>
          </cell>
          <cell r="C1225" t="str">
            <v>PHC15_350</v>
          </cell>
          <cell r="D1225" t="str">
            <v>Poste Hormigón armado Circular de 15m carga de rotura 350kg</v>
          </cell>
          <cell r="E1225" t="str">
            <v>U</v>
          </cell>
        </row>
        <row r="1226">
          <cell r="A1226" t="str">
            <v>PO0-0HC15_400</v>
          </cell>
          <cell r="B1226" t="str">
            <v>POO2502</v>
          </cell>
          <cell r="C1226" t="str">
            <v>PHC15_400</v>
          </cell>
          <cell r="D1226" t="str">
            <v>Poste Hormigón armado Circular de 15m carga de rotura 400kg</v>
          </cell>
          <cell r="E1226" t="str">
            <v>U</v>
          </cell>
        </row>
        <row r="1227">
          <cell r="A1227" t="str">
            <v>PO0-0HC15_500</v>
          </cell>
          <cell r="B1227" t="str">
            <v>POO2504</v>
          </cell>
          <cell r="C1227" t="str">
            <v>PHC15_500</v>
          </cell>
          <cell r="D1227" t="str">
            <v>Poste Hormigón armado Circular de 15m carga de rotura 500kg</v>
          </cell>
          <cell r="E1227" t="str">
            <v>U</v>
          </cell>
        </row>
        <row r="1228">
          <cell r="A1228" t="str">
            <v>PO0-0HC15_600</v>
          </cell>
          <cell r="B1228" t="str">
            <v>POO2505</v>
          </cell>
          <cell r="C1228" t="str">
            <v>PHC15_600</v>
          </cell>
          <cell r="D1228" t="str">
            <v>Poste Hormigón armado Circular de 15m carga de rotura 600kg</v>
          </cell>
          <cell r="E1228" t="str">
            <v>U</v>
          </cell>
        </row>
        <row r="1229">
          <cell r="A1229" t="str">
            <v>PO0-0HC18_500</v>
          </cell>
          <cell r="B1229" t="str">
            <v>POO3704</v>
          </cell>
          <cell r="C1229" t="str">
            <v>PHC18_500</v>
          </cell>
          <cell r="D1229" t="str">
            <v>Poste Hormigón armado Circular de 18m carga de rotura 500kg</v>
          </cell>
          <cell r="E1229" t="str">
            <v>U</v>
          </cell>
        </row>
        <row r="1230">
          <cell r="A1230" t="str">
            <v>PO0-0HC20_2400</v>
          </cell>
          <cell r="B1230" t="str">
            <v>POO3315</v>
          </cell>
          <cell r="C1230" t="str">
            <v>PHC20_2400</v>
          </cell>
          <cell r="D1230" t="str">
            <v>Poste Hormigón armado Circular de 20m carga de rotura 2400kg</v>
          </cell>
          <cell r="E1230" t="str">
            <v>U</v>
          </cell>
        </row>
        <row r="1231">
          <cell r="A1231" t="str">
            <v>PO0-0HC21_2400</v>
          </cell>
          <cell r="B1231" t="str">
            <v>POO3515</v>
          </cell>
          <cell r="C1231" t="str">
            <v>PHC21_2400</v>
          </cell>
          <cell r="D1231" t="str">
            <v>Poste Hormigón armado Circular de 21m carga de rotura 2400kg</v>
          </cell>
          <cell r="E1231" t="str">
            <v>U</v>
          </cell>
        </row>
        <row r="1232">
          <cell r="A1232" t="str">
            <v>PO0-0HC9_2000</v>
          </cell>
          <cell r="B1232" t="str">
            <v>POO0112</v>
          </cell>
          <cell r="C1232" t="str">
            <v>PHC9_2000</v>
          </cell>
          <cell r="D1232" t="str">
            <v>Poste Hormigón armado Circular de 9m carga de rotura 2000kg</v>
          </cell>
          <cell r="E1232" t="str">
            <v>U</v>
          </cell>
        </row>
        <row r="1233">
          <cell r="A1233" t="str">
            <v>PO0-0HC9_350</v>
          </cell>
          <cell r="B1233" t="str">
            <v>POO0101</v>
          </cell>
          <cell r="C1233" t="str">
            <v>PHC9_350</v>
          </cell>
          <cell r="D1233" t="str">
            <v>Poste Hormigón armado Circular de 9m carga de rotura 350kg</v>
          </cell>
          <cell r="E1233" t="str">
            <v>U</v>
          </cell>
        </row>
        <row r="1234">
          <cell r="A1234" t="str">
            <v>PO0-0HC9_400</v>
          </cell>
          <cell r="B1234" t="str">
            <v>POO0102</v>
          </cell>
          <cell r="C1234" t="str">
            <v>PHC9_400</v>
          </cell>
          <cell r="D1234" t="str">
            <v>Poste Hormigón armado Circular de 9m carga de rotura 400kg</v>
          </cell>
          <cell r="E1234" t="str">
            <v>U</v>
          </cell>
        </row>
        <row r="1235">
          <cell r="A1235" t="str">
            <v>PO0-0HC9_475</v>
          </cell>
          <cell r="B1235" t="str">
            <v>POO0103</v>
          </cell>
          <cell r="C1235" t="str">
            <v>PHC9_475</v>
          </cell>
          <cell r="D1235" t="str">
            <v>Poste Hormigón armado Circular de 9m carga de rotura 475kg</v>
          </cell>
          <cell r="E1235" t="str">
            <v>U</v>
          </cell>
        </row>
        <row r="1236">
          <cell r="A1236" t="str">
            <v>PO0-0HC9_500</v>
          </cell>
          <cell r="B1236" t="str">
            <v>POO0104</v>
          </cell>
          <cell r="C1236" t="str">
            <v>PHC9_500</v>
          </cell>
          <cell r="D1236" t="str">
            <v>Poste Hormigón armado Circular de 9m carga de rotura 500kg</v>
          </cell>
          <cell r="E1236" t="str">
            <v>U</v>
          </cell>
        </row>
        <row r="1237">
          <cell r="A1237" t="str">
            <v>PO0-0HR11_350</v>
          </cell>
          <cell r="B1237" t="str">
            <v>POO1101</v>
          </cell>
          <cell r="C1237" t="str">
            <v>PHR11_350</v>
          </cell>
          <cell r="D1237" t="str">
            <v>Poste Hormigón armado Rectangular de 11m carga de rotura 350kg</v>
          </cell>
          <cell r="E1237" t="str">
            <v>U</v>
          </cell>
        </row>
        <row r="1238">
          <cell r="A1238" t="str">
            <v>PO0-0HR11_400</v>
          </cell>
          <cell r="B1238" t="str">
            <v>POO1102</v>
          </cell>
          <cell r="C1238" t="str">
            <v>PHR11_400</v>
          </cell>
          <cell r="D1238" t="str">
            <v>Poste Hormigón armado Rectangular de 11m carga de rotura 400kg</v>
          </cell>
          <cell r="E1238" t="str">
            <v>U</v>
          </cell>
        </row>
        <row r="1239">
          <cell r="A1239" t="str">
            <v>PO0-0HR11_500</v>
          </cell>
          <cell r="B1239" t="str">
            <v>POO1104</v>
          </cell>
          <cell r="C1239" t="str">
            <v>PHR11_500</v>
          </cell>
          <cell r="D1239" t="str">
            <v>Poste Hormigón armado Rectangular de 11m carga de rotura 500kg</v>
          </cell>
          <cell r="E1239" t="str">
            <v>U</v>
          </cell>
        </row>
        <row r="1240">
          <cell r="A1240" t="str">
            <v>PO0-0HR12_400</v>
          </cell>
          <cell r="B1240" t="str">
            <v>POO3802</v>
          </cell>
          <cell r="C1240" t="str">
            <v>PHR12_400</v>
          </cell>
          <cell r="D1240" t="str">
            <v>Poste Hormigón armado Rectangular de 12m carga de rotura 400kg</v>
          </cell>
          <cell r="E1240" t="str">
            <v>U</v>
          </cell>
        </row>
        <row r="1241">
          <cell r="A1241" t="str">
            <v>PO0-0HR14_400</v>
          </cell>
          <cell r="B1241" t="str">
            <v>POO3902</v>
          </cell>
          <cell r="C1241" t="str">
            <v>PHR14_400</v>
          </cell>
          <cell r="D1241" t="str">
            <v>Poste Hormigón armado Rectangular de 14m carga de rotura 400kg</v>
          </cell>
          <cell r="E1241" t="str">
            <v>U</v>
          </cell>
        </row>
        <row r="1242">
          <cell r="A1242" t="str">
            <v>PO0-0HR14_750</v>
          </cell>
          <cell r="B1242" t="str">
            <v>POO3114</v>
          </cell>
          <cell r="C1242" t="str">
            <v>PHR14_750</v>
          </cell>
          <cell r="D1242" t="str">
            <v>Poste Hormigón armado Rectangular de 14m carga de rotura 750kg</v>
          </cell>
          <cell r="E1242" t="str">
            <v>U</v>
          </cell>
        </row>
        <row r="1243">
          <cell r="A1243" t="str">
            <v>PO0-0HR15_1500</v>
          </cell>
          <cell r="B1243" t="str">
            <v>POO2611</v>
          </cell>
          <cell r="C1243" t="str">
            <v>PHR15_1500</v>
          </cell>
          <cell r="D1243" t="str">
            <v>Poste Hormigón armado Rectangular de 15m carga de rotura 1500kg</v>
          </cell>
          <cell r="E1243" t="str">
            <v>U</v>
          </cell>
        </row>
        <row r="1244">
          <cell r="A1244" t="str">
            <v>PO0-0HR15_2000</v>
          </cell>
          <cell r="B1244" t="str">
            <v>POO2612</v>
          </cell>
          <cell r="C1244" t="str">
            <v>PHR15_2000</v>
          </cell>
          <cell r="D1244" t="str">
            <v>Poste Hormigón armado Rectangular de 15m carga de rotura 2000kg</v>
          </cell>
          <cell r="E1244" t="str">
            <v>U</v>
          </cell>
        </row>
        <row r="1245">
          <cell r="A1245" t="str">
            <v>PO0-0HR15_3000</v>
          </cell>
          <cell r="B1245" t="str">
            <v>POO2613</v>
          </cell>
          <cell r="C1245" t="str">
            <v>PHR15_3000</v>
          </cell>
          <cell r="D1245" t="str">
            <v>Poste Hormigón armado Rectangular de 15m carga de rotura 3000kg</v>
          </cell>
          <cell r="E1245" t="str">
            <v>U</v>
          </cell>
        </row>
        <row r="1246">
          <cell r="A1246" t="str">
            <v>PO0-0HR15_500</v>
          </cell>
          <cell r="B1246" t="str">
            <v>POO2604</v>
          </cell>
          <cell r="C1246" t="str">
            <v>PHR15_500</v>
          </cell>
          <cell r="D1246" t="str">
            <v>Poste Hormigón armado Rectangular de 15m carga de rotura 500kg</v>
          </cell>
          <cell r="E1246" t="str">
            <v>U</v>
          </cell>
        </row>
        <row r="1247">
          <cell r="A1247" t="str">
            <v>PO0-0HR15_700</v>
          </cell>
          <cell r="B1247" t="str">
            <v>POO2607</v>
          </cell>
          <cell r="C1247" t="str">
            <v>PHR15_700</v>
          </cell>
          <cell r="D1247" t="str">
            <v>Poste Hormigón armado Rectangular de 15m carga de rotura 700kg</v>
          </cell>
          <cell r="E1247" t="str">
            <v>U</v>
          </cell>
        </row>
        <row r="1248">
          <cell r="A1248" t="str">
            <v>PO0-0HR15_800</v>
          </cell>
          <cell r="B1248" t="str">
            <v>POO2608</v>
          </cell>
          <cell r="C1248" t="str">
            <v>PHR15_800</v>
          </cell>
          <cell r="D1248" t="str">
            <v>Poste Hormigón armado Rectangular de 15m carga de rotura 800kg</v>
          </cell>
          <cell r="E1248" t="str">
            <v>U</v>
          </cell>
        </row>
        <row r="1249">
          <cell r="A1249" t="str">
            <v>PO0-0HR18_1200</v>
          </cell>
          <cell r="B1249" t="str">
            <v>POO3210</v>
          </cell>
          <cell r="C1249" t="str">
            <v>PHR18_1200</v>
          </cell>
          <cell r="D1249" t="str">
            <v>Poste Hormigón armado Rectangular de 18m carga de rotura 1200kg</v>
          </cell>
          <cell r="E1249" t="str">
            <v>U</v>
          </cell>
        </row>
        <row r="1250">
          <cell r="A1250" t="str">
            <v>PO0-0HR18_800</v>
          </cell>
          <cell r="B1250" t="str">
            <v>POO3208</v>
          </cell>
          <cell r="C1250" t="str">
            <v>PHR18_800</v>
          </cell>
          <cell r="D1250" t="str">
            <v>Poste Hormigón armado Rectangular de 18m carga de rotura 800kg</v>
          </cell>
          <cell r="E1250" t="str">
            <v>U</v>
          </cell>
        </row>
        <row r="1251">
          <cell r="A1251" t="str">
            <v>PO0-0HR20_2400</v>
          </cell>
          <cell r="B1251" t="str">
            <v>POO3415</v>
          </cell>
          <cell r="C1251" t="str">
            <v>PHR20_2400</v>
          </cell>
          <cell r="D1251" t="str">
            <v>Poste Hormigón armado Rectangular de 20m carga de rotura 2400kg</v>
          </cell>
          <cell r="E1251" t="str">
            <v>U</v>
          </cell>
        </row>
        <row r="1252">
          <cell r="A1252" t="str">
            <v>PO0-0HR9_350</v>
          </cell>
          <cell r="B1252" t="str">
            <v>POO0201</v>
          </cell>
          <cell r="C1252" t="str">
            <v>PHR9_350</v>
          </cell>
          <cell r="D1252" t="str">
            <v>Poste Hormigón armado Rectangular de 9m carga de rotura 350kg</v>
          </cell>
          <cell r="E1252" t="str">
            <v>U</v>
          </cell>
        </row>
        <row r="1253">
          <cell r="A1253" t="str">
            <v>PO0-0HR9_500</v>
          </cell>
          <cell r="B1253" t="str">
            <v>POO0204</v>
          </cell>
          <cell r="C1253" t="str">
            <v>PHR9_500</v>
          </cell>
          <cell r="D1253" t="str">
            <v>Poste Hormigón armado Rectangular de 9m carga de rotura 500kg</v>
          </cell>
          <cell r="E1253" t="str">
            <v>U</v>
          </cell>
        </row>
        <row r="1254">
          <cell r="A1254" t="str">
            <v>PO0-0MC10</v>
          </cell>
          <cell r="B1254" t="str">
            <v>POO0900</v>
          </cell>
          <cell r="C1254" t="str">
            <v>PMC10</v>
          </cell>
          <cell r="D1254" t="str">
            <v>Poste Madera Circular de 10m</v>
          </cell>
          <cell r="E1254" t="str">
            <v>U</v>
          </cell>
        </row>
        <row r="1255">
          <cell r="A1255" t="str">
            <v>PO0-0MC11</v>
          </cell>
          <cell r="B1255" t="str">
            <v>POO1400</v>
          </cell>
          <cell r="C1255" t="str">
            <v>PMC11</v>
          </cell>
          <cell r="D1255" t="str">
            <v>Poste Madera Circular de 11m</v>
          </cell>
          <cell r="E1255" t="str">
            <v>U</v>
          </cell>
        </row>
        <row r="1256">
          <cell r="A1256" t="str">
            <v>PO0-0MC12</v>
          </cell>
          <cell r="B1256" t="str">
            <v>POO1900</v>
          </cell>
          <cell r="C1256" t="str">
            <v>PMC12</v>
          </cell>
          <cell r="D1256" t="str">
            <v>Poste Madera Circular de 12m</v>
          </cell>
          <cell r="E1256" t="str">
            <v>U</v>
          </cell>
        </row>
        <row r="1257">
          <cell r="A1257" t="str">
            <v>PO0-0MC8.5</v>
          </cell>
          <cell r="B1257" t="str">
            <v>POO4000</v>
          </cell>
          <cell r="C1257" t="str">
            <v>PMC8.5</v>
          </cell>
          <cell r="D1257" t="str">
            <v>Poste Madera Circular de 8.5m</v>
          </cell>
          <cell r="E1257" t="str">
            <v>U</v>
          </cell>
        </row>
        <row r="1258">
          <cell r="A1258" t="str">
            <v>PO0-0MC9</v>
          </cell>
          <cell r="B1258" t="str">
            <v>POO0500</v>
          </cell>
          <cell r="C1258" t="str">
            <v>PMC9</v>
          </cell>
          <cell r="D1258" t="str">
            <v>Poste Madera Circular de 9m</v>
          </cell>
          <cell r="E1258" t="str">
            <v>U</v>
          </cell>
        </row>
        <row r="1259">
          <cell r="A1259" t="str">
            <v>PO0-0PC10_400</v>
          </cell>
          <cell r="B1259" t="str">
            <v>POO0702</v>
          </cell>
          <cell r="C1259" t="str">
            <v>PPC10_400</v>
          </cell>
          <cell r="D1259" t="str">
            <v>Poste Plástico fibra de vidrio Circular de 10m carga de rotura 400kg</v>
          </cell>
          <cell r="E1259" t="str">
            <v>U</v>
          </cell>
        </row>
        <row r="1260">
          <cell r="A1260" t="str">
            <v>PO0-0PC10_500</v>
          </cell>
          <cell r="B1260" t="str">
            <v>POO0704</v>
          </cell>
          <cell r="C1260" t="str">
            <v>PPC10_500</v>
          </cell>
          <cell r="D1260" t="str">
            <v>Poste Plástico fibra de vidrio Circular de 10m carga de rotura 500kg</v>
          </cell>
          <cell r="E1260" t="str">
            <v>U</v>
          </cell>
        </row>
        <row r="1261">
          <cell r="A1261" t="str">
            <v>PO0-0PC11_400</v>
          </cell>
          <cell r="B1261" t="str">
            <v>POO1202</v>
          </cell>
          <cell r="C1261" t="str">
            <v>PPC11_400</v>
          </cell>
          <cell r="D1261" t="str">
            <v>Poste Plástico fibra de vidrio Circular de 11m carga de rotura 400kg</v>
          </cell>
          <cell r="E1261" t="str">
            <v>U</v>
          </cell>
        </row>
        <row r="1262">
          <cell r="A1262" t="str">
            <v>PO0-0PC11_500</v>
          </cell>
          <cell r="B1262" t="str">
            <v>POO1204</v>
          </cell>
          <cell r="C1262" t="str">
            <v>PPC11_500</v>
          </cell>
          <cell r="D1262" t="str">
            <v>Poste Plástico fibra de vidrio Circular de 11m carga de rotura 500kg</v>
          </cell>
          <cell r="E1262" t="str">
            <v>U</v>
          </cell>
        </row>
        <row r="1263">
          <cell r="A1263" t="str">
            <v>PO0-0PC12_400</v>
          </cell>
          <cell r="B1263" t="str">
            <v>POO1702</v>
          </cell>
          <cell r="C1263" t="str">
            <v>PPC12_400</v>
          </cell>
          <cell r="D1263" t="str">
            <v>Poste Plástico fibra de vidrio Circular de 12m carga de rotura 400kg</v>
          </cell>
          <cell r="E1263" t="str">
            <v>U</v>
          </cell>
        </row>
        <row r="1264">
          <cell r="A1264" t="str">
            <v>PO0-0PC12_500</v>
          </cell>
          <cell r="B1264" t="str">
            <v>POO1704</v>
          </cell>
          <cell r="C1264" t="str">
            <v>PPC12_500</v>
          </cell>
          <cell r="D1264" t="str">
            <v>Poste Plástico fibra de vidrio Circular de 12m carga de rotura 500kg</v>
          </cell>
          <cell r="E1264" t="str">
            <v>U</v>
          </cell>
        </row>
        <row r="1265">
          <cell r="A1265" t="str">
            <v>PO0-0PC9_350</v>
          </cell>
          <cell r="B1265" t="str">
            <v>POO0301</v>
          </cell>
          <cell r="C1265" t="str">
            <v>PPC9_350</v>
          </cell>
          <cell r="D1265" t="str">
            <v>Poste Plástico fibra de vidrio Circular de 9m carga de rotura 350kg</v>
          </cell>
          <cell r="E1265" t="str">
            <v>U</v>
          </cell>
        </row>
        <row r="1266">
          <cell r="A1266" t="str">
            <v>PO0-0PC9_350</v>
          </cell>
          <cell r="B1266" t="str">
            <v>POO0302</v>
          </cell>
          <cell r="C1266" t="str">
            <v>PPC9_350</v>
          </cell>
          <cell r="D1266" t="str">
            <v>Poste Plástico fibra de vidrio Circular de 9m carga de rotura 350kg</v>
          </cell>
          <cell r="E1266" t="str">
            <v>U</v>
          </cell>
        </row>
        <row r="1267">
          <cell r="A1267" t="str">
            <v>PO0-0PC9_500</v>
          </cell>
          <cell r="B1267" t="str">
            <v>POO0304</v>
          </cell>
          <cell r="C1267" t="str">
            <v>PPC9_500</v>
          </cell>
          <cell r="D1267" t="str">
            <v>Poste Plástico fibra de vidrio Circular de 9m carga de rotura 500kg</v>
          </cell>
          <cell r="E1267" t="str">
            <v>U</v>
          </cell>
        </row>
        <row r="1268">
          <cell r="A1268" t="str">
            <v>PT0-0AC8_1</v>
          </cell>
          <cell r="B1268" t="str">
            <v>PTO0001</v>
          </cell>
          <cell r="C1268" t="str">
            <v>PTAC8_1</v>
          </cell>
          <cell r="D1268" t="str">
            <v>P. a Tierra en Acometida Cond. de Cu Cal. 8 AWG 1 Var.</v>
          </cell>
          <cell r="E1268" t="str">
            <v>U</v>
          </cell>
        </row>
        <row r="1269">
          <cell r="A1269" t="str">
            <v>PT0-0DA9_1</v>
          </cell>
          <cell r="B1269" t="str">
            <v>PTO0002</v>
          </cell>
          <cell r="C1269" t="str">
            <v>PTDA9_1</v>
          </cell>
          <cell r="D1269" t="str">
            <v>P. a Tierra en Red Secun. Desnuda Cab. Alumo. 7H Cal. 9 AWG 1 Var.</v>
          </cell>
          <cell r="E1269" t="str">
            <v>U</v>
          </cell>
        </row>
        <row r="1270">
          <cell r="A1270" t="str">
            <v>PT0-0DC2_1</v>
          </cell>
          <cell r="B1270" t="str">
            <v>PTO0003</v>
          </cell>
          <cell r="C1270" t="str">
            <v>PTDC2_1</v>
          </cell>
          <cell r="D1270" t="str">
            <v>P. a Tierra en Red Secun. Desnuda Cond. Cu Cal. 2 AWG 1 Var.</v>
          </cell>
          <cell r="E1270" t="str">
            <v>U</v>
          </cell>
        </row>
        <row r="1271">
          <cell r="A1271" t="str">
            <v>PT0-0PA9_1</v>
          </cell>
          <cell r="B1271" t="str">
            <v>PTO0004</v>
          </cell>
          <cell r="C1271" t="str">
            <v>PTPA9_1</v>
          </cell>
          <cell r="D1271" t="str">
            <v>P. a Tierra en Red Secun. Preen. Cab. Alumo. 7H Calibre 9 AWG 1 Var.</v>
          </cell>
          <cell r="E1271" t="str">
            <v>U</v>
          </cell>
        </row>
        <row r="1272">
          <cell r="A1272" t="str">
            <v>PT0-0PC2_1</v>
          </cell>
          <cell r="B1272" t="str">
            <v>PTO0005</v>
          </cell>
          <cell r="C1272" t="str">
            <v>PTPC2_1</v>
          </cell>
          <cell r="D1272" t="str">
            <v>P. a Tierra en Red Secun. Preen. Cond. de Cu Calibre 2 AWG 1 Var.</v>
          </cell>
          <cell r="E1272" t="str">
            <v>U</v>
          </cell>
        </row>
        <row r="1273">
          <cell r="A1273" t="str">
            <v>SPD-1TA</v>
          </cell>
          <cell r="B1273" t="str">
            <v>SPD0001</v>
          </cell>
          <cell r="C1273" t="str">
            <v>1TA</v>
          </cell>
          <cell r="D1273" t="str">
            <v>Secc. 240V 1F con conector simple tipo estanco 7 a 4/0 - 16 a 7 AWG</v>
          </cell>
          <cell r="E1273" t="str">
            <v>U</v>
          </cell>
        </row>
        <row r="1274">
          <cell r="A1274" t="str">
            <v>SPD-1TC</v>
          </cell>
          <cell r="B1274" t="str">
            <v>SPD0003</v>
          </cell>
          <cell r="C1274" t="str">
            <v>1TC</v>
          </cell>
          <cell r="D1274" t="str">
            <v>Secc. 240V 1F con conector doble tipo estanco 3 a 4/0 AWG</v>
          </cell>
          <cell r="E1274" t="str">
            <v>U</v>
          </cell>
        </row>
        <row r="1275">
          <cell r="A1275" t="str">
            <v>SPD-1TD</v>
          </cell>
          <cell r="B1275" t="str">
            <v>SPD0002</v>
          </cell>
          <cell r="C1275" t="str">
            <v>1TD</v>
          </cell>
          <cell r="D1275" t="str">
            <v>Secc. 240V 1F con conector doble tipo estanco 5 a 4/0 - 12 a 2 AWG</v>
          </cell>
          <cell r="E1275" t="str">
            <v>U</v>
          </cell>
        </row>
        <row r="1276">
          <cell r="A1276" t="str">
            <v>SPD-2D160</v>
          </cell>
          <cell r="B1276" t="str">
            <v>SPD0030</v>
          </cell>
          <cell r="C1276" t="str">
            <v>2D160</v>
          </cell>
          <cell r="D1276" t="str">
            <v>Secc. 240V 2F con seccionador fusible unipolar cerrado 160 A</v>
          </cell>
          <cell r="E1276" t="str">
            <v>U</v>
          </cell>
        </row>
        <row r="1277">
          <cell r="A1277" t="str">
            <v>SPD-2L100</v>
          </cell>
          <cell r="B1277" t="str">
            <v>SPD0008</v>
          </cell>
          <cell r="C1277" t="str">
            <v>2L100</v>
          </cell>
          <cell r="D1277" t="str">
            <v>Secc. 240V 2F con fusible NH 100 A</v>
          </cell>
          <cell r="E1277" t="str">
            <v>U</v>
          </cell>
        </row>
        <row r="1278">
          <cell r="A1278" t="str">
            <v>SPD-2L125</v>
          </cell>
          <cell r="B1278" t="str">
            <v>SPD0009</v>
          </cell>
          <cell r="C1278" t="str">
            <v>2L125</v>
          </cell>
          <cell r="D1278" t="str">
            <v>Secc. 240V 2F con fusible NH 125 A</v>
          </cell>
          <cell r="E1278" t="str">
            <v>U</v>
          </cell>
        </row>
        <row r="1279">
          <cell r="A1279" t="str">
            <v>SPD-2L160</v>
          </cell>
          <cell r="B1279" t="str">
            <v>SPD0010</v>
          </cell>
          <cell r="C1279" t="str">
            <v>2L160</v>
          </cell>
          <cell r="D1279" t="str">
            <v>Secc. 240V 2F con fusible NH 160 A</v>
          </cell>
          <cell r="E1279" t="str">
            <v>U</v>
          </cell>
        </row>
        <row r="1280">
          <cell r="A1280" t="str">
            <v>SPD-2L224</v>
          </cell>
          <cell r="B1280" t="str">
            <v>SPD0011</v>
          </cell>
          <cell r="C1280" t="str">
            <v>2L224</v>
          </cell>
          <cell r="D1280" t="str">
            <v>Secc. 240V 2F con fusible NH 224 A</v>
          </cell>
          <cell r="E1280" t="str">
            <v>U</v>
          </cell>
        </row>
        <row r="1281">
          <cell r="A1281" t="str">
            <v>SPD-2L25</v>
          </cell>
          <cell r="B1281" t="str">
            <v>SPD0004</v>
          </cell>
          <cell r="C1281" t="str">
            <v>2L25</v>
          </cell>
          <cell r="D1281" t="str">
            <v>Secc. 240V 2F con fusible NH 25 A</v>
          </cell>
          <cell r="E1281" t="str">
            <v>U</v>
          </cell>
        </row>
        <row r="1282">
          <cell r="A1282" t="str">
            <v>SPD-2L250</v>
          </cell>
          <cell r="B1282" t="str">
            <v>SPD0012</v>
          </cell>
          <cell r="C1282" t="str">
            <v>2L250</v>
          </cell>
          <cell r="D1282" t="str">
            <v>Secc. 240V 2F con fusible NH 250 A</v>
          </cell>
          <cell r="E1282" t="str">
            <v>U</v>
          </cell>
        </row>
        <row r="1283">
          <cell r="A1283" t="str">
            <v>SPD-2L35</v>
          </cell>
          <cell r="B1283" t="str">
            <v>SPD0005</v>
          </cell>
          <cell r="C1283" t="str">
            <v>2L35</v>
          </cell>
          <cell r="D1283" t="str">
            <v>Secc. 240V 2F con fusible NH 35 A</v>
          </cell>
          <cell r="E1283" t="str">
            <v>U</v>
          </cell>
        </row>
        <row r="1284">
          <cell r="A1284" t="str">
            <v>SPD-2L355</v>
          </cell>
          <cell r="B1284" t="str">
            <v>SPD0032</v>
          </cell>
          <cell r="C1284" t="str">
            <v>2L355</v>
          </cell>
          <cell r="D1284" t="str">
            <v>Secc. 240V 2F con fusible NH 355 A</v>
          </cell>
          <cell r="E1284" t="str">
            <v>U</v>
          </cell>
        </row>
        <row r="1285">
          <cell r="A1285" t="str">
            <v>SPD-2L400</v>
          </cell>
          <cell r="B1285" t="str">
            <v>SPD0013</v>
          </cell>
          <cell r="C1285" t="str">
            <v>2L400</v>
          </cell>
          <cell r="D1285" t="str">
            <v>Secc. 240V 2F con fusible NH 400 A</v>
          </cell>
          <cell r="E1285" t="str">
            <v>U</v>
          </cell>
        </row>
        <row r="1286">
          <cell r="A1286" t="str">
            <v>SPD-2L500</v>
          </cell>
          <cell r="B1286" t="str">
            <v>SPD0014</v>
          </cell>
          <cell r="C1286" t="str">
            <v>2L500</v>
          </cell>
          <cell r="D1286" t="str">
            <v>Secc. 240V 2F con fusible NH 500 A</v>
          </cell>
          <cell r="E1286" t="str">
            <v>U</v>
          </cell>
        </row>
        <row r="1287">
          <cell r="A1287" t="str">
            <v>SPD-2L63</v>
          </cell>
          <cell r="B1287" t="str">
            <v>SPD0006</v>
          </cell>
          <cell r="C1287" t="str">
            <v>2L63</v>
          </cell>
          <cell r="D1287" t="str">
            <v>Secc. 240V 2F con fusible NH 63 A</v>
          </cell>
          <cell r="E1287" t="str">
            <v>U</v>
          </cell>
        </row>
        <row r="1288">
          <cell r="A1288" t="str">
            <v>SPD-2L630</v>
          </cell>
          <cell r="B1288" t="str">
            <v>SPD0015</v>
          </cell>
          <cell r="C1288" t="str">
            <v>2L630</v>
          </cell>
          <cell r="D1288" t="str">
            <v>Secc. 240V 2F con fusible NH 630 A</v>
          </cell>
          <cell r="E1288" t="str">
            <v>U</v>
          </cell>
        </row>
        <row r="1289">
          <cell r="A1289" t="str">
            <v>SPD-2L80</v>
          </cell>
          <cell r="B1289" t="str">
            <v>SPD0007</v>
          </cell>
          <cell r="C1289" t="str">
            <v>2L80</v>
          </cell>
          <cell r="D1289" t="str">
            <v>Secc. 240V 2F con fusible NH 80 A</v>
          </cell>
          <cell r="E1289" t="str">
            <v>U</v>
          </cell>
        </row>
        <row r="1290">
          <cell r="A1290" t="str">
            <v>SPD-2L800</v>
          </cell>
          <cell r="B1290" t="str">
            <v>SPD0016</v>
          </cell>
          <cell r="C1290" t="str">
            <v>2L800</v>
          </cell>
          <cell r="D1290" t="str">
            <v>Secc. 240V 2F con fusible NH 800 A</v>
          </cell>
          <cell r="E1290" t="str">
            <v>U</v>
          </cell>
        </row>
        <row r="1291">
          <cell r="A1291" t="str">
            <v>SPD-3D160</v>
          </cell>
          <cell r="B1291" t="str">
            <v>SPD0031</v>
          </cell>
          <cell r="C1291" t="str">
            <v>3D160</v>
          </cell>
          <cell r="D1291" t="str">
            <v>Secc. 240V 3F con seccionador fusible unipolar cerrado 160 A</v>
          </cell>
          <cell r="E1291" t="str">
            <v>U</v>
          </cell>
        </row>
        <row r="1292">
          <cell r="A1292" t="str">
            <v>SPD-3L100</v>
          </cell>
          <cell r="B1292" t="str">
            <v>SPD0021</v>
          </cell>
          <cell r="C1292" t="str">
            <v>3L100</v>
          </cell>
          <cell r="D1292" t="str">
            <v>Secc. 240V 3F con fusible NH 100 A</v>
          </cell>
          <cell r="E1292" t="str">
            <v>U</v>
          </cell>
        </row>
        <row r="1293">
          <cell r="A1293" t="str">
            <v>SPD-3L125</v>
          </cell>
          <cell r="B1293" t="str">
            <v>SPD0022</v>
          </cell>
          <cell r="C1293" t="str">
            <v>3L125</v>
          </cell>
          <cell r="D1293" t="str">
            <v>Secc. 240V 3F con fusible NH 125 A</v>
          </cell>
          <cell r="E1293" t="str">
            <v>U</v>
          </cell>
        </row>
        <row r="1294">
          <cell r="A1294" t="str">
            <v>SPD-3L160</v>
          </cell>
          <cell r="B1294" t="str">
            <v>SPD0023</v>
          </cell>
          <cell r="C1294" t="str">
            <v>3L160</v>
          </cell>
          <cell r="D1294" t="str">
            <v>Secc. 240V 3F con fusible NH 160 A</v>
          </cell>
          <cell r="E1294" t="str">
            <v>U</v>
          </cell>
        </row>
        <row r="1295">
          <cell r="A1295" t="str">
            <v>SPD-3L224</v>
          </cell>
          <cell r="B1295" t="str">
            <v>SPD0024</v>
          </cell>
          <cell r="C1295" t="str">
            <v>3L224</v>
          </cell>
          <cell r="D1295" t="str">
            <v>Secc. 240V 3F con fusible NH 224 A</v>
          </cell>
          <cell r="E1295" t="str">
            <v>U</v>
          </cell>
        </row>
        <row r="1296">
          <cell r="A1296" t="str">
            <v>SPD-3L25</v>
          </cell>
          <cell r="B1296" t="str">
            <v>SPD0017</v>
          </cell>
          <cell r="C1296" t="str">
            <v>3L25</v>
          </cell>
          <cell r="D1296" t="str">
            <v>Secc. 240V 3F con fusible NH 25 A</v>
          </cell>
          <cell r="E1296" t="str">
            <v>U</v>
          </cell>
        </row>
        <row r="1297">
          <cell r="A1297" t="str">
            <v>SPD-3L250</v>
          </cell>
          <cell r="B1297" t="str">
            <v>SPD0025</v>
          </cell>
          <cell r="C1297" t="str">
            <v>3L250</v>
          </cell>
          <cell r="D1297" t="str">
            <v>Secc. 240V 3F con fusible NH 250 A</v>
          </cell>
          <cell r="E1297" t="str">
            <v>U</v>
          </cell>
        </row>
        <row r="1298">
          <cell r="A1298" t="str">
            <v>SPD-3L35</v>
          </cell>
          <cell r="B1298" t="str">
            <v>SPD0018</v>
          </cell>
          <cell r="C1298" t="str">
            <v>3L35</v>
          </cell>
          <cell r="D1298" t="str">
            <v>Secc. 240V 3F con fusible NH 35 A</v>
          </cell>
          <cell r="E1298" t="str">
            <v>U</v>
          </cell>
        </row>
        <row r="1299">
          <cell r="A1299" t="str">
            <v>SPD-3L400</v>
          </cell>
          <cell r="B1299" t="str">
            <v>SPD0026</v>
          </cell>
          <cell r="C1299" t="str">
            <v>3L400</v>
          </cell>
          <cell r="D1299" t="str">
            <v>Secc. 240V 3F con fusible NH 400 A</v>
          </cell>
          <cell r="E1299" t="str">
            <v>U</v>
          </cell>
        </row>
        <row r="1300">
          <cell r="A1300" t="str">
            <v>SPD-3L500</v>
          </cell>
          <cell r="B1300" t="str">
            <v>SPD0027</v>
          </cell>
          <cell r="C1300" t="str">
            <v>3L500</v>
          </cell>
          <cell r="D1300" t="str">
            <v>Secc. 240V 3F con fusible NH 500 A</v>
          </cell>
          <cell r="E1300" t="str">
            <v>U</v>
          </cell>
        </row>
        <row r="1301">
          <cell r="A1301" t="str">
            <v>SPD-3L63</v>
          </cell>
          <cell r="B1301" t="str">
            <v>SPD0019</v>
          </cell>
          <cell r="C1301" t="str">
            <v>3L63</v>
          </cell>
          <cell r="D1301" t="str">
            <v>Secc. 240V 3F con fusible NH 63 A</v>
          </cell>
          <cell r="E1301" t="str">
            <v>U</v>
          </cell>
        </row>
        <row r="1302">
          <cell r="A1302" t="str">
            <v>SPD-3L630</v>
          </cell>
          <cell r="B1302" t="str">
            <v>SPD0028</v>
          </cell>
          <cell r="C1302" t="str">
            <v>3L630</v>
          </cell>
          <cell r="D1302" t="str">
            <v>Secc. 240V 3F con fusible NH 630 A</v>
          </cell>
          <cell r="E1302" t="str">
            <v>U</v>
          </cell>
        </row>
        <row r="1303">
          <cell r="A1303" t="str">
            <v>SPD-3L80</v>
          </cell>
          <cell r="B1303" t="str">
            <v>SPD0020</v>
          </cell>
          <cell r="C1303" t="str">
            <v>3L80</v>
          </cell>
          <cell r="D1303" t="str">
            <v>Secc. 240V 3F con fusible NH 80 A</v>
          </cell>
          <cell r="E1303" t="str">
            <v>U</v>
          </cell>
        </row>
        <row r="1304">
          <cell r="A1304" t="str">
            <v>SPD-3L800</v>
          </cell>
          <cell r="B1304" t="str">
            <v>SPD0029</v>
          </cell>
          <cell r="C1304" t="str">
            <v>3L800</v>
          </cell>
          <cell r="D1304" t="str">
            <v>Secc. 240V 3F con fusible NH 800 A</v>
          </cell>
          <cell r="E1304" t="str">
            <v>U</v>
          </cell>
        </row>
        <row r="1305">
          <cell r="A1305" t="str">
            <v>SPO-1B10K</v>
          </cell>
          <cell r="B1305" t="str">
            <v>SPO0007</v>
          </cell>
          <cell r="C1305" t="str">
            <v>1B10K</v>
          </cell>
          <cell r="D1305" t="str">
            <v>Secc. 1F con fusible 10K</v>
          </cell>
          <cell r="E1305" t="str">
            <v>U</v>
          </cell>
        </row>
        <row r="1306">
          <cell r="A1306" t="str">
            <v>SPO-1B12K</v>
          </cell>
          <cell r="B1306" t="str">
            <v>SPO0008</v>
          </cell>
          <cell r="C1306" t="str">
            <v>1B12K</v>
          </cell>
          <cell r="D1306" t="str">
            <v>Secc. 1F con fusible 12K</v>
          </cell>
          <cell r="E1306" t="str">
            <v>U</v>
          </cell>
        </row>
        <row r="1307">
          <cell r="A1307" t="str">
            <v>SPO-1B15K</v>
          </cell>
          <cell r="B1307" t="str">
            <v>SPO0009</v>
          </cell>
          <cell r="C1307" t="str">
            <v>1B15K</v>
          </cell>
          <cell r="D1307" t="str">
            <v>Secc. 1F con fusible 15K</v>
          </cell>
          <cell r="E1307" t="str">
            <v>U</v>
          </cell>
        </row>
        <row r="1308">
          <cell r="A1308" t="str">
            <v>SPO-1B6K</v>
          </cell>
          <cell r="B1308" t="str">
            <v>SPO0005</v>
          </cell>
          <cell r="C1308" t="str">
            <v>1B6K</v>
          </cell>
          <cell r="D1308" t="str">
            <v>Secc. 1F con fusible 6K</v>
          </cell>
          <cell r="E1308" t="str">
            <v>U</v>
          </cell>
        </row>
        <row r="1309">
          <cell r="A1309" t="str">
            <v>SPO-1B8K</v>
          </cell>
          <cell r="B1309" t="str">
            <v>SPO0006</v>
          </cell>
          <cell r="C1309" t="str">
            <v>1B8K</v>
          </cell>
          <cell r="D1309" t="str">
            <v>Secc. 1F con fusible 8K</v>
          </cell>
          <cell r="E1309" t="str">
            <v>U</v>
          </cell>
        </row>
        <row r="1310">
          <cell r="A1310" t="str">
            <v>SPO-1CA</v>
          </cell>
          <cell r="B1310" t="str">
            <v>SPO0012</v>
          </cell>
          <cell r="C1310" t="str">
            <v>1CA</v>
          </cell>
          <cell r="D1310" t="str">
            <v>Secc. 1F con conector de compresión 1 a 2/0 ACSR</v>
          </cell>
          <cell r="E1310" t="str">
            <v>U</v>
          </cell>
        </row>
        <row r="1311">
          <cell r="A1311" t="str">
            <v>SPO-1CB</v>
          </cell>
          <cell r="B1311" t="str">
            <v>SPO0013</v>
          </cell>
          <cell r="C1311" t="str">
            <v>1CB</v>
          </cell>
          <cell r="D1311" t="str">
            <v>Secc. 1F con conector de compresión 3/0 a 4/0 ACSR</v>
          </cell>
          <cell r="E1311" t="str">
            <v>U</v>
          </cell>
        </row>
        <row r="1312">
          <cell r="A1312" t="str">
            <v>SPO-1CC</v>
          </cell>
          <cell r="B1312" t="str">
            <v>SPO0014</v>
          </cell>
          <cell r="C1312" t="str">
            <v>1CC</v>
          </cell>
          <cell r="D1312" t="str">
            <v>Secc. 1F con conector de compresión 4/0 a 477 ACSR</v>
          </cell>
          <cell r="E1312" t="str">
            <v>U</v>
          </cell>
        </row>
        <row r="1313">
          <cell r="A1313" t="str">
            <v>SPO-1F1H</v>
          </cell>
          <cell r="B1313" t="str">
            <v>SPO0001</v>
          </cell>
          <cell r="C1313" t="str">
            <v>1F1H</v>
          </cell>
          <cell r="D1313" t="str">
            <v>Secc. 1F con fusible 1H</v>
          </cell>
          <cell r="E1313" t="str">
            <v>U</v>
          </cell>
        </row>
        <row r="1314">
          <cell r="A1314" t="str">
            <v>SPO-1F2H</v>
          </cell>
          <cell r="B1314" t="str">
            <v>SPO0002</v>
          </cell>
          <cell r="C1314" t="str">
            <v>1F2H</v>
          </cell>
          <cell r="D1314" t="str">
            <v>Secc. 1F con fusible 2H</v>
          </cell>
          <cell r="E1314" t="str">
            <v>U</v>
          </cell>
        </row>
        <row r="1315">
          <cell r="A1315" t="str">
            <v>SPO-1F3H</v>
          </cell>
          <cell r="B1315" t="str">
            <v>SPO0003</v>
          </cell>
          <cell r="C1315" t="str">
            <v>1F3H</v>
          </cell>
          <cell r="D1315" t="str">
            <v>Secc. 1F con fusible 3H</v>
          </cell>
          <cell r="E1315" t="str">
            <v>U</v>
          </cell>
        </row>
        <row r="1316">
          <cell r="A1316" t="str">
            <v>SPO-1F5H</v>
          </cell>
          <cell r="B1316" t="str">
            <v>SPO0004</v>
          </cell>
          <cell r="C1316" t="str">
            <v>1F5H</v>
          </cell>
          <cell r="D1316" t="str">
            <v>Secc. 1F con fusible 5H</v>
          </cell>
          <cell r="E1316" t="str">
            <v>U</v>
          </cell>
        </row>
        <row r="1317">
          <cell r="A1317" t="str">
            <v>SPO-1GA</v>
          </cell>
          <cell r="B1317" t="str">
            <v>SPO0010</v>
          </cell>
          <cell r="C1317" t="str">
            <v>1GA</v>
          </cell>
          <cell r="D1317" t="str">
            <v>Secc. 1F con grapa deriv. en caliente 8 a 2/0 - 8 A 1/0 ACSR</v>
          </cell>
          <cell r="E1317" t="str">
            <v>U</v>
          </cell>
        </row>
        <row r="1318">
          <cell r="A1318" t="str">
            <v>SPO-1GB</v>
          </cell>
          <cell r="B1318" t="str">
            <v>SPO0011</v>
          </cell>
          <cell r="C1318" t="str">
            <v>1GB</v>
          </cell>
          <cell r="D1318" t="str">
            <v>Secc. 1F con grapa deriv. en caliente 6 a 4/0 AAC/ACSR</v>
          </cell>
          <cell r="E1318" t="str">
            <v>U</v>
          </cell>
        </row>
        <row r="1319">
          <cell r="A1319" t="str">
            <v>SPO-1UA</v>
          </cell>
          <cell r="B1319" t="str">
            <v>SPO0015</v>
          </cell>
          <cell r="C1319" t="str">
            <v>1UA</v>
          </cell>
          <cell r="D1319" t="str">
            <v>Secc. 1F con conector ranuras paralelas 3 a 2/0 - 6 a 2/0 Al/Cu</v>
          </cell>
          <cell r="E1319" t="str">
            <v>U</v>
          </cell>
        </row>
        <row r="1320">
          <cell r="A1320" t="str">
            <v>SPO-1UB</v>
          </cell>
          <cell r="B1320" t="str">
            <v>SPO0016</v>
          </cell>
          <cell r="C1320" t="str">
            <v>1UB</v>
          </cell>
          <cell r="D1320" t="str">
            <v>Secc. 1F con conector ranuras paralelas 1/0 a 4/0 - 6 a 4/0 Al/Cu</v>
          </cell>
          <cell r="E1320" t="str">
            <v>U</v>
          </cell>
        </row>
        <row r="1321">
          <cell r="A1321" t="str">
            <v>SPO-1UC</v>
          </cell>
          <cell r="B1321" t="str">
            <v>SPO0017</v>
          </cell>
          <cell r="C1321" t="str">
            <v>1UC</v>
          </cell>
          <cell r="D1321" t="str">
            <v>Secc. 1F con conector ranuras paralelas 4/0 a 300 - 6 a 300 ACSR/AAAC</v>
          </cell>
          <cell r="E1321" t="str">
            <v>U</v>
          </cell>
        </row>
        <row r="1322">
          <cell r="A1322" t="str">
            <v>SPO-1UD</v>
          </cell>
          <cell r="B1322" t="str">
            <v>SPO0018</v>
          </cell>
          <cell r="C1322" t="str">
            <v>1UD</v>
          </cell>
          <cell r="D1322" t="str">
            <v>Secc. 1F con conector ranuras paralelas 336.4 A 397.5 ACSR/AAAC</v>
          </cell>
          <cell r="E1322" t="str">
            <v>U</v>
          </cell>
        </row>
        <row r="1323">
          <cell r="A1323" t="str">
            <v>SPO-2B10K</v>
          </cell>
          <cell r="B1323" t="str">
            <v>SPO0025</v>
          </cell>
          <cell r="C1323" t="str">
            <v>2B10K</v>
          </cell>
          <cell r="D1323" t="str">
            <v>Secc. 2F con fusible 10K</v>
          </cell>
          <cell r="E1323" t="str">
            <v>U</v>
          </cell>
        </row>
        <row r="1324">
          <cell r="A1324" t="str">
            <v>SPO-2B12K</v>
          </cell>
          <cell r="B1324" t="str">
            <v>SPO0026</v>
          </cell>
          <cell r="C1324" t="str">
            <v>2B12K</v>
          </cell>
          <cell r="D1324" t="str">
            <v>Secc. 2F con fusible 12K</v>
          </cell>
          <cell r="E1324" t="str">
            <v>U</v>
          </cell>
        </row>
        <row r="1325">
          <cell r="A1325" t="str">
            <v>SPO-2B15K</v>
          </cell>
          <cell r="B1325" t="str">
            <v>SPO0027</v>
          </cell>
          <cell r="C1325" t="str">
            <v>2B15K</v>
          </cell>
          <cell r="D1325" t="str">
            <v>Secc. 2F con fusible 15K</v>
          </cell>
          <cell r="E1325" t="str">
            <v>U</v>
          </cell>
        </row>
        <row r="1326">
          <cell r="A1326" t="str">
            <v>SPO-2B6K</v>
          </cell>
          <cell r="B1326" t="str">
            <v>SPO0023</v>
          </cell>
          <cell r="C1326" t="str">
            <v>2B6K</v>
          </cell>
          <cell r="D1326" t="str">
            <v>Secc. 2F con fusible 6K</v>
          </cell>
          <cell r="E1326" t="str">
            <v>U</v>
          </cell>
        </row>
        <row r="1327">
          <cell r="A1327" t="str">
            <v>SPO-2B8K</v>
          </cell>
          <cell r="B1327" t="str">
            <v>SPO0024</v>
          </cell>
          <cell r="C1327" t="str">
            <v>2B8K</v>
          </cell>
          <cell r="D1327" t="str">
            <v>Secc. 2F con fusible 8K</v>
          </cell>
          <cell r="E1327" t="str">
            <v>U</v>
          </cell>
        </row>
        <row r="1328">
          <cell r="A1328" t="str">
            <v>SPO-2CA</v>
          </cell>
          <cell r="B1328" t="str">
            <v>SPO0030</v>
          </cell>
          <cell r="C1328" t="str">
            <v>2CA</v>
          </cell>
          <cell r="D1328" t="str">
            <v>Secc. 2F con conector de compresión 1 a 2/0 ACSR</v>
          </cell>
          <cell r="E1328" t="str">
            <v>U</v>
          </cell>
        </row>
        <row r="1329">
          <cell r="A1329" t="str">
            <v>SPO-2CB</v>
          </cell>
          <cell r="B1329" t="str">
            <v>SPO0031</v>
          </cell>
          <cell r="C1329" t="str">
            <v>2CB</v>
          </cell>
          <cell r="D1329" t="str">
            <v>Secc. 2F con conector de compresión 3/0 a 4/0 ACSR</v>
          </cell>
          <cell r="E1329" t="str">
            <v>U</v>
          </cell>
        </row>
        <row r="1330">
          <cell r="A1330" t="str">
            <v>SPO-2CC</v>
          </cell>
          <cell r="B1330" t="str">
            <v>SPO0032</v>
          </cell>
          <cell r="C1330" t="str">
            <v>2CC</v>
          </cell>
          <cell r="D1330" t="str">
            <v>Secc. 2F con conector de compresión 4/0 a 477 ACSR</v>
          </cell>
          <cell r="E1330" t="str">
            <v>U</v>
          </cell>
        </row>
        <row r="1331">
          <cell r="A1331" t="str">
            <v>SPO-2F1H</v>
          </cell>
          <cell r="B1331" t="str">
            <v>SPO0019</v>
          </cell>
          <cell r="C1331" t="str">
            <v>2F1H</v>
          </cell>
          <cell r="D1331" t="str">
            <v>Secc. 2F con fusible 1H</v>
          </cell>
          <cell r="E1331" t="str">
            <v>U</v>
          </cell>
        </row>
        <row r="1332">
          <cell r="A1332" t="str">
            <v>SPO-2F2H</v>
          </cell>
          <cell r="B1332" t="str">
            <v>SPO0020</v>
          </cell>
          <cell r="C1332" t="str">
            <v>2F2H</v>
          </cell>
          <cell r="D1332" t="str">
            <v>Secc. 2F con fusible 2H</v>
          </cell>
          <cell r="E1332" t="str">
            <v>U</v>
          </cell>
        </row>
        <row r="1333">
          <cell r="A1333" t="str">
            <v>SPO-2F3H</v>
          </cell>
          <cell r="B1333" t="str">
            <v>SPO0021</v>
          </cell>
          <cell r="C1333" t="str">
            <v>2F3H</v>
          </cell>
          <cell r="D1333" t="str">
            <v>Secc. 2F con fusible 3H</v>
          </cell>
          <cell r="E1333" t="str">
            <v>U</v>
          </cell>
        </row>
        <row r="1334">
          <cell r="A1334" t="str">
            <v>SPO-2F5H</v>
          </cell>
          <cell r="B1334" t="str">
            <v>SPO0022</v>
          </cell>
          <cell r="C1334" t="str">
            <v>2F5H</v>
          </cell>
          <cell r="D1334" t="str">
            <v>Secc. 2F con fusible 5H</v>
          </cell>
          <cell r="E1334" t="str">
            <v>U</v>
          </cell>
        </row>
        <row r="1335">
          <cell r="A1335" t="str">
            <v>SPO-2GA</v>
          </cell>
          <cell r="B1335" t="str">
            <v>SPO0028</v>
          </cell>
          <cell r="C1335" t="str">
            <v>2GA</v>
          </cell>
          <cell r="D1335" t="str">
            <v>Secc. 2F con grapa derivación en caliente 8 a 2/0 - 8 A 1/0 ACSR</v>
          </cell>
          <cell r="E1335" t="str">
            <v>U</v>
          </cell>
        </row>
        <row r="1336">
          <cell r="A1336" t="str">
            <v>SPO-2GB</v>
          </cell>
          <cell r="B1336" t="str">
            <v>SPO0029</v>
          </cell>
          <cell r="C1336" t="str">
            <v>2GB</v>
          </cell>
          <cell r="D1336" t="str">
            <v>Secc. 2F con grapa derivación en caliente 6 a 4/0 AAC/ACSR</v>
          </cell>
          <cell r="E1336" t="str">
            <v>U</v>
          </cell>
        </row>
        <row r="1337">
          <cell r="A1337" t="str">
            <v>SPO-2UA</v>
          </cell>
          <cell r="B1337" t="str">
            <v>SPO0033</v>
          </cell>
          <cell r="C1337" t="str">
            <v>2UA</v>
          </cell>
          <cell r="D1337" t="str">
            <v>Secc. 2F con conector ranuras paralelas 3 a 2/0 - 6 a 2/0 Al/Cu</v>
          </cell>
          <cell r="E1337" t="str">
            <v>U</v>
          </cell>
        </row>
        <row r="1338">
          <cell r="A1338" t="str">
            <v>SPO-2UB</v>
          </cell>
          <cell r="B1338" t="str">
            <v>SPO0034</v>
          </cell>
          <cell r="C1338" t="str">
            <v>2UB</v>
          </cell>
          <cell r="D1338" t="str">
            <v>Secc. 2F con conector ranuras paralelas 1/0 a 4/0 - 6 a 4/0 Al/Cu</v>
          </cell>
          <cell r="E1338" t="str">
            <v>U</v>
          </cell>
        </row>
        <row r="1339">
          <cell r="A1339" t="str">
            <v>SPO-2UC</v>
          </cell>
          <cell r="B1339" t="str">
            <v>SPO0035</v>
          </cell>
          <cell r="C1339" t="str">
            <v>2UC</v>
          </cell>
          <cell r="D1339" t="str">
            <v>Secc. 2F con conector ranuras paralelas 4/0 a 300 - 6 a 300 ACSR/AAAC</v>
          </cell>
          <cell r="E1339" t="str">
            <v>U</v>
          </cell>
        </row>
        <row r="1340">
          <cell r="A1340" t="str">
            <v>SPO-2UD</v>
          </cell>
          <cell r="B1340" t="str">
            <v>SPO0036</v>
          </cell>
          <cell r="C1340" t="str">
            <v>2UD</v>
          </cell>
          <cell r="D1340" t="str">
            <v>Secc. 2F con conector ranuras paralelas 336.4 A 397.5 ACSR/AAAC</v>
          </cell>
          <cell r="E1340" t="str">
            <v>U</v>
          </cell>
        </row>
        <row r="1341">
          <cell r="A1341" t="str">
            <v>SPO-3B100K</v>
          </cell>
          <cell r="B1341" t="str">
            <v>SPO0049</v>
          </cell>
          <cell r="C1341" t="str">
            <v>3B100K</v>
          </cell>
          <cell r="D1341" t="str">
            <v>Secc. 3F con fusible 100K</v>
          </cell>
          <cell r="E1341" t="str">
            <v>U</v>
          </cell>
        </row>
        <row r="1342">
          <cell r="A1342" t="str">
            <v>SPO-3B10K</v>
          </cell>
          <cell r="B1342" t="str">
            <v>SPO0041</v>
          </cell>
          <cell r="C1342" t="str">
            <v>3B10K</v>
          </cell>
          <cell r="D1342" t="str">
            <v>Secc. 3F con fusible 10K</v>
          </cell>
          <cell r="E1342" t="str">
            <v>U</v>
          </cell>
        </row>
        <row r="1343">
          <cell r="A1343" t="str">
            <v>SPO-3B12K</v>
          </cell>
          <cell r="B1343" t="str">
            <v>SPO0042</v>
          </cell>
          <cell r="C1343" t="str">
            <v>3B12K</v>
          </cell>
          <cell r="D1343" t="str">
            <v>Secc. 3F con fusible 12K</v>
          </cell>
          <cell r="E1343" t="str">
            <v>U</v>
          </cell>
        </row>
        <row r="1344">
          <cell r="A1344" t="str">
            <v>SPO-3B15K</v>
          </cell>
          <cell r="B1344" t="str">
            <v>SPO0043</v>
          </cell>
          <cell r="C1344" t="str">
            <v>3B15K</v>
          </cell>
          <cell r="D1344" t="str">
            <v>Secc. 3F con fusible 15K</v>
          </cell>
          <cell r="E1344" t="str">
            <v>U</v>
          </cell>
        </row>
        <row r="1345">
          <cell r="A1345" t="str">
            <v>SPO-3B160K</v>
          </cell>
          <cell r="B1345" t="str">
            <v>SPO0050</v>
          </cell>
          <cell r="C1345" t="str">
            <v>3B160K</v>
          </cell>
          <cell r="D1345" t="str">
            <v>Secc. 3F con fusible 160K</v>
          </cell>
          <cell r="E1345" t="str">
            <v>U</v>
          </cell>
        </row>
        <row r="1346">
          <cell r="A1346" t="str">
            <v>SPO-3B165K</v>
          </cell>
          <cell r="B1346" t="str">
            <v>SPO0051</v>
          </cell>
          <cell r="C1346" t="str">
            <v>3B165K</v>
          </cell>
          <cell r="D1346" t="str">
            <v>Secc. 3F con fusible 165K</v>
          </cell>
          <cell r="E1346" t="str">
            <v>U</v>
          </cell>
        </row>
        <row r="1347">
          <cell r="A1347" t="str">
            <v>SPO-3B200K</v>
          </cell>
          <cell r="B1347" t="str">
            <v>SPO0052</v>
          </cell>
          <cell r="C1347" t="str">
            <v>3B200K</v>
          </cell>
          <cell r="D1347" t="str">
            <v>Secc. 3F con fusible 200K</v>
          </cell>
          <cell r="E1347" t="str">
            <v>U</v>
          </cell>
        </row>
        <row r="1348">
          <cell r="A1348" t="str">
            <v>SPO-3B20K</v>
          </cell>
          <cell r="B1348" t="str">
            <v>SPO0044</v>
          </cell>
          <cell r="C1348" t="str">
            <v>3B20K</v>
          </cell>
          <cell r="D1348" t="str">
            <v>Secc. 3F con fusible 20K</v>
          </cell>
          <cell r="E1348" t="str">
            <v>U</v>
          </cell>
        </row>
        <row r="1349">
          <cell r="A1349" t="str">
            <v>SPO-3B30K</v>
          </cell>
          <cell r="B1349" t="str">
            <v>SPO0045</v>
          </cell>
          <cell r="C1349" t="str">
            <v>3B30K</v>
          </cell>
          <cell r="D1349" t="str">
            <v>Secc. 3F con fusible 30K</v>
          </cell>
          <cell r="E1349" t="str">
            <v>U</v>
          </cell>
        </row>
        <row r="1350">
          <cell r="A1350" t="str">
            <v>SPO-3B40K</v>
          </cell>
          <cell r="B1350" t="str">
            <v>SPO0046</v>
          </cell>
          <cell r="C1350" t="str">
            <v>3B40K</v>
          </cell>
          <cell r="D1350" t="str">
            <v>Secc. 3F con fusible 40K</v>
          </cell>
          <cell r="E1350" t="str">
            <v>U</v>
          </cell>
        </row>
        <row r="1351">
          <cell r="A1351" t="str">
            <v>SPO-3B50K</v>
          </cell>
          <cell r="B1351" t="str">
            <v>SPO0047</v>
          </cell>
          <cell r="C1351" t="str">
            <v>3B50K</v>
          </cell>
          <cell r="D1351" t="str">
            <v>Secc. 3F con fusible 50K</v>
          </cell>
          <cell r="E1351" t="str">
            <v>U</v>
          </cell>
        </row>
        <row r="1352">
          <cell r="A1352" t="str">
            <v>SPO-3B6K</v>
          </cell>
          <cell r="B1352" t="str">
            <v>SPO0039</v>
          </cell>
          <cell r="C1352" t="str">
            <v>3B6K</v>
          </cell>
          <cell r="D1352" t="str">
            <v>Secc. 3F con fusible 6K</v>
          </cell>
          <cell r="E1352" t="str">
            <v>U</v>
          </cell>
        </row>
        <row r="1353">
          <cell r="A1353" t="str">
            <v>SPO-3B80K</v>
          </cell>
          <cell r="B1353" t="str">
            <v>SPO0048</v>
          </cell>
          <cell r="C1353" t="str">
            <v>3B80K</v>
          </cell>
          <cell r="D1353" t="str">
            <v>Secc. 3F con fusible 80K</v>
          </cell>
          <cell r="E1353" t="str">
            <v>U</v>
          </cell>
        </row>
        <row r="1354">
          <cell r="A1354" t="str">
            <v>SPO-3B8K</v>
          </cell>
          <cell r="B1354" t="str">
            <v>SPO0040</v>
          </cell>
          <cell r="C1354" t="str">
            <v>3B8K</v>
          </cell>
          <cell r="D1354" t="str">
            <v>Secc. 3F con fusible 8K</v>
          </cell>
          <cell r="E1354" t="str">
            <v>U</v>
          </cell>
        </row>
        <row r="1355">
          <cell r="A1355" t="str">
            <v>SPO-3CA</v>
          </cell>
          <cell r="B1355" t="str">
            <v>SPO0055</v>
          </cell>
          <cell r="C1355" t="str">
            <v>3CA</v>
          </cell>
          <cell r="D1355" t="str">
            <v>Secc. 3F con conector de compresión 1 a 2/0 ACSR</v>
          </cell>
          <cell r="E1355" t="str">
            <v>U</v>
          </cell>
        </row>
        <row r="1356">
          <cell r="A1356" t="str">
            <v>SPO-3CB</v>
          </cell>
          <cell r="B1356" t="str">
            <v>SPO0056</v>
          </cell>
          <cell r="C1356" t="str">
            <v>3CB</v>
          </cell>
          <cell r="D1356" t="str">
            <v>Secc. 3F con conector de compresión 3/0 a 4/0 ACSR</v>
          </cell>
          <cell r="E1356" t="str">
            <v>U</v>
          </cell>
        </row>
        <row r="1357">
          <cell r="A1357" t="str">
            <v>SPO-3CC</v>
          </cell>
          <cell r="B1357" t="str">
            <v>SPO0057</v>
          </cell>
          <cell r="C1357" t="str">
            <v>3CC</v>
          </cell>
          <cell r="D1357" t="str">
            <v>Secc. 3F con conector de compresión 4/0 a 477 ACSR</v>
          </cell>
          <cell r="E1357" t="str">
            <v>U</v>
          </cell>
        </row>
        <row r="1358">
          <cell r="A1358" t="str">
            <v>SPO-3F3H</v>
          </cell>
          <cell r="B1358" t="str">
            <v>SPO0037</v>
          </cell>
          <cell r="C1358" t="str">
            <v>3F3H</v>
          </cell>
          <cell r="D1358" t="str">
            <v>Secc. 3F con fusible 3H</v>
          </cell>
          <cell r="E1358" t="str">
            <v>U</v>
          </cell>
        </row>
        <row r="1359">
          <cell r="A1359" t="str">
            <v>SPO-3F5H</v>
          </cell>
          <cell r="B1359" t="str">
            <v>SPO0038</v>
          </cell>
          <cell r="C1359" t="str">
            <v>3F5H</v>
          </cell>
          <cell r="D1359" t="str">
            <v>Secc. 3F con fusible 5H</v>
          </cell>
          <cell r="E1359" t="str">
            <v>U</v>
          </cell>
        </row>
        <row r="1360">
          <cell r="A1360" t="str">
            <v>SPO-3GA</v>
          </cell>
          <cell r="B1360" t="str">
            <v>SPO0053</v>
          </cell>
          <cell r="C1360" t="str">
            <v>3GA</v>
          </cell>
          <cell r="D1360" t="str">
            <v>Secc. 3F con grapa derivación en caliente 8 a 2/0 - 8 A 1/0 ACSR</v>
          </cell>
          <cell r="E1360" t="str">
            <v>U</v>
          </cell>
        </row>
        <row r="1361">
          <cell r="A1361" t="str">
            <v>SPO-3GB</v>
          </cell>
          <cell r="B1361" t="str">
            <v>SPO0054</v>
          </cell>
          <cell r="C1361" t="str">
            <v>3GB</v>
          </cell>
          <cell r="D1361" t="str">
            <v>Secc. 3F con grapa derivación en caliente  6 a 4/0 AAC/ACSR</v>
          </cell>
          <cell r="E1361" t="str">
            <v>U</v>
          </cell>
        </row>
        <row r="1362">
          <cell r="A1362" t="str">
            <v>SPO-3UA</v>
          </cell>
          <cell r="B1362" t="str">
            <v>SPO0058</v>
          </cell>
          <cell r="C1362" t="str">
            <v>3UA</v>
          </cell>
          <cell r="D1362" t="str">
            <v>Secc. 3F con conector ranuras paralelas 3 a 2/0 - 6 a 2/0 Al/Cu</v>
          </cell>
          <cell r="E1362" t="str">
            <v>U</v>
          </cell>
        </row>
        <row r="1363">
          <cell r="A1363" t="str">
            <v>SPO-3UB</v>
          </cell>
          <cell r="B1363" t="str">
            <v>SPO0059</v>
          </cell>
          <cell r="C1363" t="str">
            <v>3UB</v>
          </cell>
          <cell r="D1363" t="str">
            <v>Secc. 3F con conector ranuras paralelas 1/0 a 4/0 - 6 a 4/0 Al/Cu</v>
          </cell>
          <cell r="E1363" t="str">
            <v>U</v>
          </cell>
        </row>
        <row r="1364">
          <cell r="A1364" t="str">
            <v>SPO-3UC</v>
          </cell>
          <cell r="B1364" t="str">
            <v>SPO0060</v>
          </cell>
          <cell r="C1364" t="str">
            <v>3UC</v>
          </cell>
          <cell r="D1364" t="str">
            <v>Secc. 3F con conector ranuras paralelas 4/0 a 300 - 6 a 300 ACSR/AAAC</v>
          </cell>
          <cell r="E1364" t="str">
            <v>U</v>
          </cell>
        </row>
        <row r="1365">
          <cell r="A1365" t="str">
            <v>SPO-3UD</v>
          </cell>
          <cell r="B1365" t="str">
            <v>SPO0061</v>
          </cell>
          <cell r="C1365" t="str">
            <v>3UD</v>
          </cell>
          <cell r="D1365" t="str">
            <v>Secc. 3F con conector ranuras paralelas 336.4 A 397.5 ACSR/AAAC</v>
          </cell>
          <cell r="E1365" t="str">
            <v>U</v>
          </cell>
        </row>
        <row r="1366">
          <cell r="A1366" t="str">
            <v>SPR-1C100</v>
          </cell>
          <cell r="B1366" t="str">
            <v>SPR0005</v>
          </cell>
          <cell r="C1366" t="str">
            <v>1C100R</v>
          </cell>
          <cell r="D1366" t="str">
            <v>Secc. 34.5kV 1F con seccionador de cuchilla   100A</v>
          </cell>
          <cell r="E1366" t="str">
            <v>U</v>
          </cell>
        </row>
        <row r="1367">
          <cell r="A1367" t="str">
            <v>SPR-1C200</v>
          </cell>
          <cell r="B1367" t="str">
            <v>SPR0006</v>
          </cell>
          <cell r="C1367" t="str">
            <v>1C200R</v>
          </cell>
          <cell r="D1367" t="str">
            <v>Secc. 34.5kV 1F con seccionador de cuchilla   200A</v>
          </cell>
          <cell r="E1367" t="str">
            <v>U</v>
          </cell>
        </row>
        <row r="1368">
          <cell r="A1368" t="str">
            <v>SPR-1C300</v>
          </cell>
          <cell r="B1368" t="str">
            <v>SPR0007</v>
          </cell>
          <cell r="C1368" t="str">
            <v>1C300R</v>
          </cell>
          <cell r="D1368" t="str">
            <v>Secc. 34.5kV 1F con seccionador de cuchilla   300A</v>
          </cell>
          <cell r="E1368" t="str">
            <v>U</v>
          </cell>
        </row>
        <row r="1369">
          <cell r="A1369" t="str">
            <v>SPR-1C600</v>
          </cell>
          <cell r="B1369" t="str">
            <v>SPR0008</v>
          </cell>
          <cell r="C1369" t="str">
            <v>1C600R</v>
          </cell>
          <cell r="D1369" t="str">
            <v>Secc. 34.5kV 1F con seccionador de cuchilla   600A</v>
          </cell>
          <cell r="E1369" t="str">
            <v>U</v>
          </cell>
        </row>
        <row r="1370">
          <cell r="A1370" t="str">
            <v>SPR-1D100</v>
          </cell>
          <cell r="B1370" t="str">
            <v>SPR0076</v>
          </cell>
          <cell r="C1370" t="str">
            <v>1D100R</v>
          </cell>
          <cell r="D1370" t="str">
            <v>Secc. 13 kV 1F con seccionador fus. unipolar cerrado 100A</v>
          </cell>
          <cell r="E1370" t="str">
            <v>U</v>
          </cell>
        </row>
        <row r="1371">
          <cell r="A1371" t="str">
            <v>SPR-1E100</v>
          </cell>
          <cell r="B1371" t="str">
            <v>SPR0003</v>
          </cell>
          <cell r="C1371" t="str">
            <v>1E100R</v>
          </cell>
          <cell r="D1371" t="str">
            <v>Secc. 34.5kV 1F con seccionador fus. unipolar ab. disp. rompearco 100A</v>
          </cell>
          <cell r="E1371" t="str">
            <v>U</v>
          </cell>
        </row>
        <row r="1372">
          <cell r="A1372" t="str">
            <v>SPR-1E200</v>
          </cell>
          <cell r="B1372" t="str">
            <v>SPR0004</v>
          </cell>
          <cell r="C1372" t="str">
            <v>1E200R</v>
          </cell>
          <cell r="D1372" t="str">
            <v>Secc. 34.5kV 1F con seccionador fus. unipolar ab. disp. rompearco 200A</v>
          </cell>
          <cell r="E1372" t="str">
            <v>U</v>
          </cell>
        </row>
        <row r="1373">
          <cell r="A1373" t="str">
            <v>SPR-1I100_125</v>
          </cell>
          <cell r="B1373" t="str">
            <v>SPR0014</v>
          </cell>
          <cell r="C1373" t="str">
            <v>1I100_125R</v>
          </cell>
          <cell r="D1373" t="str">
            <v>Secc. 34.5kV 1F con interruptor 100A BIL 125</v>
          </cell>
          <cell r="E1373" t="str">
            <v>U</v>
          </cell>
        </row>
        <row r="1374">
          <cell r="A1374" t="str">
            <v>SPR-1I100_150</v>
          </cell>
          <cell r="B1374" t="str">
            <v>SPR0070</v>
          </cell>
          <cell r="C1374" t="str">
            <v>1I100_150R</v>
          </cell>
          <cell r="D1374" t="str">
            <v>Secc. 13 kV 1F con interruptor 100A BIL 150</v>
          </cell>
          <cell r="E1374" t="str">
            <v>U</v>
          </cell>
        </row>
        <row r="1375">
          <cell r="A1375" t="str">
            <v>SPR-1I100_95</v>
          </cell>
          <cell r="B1375" t="str">
            <v>SPR0013</v>
          </cell>
          <cell r="C1375" t="str">
            <v>1I100_95R</v>
          </cell>
          <cell r="D1375" t="str">
            <v>Secc. 34.5kV 1F con interruptor 100A BIL 95</v>
          </cell>
          <cell r="E1375" t="str">
            <v>U</v>
          </cell>
        </row>
        <row r="1376">
          <cell r="A1376" t="str">
            <v>SPR-1I200_125</v>
          </cell>
          <cell r="B1376" t="str">
            <v>SPR0016</v>
          </cell>
          <cell r="C1376" t="str">
            <v>1I200_125R</v>
          </cell>
          <cell r="D1376" t="str">
            <v>Secc. 34.5kV 1F con interruptor 200A BIL 125</v>
          </cell>
          <cell r="E1376" t="str">
            <v>U</v>
          </cell>
        </row>
        <row r="1377">
          <cell r="A1377" t="str">
            <v>SPR-1I200_150</v>
          </cell>
          <cell r="B1377" t="str">
            <v>SPR0071</v>
          </cell>
          <cell r="C1377" t="str">
            <v>1I200_150R</v>
          </cell>
          <cell r="D1377" t="str">
            <v>Secc. 13 kV 1F con interruptor 200A BIL 150</v>
          </cell>
          <cell r="E1377" t="str">
            <v>U</v>
          </cell>
        </row>
        <row r="1378">
          <cell r="A1378" t="str">
            <v>SPR-1I200_95</v>
          </cell>
          <cell r="B1378" t="str">
            <v>SPR0015</v>
          </cell>
          <cell r="C1378" t="str">
            <v>1I200_95R</v>
          </cell>
          <cell r="D1378" t="str">
            <v>Secc. 34.5kV 1F con interruptor 200A BIL 95</v>
          </cell>
          <cell r="E1378" t="str">
            <v>U</v>
          </cell>
        </row>
        <row r="1379">
          <cell r="A1379" t="str">
            <v>SPR-1O100</v>
          </cell>
          <cell r="B1379" t="str">
            <v>SPR0009</v>
          </cell>
          <cell r="C1379" t="str">
            <v>1O100R</v>
          </cell>
          <cell r="D1379" t="str">
            <v>Secc. 34.5kV 1F con seccionador de cuchilla   con disp. rompearco 100A</v>
          </cell>
          <cell r="E1379" t="str">
            <v>U</v>
          </cell>
        </row>
        <row r="1380">
          <cell r="A1380" t="str">
            <v>SPR-1O200</v>
          </cell>
          <cell r="B1380" t="str">
            <v>SPR0010</v>
          </cell>
          <cell r="C1380" t="str">
            <v>1O200R</v>
          </cell>
          <cell r="D1380" t="str">
            <v>Secc. 34.5kV 1F con seccionador de cuchilla   con disp. rompearco 200A</v>
          </cell>
          <cell r="E1380" t="str">
            <v>U</v>
          </cell>
        </row>
        <row r="1381">
          <cell r="A1381" t="str">
            <v>SPR-1O300</v>
          </cell>
          <cell r="B1381" t="str">
            <v>SPR0011</v>
          </cell>
          <cell r="C1381" t="str">
            <v>1O300R</v>
          </cell>
          <cell r="D1381" t="str">
            <v>Secc. 34.5kV 1F con seccionador de cuchilla   con disp. rompearco 300A</v>
          </cell>
          <cell r="E1381" t="str">
            <v>U</v>
          </cell>
        </row>
        <row r="1382">
          <cell r="A1382" t="str">
            <v>SPR-1O600</v>
          </cell>
          <cell r="B1382" t="str">
            <v>SPR0012</v>
          </cell>
          <cell r="C1382" t="str">
            <v>1O600R</v>
          </cell>
          <cell r="D1382" t="str">
            <v>Secc. 34.5kV 1F con seccionador de cuchilla   con disp. rompearco 600A</v>
          </cell>
          <cell r="E1382" t="str">
            <v>U</v>
          </cell>
        </row>
        <row r="1383">
          <cell r="A1383" t="str">
            <v>SPR-1P10</v>
          </cell>
          <cell r="B1383" t="str">
            <v>SPR0067</v>
          </cell>
          <cell r="C1383" t="str">
            <v>1P10R</v>
          </cell>
          <cell r="D1383" t="str">
            <v>Protección 34.5kV 1F con descargador 10kV</v>
          </cell>
          <cell r="E1383" t="str">
            <v>U</v>
          </cell>
        </row>
        <row r="1384">
          <cell r="A1384" t="str">
            <v>SPR-1R400_125</v>
          </cell>
          <cell r="B1384" t="str">
            <v>SPR0018</v>
          </cell>
          <cell r="C1384" t="str">
            <v>1R400_125R</v>
          </cell>
          <cell r="D1384" t="str">
            <v>Secc. 34.5kV 1F con reconectador 400A BIL 125</v>
          </cell>
          <cell r="E1384" t="str">
            <v>U</v>
          </cell>
        </row>
        <row r="1385">
          <cell r="A1385" t="str">
            <v>SPR-1R400_95</v>
          </cell>
          <cell r="B1385" t="str">
            <v>SPR0017</v>
          </cell>
          <cell r="C1385" t="str">
            <v>1R400_95R</v>
          </cell>
          <cell r="D1385" t="str">
            <v>Secc. 34.5kV 1F con reconectador 400A BIL 95</v>
          </cell>
          <cell r="E1385" t="str">
            <v>U</v>
          </cell>
        </row>
        <row r="1386">
          <cell r="A1386" t="str">
            <v>SPR-1R600_125</v>
          </cell>
          <cell r="B1386" t="str">
            <v>SPR0020</v>
          </cell>
          <cell r="C1386" t="str">
            <v>1R600_125R</v>
          </cell>
          <cell r="D1386" t="str">
            <v>Secc. 34.5kV 1F con reconectador 600A BIL 125</v>
          </cell>
          <cell r="E1386" t="str">
            <v>U</v>
          </cell>
        </row>
        <row r="1387">
          <cell r="A1387" t="str">
            <v>SPR-1R600_95</v>
          </cell>
          <cell r="B1387" t="str">
            <v>SPR0019</v>
          </cell>
          <cell r="C1387" t="str">
            <v>1R600_95R</v>
          </cell>
          <cell r="D1387" t="str">
            <v>Secc. 34.5kV 1F con reconectador 600A BIL 95</v>
          </cell>
          <cell r="E1387" t="str">
            <v>U</v>
          </cell>
        </row>
        <row r="1388">
          <cell r="A1388" t="str">
            <v>SPR-1S100</v>
          </cell>
          <cell r="B1388" t="str">
            <v>SPR0001</v>
          </cell>
          <cell r="C1388" t="str">
            <v>1S100R</v>
          </cell>
          <cell r="D1388" t="str">
            <v>Secc. 34.5kV 1F con seccionador fus. unipolar ab. 100A</v>
          </cell>
          <cell r="E1388" t="str">
            <v>U</v>
          </cell>
        </row>
        <row r="1389">
          <cell r="A1389" t="str">
            <v>SPR-1S200</v>
          </cell>
          <cell r="B1389" t="str">
            <v>SPR0002</v>
          </cell>
          <cell r="C1389" t="str">
            <v>1S200R</v>
          </cell>
          <cell r="D1389" t="str">
            <v>Secc. 34.5kV 1F con seccionador fus. unipolar ab. 200A</v>
          </cell>
          <cell r="E1389" t="str">
            <v>U</v>
          </cell>
        </row>
        <row r="1390">
          <cell r="A1390" t="str">
            <v>SPR-2C100</v>
          </cell>
          <cell r="B1390" t="str">
            <v>SPR0025</v>
          </cell>
          <cell r="C1390" t="str">
            <v>2C100R</v>
          </cell>
          <cell r="D1390" t="str">
            <v>Secc. 34.5kV 2F con seccionador de cuchilla   100A</v>
          </cell>
          <cell r="E1390" t="str">
            <v>U</v>
          </cell>
        </row>
        <row r="1391">
          <cell r="A1391" t="str">
            <v>SPR-2C200</v>
          </cell>
          <cell r="B1391" t="str">
            <v>SPR0026</v>
          </cell>
          <cell r="C1391" t="str">
            <v>2C200R</v>
          </cell>
          <cell r="D1391" t="str">
            <v>Secc. 34.5kV 2F con seccionador de cuchilla   200A</v>
          </cell>
          <cell r="E1391" t="str">
            <v>U</v>
          </cell>
        </row>
        <row r="1392">
          <cell r="A1392" t="str">
            <v>SPR-2C300</v>
          </cell>
          <cell r="B1392" t="str">
            <v>SPR0027</v>
          </cell>
          <cell r="C1392" t="str">
            <v>2C300R</v>
          </cell>
          <cell r="D1392" t="str">
            <v>Secc. 34.5kV 2F con seccionador de cuchilla   300A</v>
          </cell>
          <cell r="E1392" t="str">
            <v>U</v>
          </cell>
        </row>
        <row r="1393">
          <cell r="A1393" t="str">
            <v>SPR-2C600</v>
          </cell>
          <cell r="B1393" t="str">
            <v>SPR0028</v>
          </cell>
          <cell r="C1393" t="str">
            <v>2C600R</v>
          </cell>
          <cell r="D1393" t="str">
            <v>Secc. 34.5kV 2F con seccionador de cuchilla   600A</v>
          </cell>
          <cell r="E1393" t="str">
            <v>U</v>
          </cell>
        </row>
        <row r="1394">
          <cell r="A1394" t="str">
            <v>SPR-2D100</v>
          </cell>
          <cell r="B1394" t="str">
            <v>SPR0072</v>
          </cell>
          <cell r="C1394" t="str">
            <v>2D100R</v>
          </cell>
          <cell r="D1394" t="str">
            <v>Secc. 13 kV 2F con seccionador fus. unipolar cerrado 100A</v>
          </cell>
          <cell r="E1394" t="str">
            <v>U</v>
          </cell>
        </row>
        <row r="1395">
          <cell r="A1395" t="str">
            <v>SPR-2E100</v>
          </cell>
          <cell r="B1395" t="str">
            <v>SPR0023</v>
          </cell>
          <cell r="C1395" t="str">
            <v>2E100R</v>
          </cell>
          <cell r="D1395" t="str">
            <v>Secc. 34.5kV 2F con seccionador fus. unipolar ab. disp. rompearco 100A</v>
          </cell>
          <cell r="E1395" t="str">
            <v>U</v>
          </cell>
        </row>
        <row r="1396">
          <cell r="A1396" t="str">
            <v>SPR-2E200</v>
          </cell>
          <cell r="B1396" t="str">
            <v>SPR0024</v>
          </cell>
          <cell r="C1396" t="str">
            <v>2E200R</v>
          </cell>
          <cell r="D1396" t="str">
            <v>Secc. 34.5kV 2F con seccionador fus. unipolar ab. disp. rompearco 200A</v>
          </cell>
          <cell r="E1396" t="str">
            <v>U</v>
          </cell>
        </row>
        <row r="1397">
          <cell r="A1397" t="str">
            <v>SPR-2O100</v>
          </cell>
          <cell r="B1397" t="str">
            <v>SPR0029</v>
          </cell>
          <cell r="C1397" t="str">
            <v>2O100R</v>
          </cell>
          <cell r="D1397" t="str">
            <v>Secc. 34.5kV 2F con seccionador de cuchilla   con disp. rompearco 100A</v>
          </cell>
          <cell r="E1397" t="str">
            <v>U</v>
          </cell>
        </row>
        <row r="1398">
          <cell r="A1398" t="str">
            <v>SPR-2O200</v>
          </cell>
          <cell r="B1398" t="str">
            <v>SPR0030</v>
          </cell>
          <cell r="C1398" t="str">
            <v>2O200R</v>
          </cell>
          <cell r="D1398" t="str">
            <v>Secc. 34.5kV 2F con seccionador de cuchilla   con disp. rompearco 200A</v>
          </cell>
          <cell r="E1398" t="str">
            <v>U</v>
          </cell>
        </row>
        <row r="1399">
          <cell r="A1399" t="str">
            <v>SPR-2O300</v>
          </cell>
          <cell r="B1399" t="str">
            <v>SPR0031</v>
          </cell>
          <cell r="C1399" t="str">
            <v>2O300R</v>
          </cell>
          <cell r="D1399" t="str">
            <v>Secc. 34.5kV 2F con seccionador de cuchilla   con disp. rompearco 300A</v>
          </cell>
          <cell r="E1399" t="str">
            <v>U</v>
          </cell>
        </row>
        <row r="1400">
          <cell r="A1400" t="str">
            <v>SPR-2O600</v>
          </cell>
          <cell r="B1400" t="str">
            <v>SPR0032</v>
          </cell>
          <cell r="C1400" t="str">
            <v>2O600R</v>
          </cell>
          <cell r="D1400" t="str">
            <v>Secc. 34.5kV 2F con seccionador de cuchilla   con disp. rompearco 600A</v>
          </cell>
          <cell r="E1400" t="str">
            <v>U</v>
          </cell>
        </row>
        <row r="1401">
          <cell r="A1401" t="str">
            <v>SPR-2P10</v>
          </cell>
          <cell r="B1401" t="str">
            <v>SPR0068</v>
          </cell>
          <cell r="C1401" t="str">
            <v>2P10R</v>
          </cell>
          <cell r="D1401" t="str">
            <v>Protección 34.5kV 2F con descargador 10kV</v>
          </cell>
          <cell r="E1401" t="str">
            <v>U</v>
          </cell>
        </row>
        <row r="1402">
          <cell r="A1402" t="str">
            <v>SPR-2S100</v>
          </cell>
          <cell r="B1402" t="str">
            <v>SPR0021</v>
          </cell>
          <cell r="C1402" t="str">
            <v>2S100R</v>
          </cell>
          <cell r="D1402" t="str">
            <v>Secc. 34.5kV 2F con seccionador fus. unipolar ab. 100A</v>
          </cell>
          <cell r="E1402" t="str">
            <v>U</v>
          </cell>
        </row>
        <row r="1403">
          <cell r="A1403" t="str">
            <v>SPR-2S200</v>
          </cell>
          <cell r="B1403" t="str">
            <v>SPR0022</v>
          </cell>
          <cell r="C1403" t="str">
            <v>2S200R</v>
          </cell>
          <cell r="D1403" t="str">
            <v>Secc. 34.5kV 2F con seccionador fus. unipolar ab. 200A</v>
          </cell>
          <cell r="E1403" t="str">
            <v>U</v>
          </cell>
        </row>
        <row r="1404">
          <cell r="A1404" t="str">
            <v>SPR-3A100</v>
          </cell>
          <cell r="B1404" t="str">
            <v>SPR0045</v>
          </cell>
          <cell r="C1404" t="str">
            <v>3A100R</v>
          </cell>
          <cell r="D1404" t="str">
            <v>Secc. 34.5kV 3F con seccionador tripolar para  oper. con carga 100A</v>
          </cell>
          <cell r="E1404" t="str">
            <v>U</v>
          </cell>
        </row>
        <row r="1405">
          <cell r="A1405" t="str">
            <v>SPR-3A200</v>
          </cell>
          <cell r="B1405" t="str">
            <v>SPR0046</v>
          </cell>
          <cell r="C1405" t="str">
            <v>3A200R</v>
          </cell>
          <cell r="D1405" t="str">
            <v>Secc. 34.5kV 3F con seccionador tripolar para  oper. con carga 200A</v>
          </cell>
          <cell r="E1405" t="str">
            <v>U</v>
          </cell>
        </row>
        <row r="1406">
          <cell r="A1406" t="str">
            <v>SPR-3A300</v>
          </cell>
          <cell r="B1406" t="str">
            <v>SPR0047</v>
          </cell>
          <cell r="C1406" t="str">
            <v>3A300R</v>
          </cell>
          <cell r="D1406" t="str">
            <v>Secc. 34.5kV 3F con seccionador tripolar para  oper. con carga 300A</v>
          </cell>
          <cell r="E1406" t="str">
            <v>U</v>
          </cell>
        </row>
        <row r="1407">
          <cell r="A1407" t="str">
            <v>SPR-3A600</v>
          </cell>
          <cell r="B1407" t="str">
            <v>SPR0048</v>
          </cell>
          <cell r="C1407" t="str">
            <v>3A600R</v>
          </cell>
          <cell r="D1407" t="str">
            <v>Secc. 34.5kV 3F con seccionador tripolar para  oper. con carga 600A</v>
          </cell>
          <cell r="E1407" t="str">
            <v>U</v>
          </cell>
        </row>
        <row r="1408">
          <cell r="A1408" t="str">
            <v>SPR-3C100</v>
          </cell>
          <cell r="B1408" t="str">
            <v>SPR0037</v>
          </cell>
          <cell r="C1408" t="str">
            <v>3C100R</v>
          </cell>
          <cell r="D1408" t="str">
            <v>Secc. 34.5kV 3F con seccionador de cuchilla   100A</v>
          </cell>
          <cell r="E1408" t="str">
            <v>U</v>
          </cell>
        </row>
        <row r="1409">
          <cell r="A1409" t="str">
            <v>SPR-3C200</v>
          </cell>
          <cell r="B1409" t="str">
            <v>SPR0038</v>
          </cell>
          <cell r="C1409" t="str">
            <v>3C200R</v>
          </cell>
          <cell r="D1409" t="str">
            <v>Secc. 34.5kV 3F con seccionador de cuchilla   200A</v>
          </cell>
          <cell r="E1409" t="str">
            <v>U</v>
          </cell>
        </row>
        <row r="1410">
          <cell r="A1410" t="str">
            <v>SPR-3C300</v>
          </cell>
          <cell r="B1410" t="str">
            <v>SPR0039</v>
          </cell>
          <cell r="C1410" t="str">
            <v>3C300R</v>
          </cell>
          <cell r="D1410" t="str">
            <v>Secc. 34.5kV 3F con seccionador de cuchilla   300A</v>
          </cell>
          <cell r="E1410" t="str">
            <v>U</v>
          </cell>
        </row>
        <row r="1411">
          <cell r="A1411" t="str">
            <v>SPR-3C600</v>
          </cell>
          <cell r="B1411" t="str">
            <v>SPR0040</v>
          </cell>
          <cell r="C1411" t="str">
            <v>3C600R</v>
          </cell>
          <cell r="D1411" t="str">
            <v>Secc. 34.5kV 3F con seccionador de cuchilla   600A</v>
          </cell>
          <cell r="E1411" t="str">
            <v>U</v>
          </cell>
        </row>
        <row r="1412">
          <cell r="A1412" t="str">
            <v>SPR-3D100</v>
          </cell>
          <cell r="B1412" t="str">
            <v>SPR0073</v>
          </cell>
          <cell r="C1412" t="str">
            <v>3D100R</v>
          </cell>
          <cell r="D1412" t="str">
            <v>Secc. 13 kV 3F con seccionador fus. unipolar cerrado 100A</v>
          </cell>
          <cell r="E1412" t="str">
            <v>U</v>
          </cell>
        </row>
        <row r="1413">
          <cell r="A1413" t="str">
            <v>SPR-3E100</v>
          </cell>
          <cell r="B1413" t="str">
            <v>SPR0035</v>
          </cell>
          <cell r="C1413" t="str">
            <v>3E100R</v>
          </cell>
          <cell r="D1413" t="str">
            <v>Secc. 34.5kV 3F con seccionador fus. unipolar ab. disp. rompearco 100A</v>
          </cell>
          <cell r="E1413" t="str">
            <v>U</v>
          </cell>
        </row>
        <row r="1414">
          <cell r="A1414" t="str">
            <v>SPR-3E200</v>
          </cell>
          <cell r="B1414" t="str">
            <v>SPR0036</v>
          </cell>
          <cell r="C1414" t="str">
            <v>3E200R</v>
          </cell>
          <cell r="D1414" t="str">
            <v>Secc. 34.5kV 3F con seccionador fus. unipolar ab. disp. rompearco 200A</v>
          </cell>
          <cell r="E1414" t="str">
            <v>U</v>
          </cell>
        </row>
        <row r="1415">
          <cell r="A1415" t="str">
            <v>SPR-3I100_125</v>
          </cell>
          <cell r="B1415" t="str">
            <v>SPR0054</v>
          </cell>
          <cell r="C1415" t="str">
            <v>3I100_125R</v>
          </cell>
          <cell r="D1415" t="str">
            <v>Secc. 34.5kV 3F con interruptor 100A BIL 125</v>
          </cell>
          <cell r="E1415" t="str">
            <v>U</v>
          </cell>
        </row>
        <row r="1416">
          <cell r="A1416" t="str">
            <v>SPR-3I100_150</v>
          </cell>
          <cell r="B1416" t="str">
            <v>SPR0055</v>
          </cell>
          <cell r="C1416" t="str">
            <v>3I100_150R</v>
          </cell>
          <cell r="D1416" t="str">
            <v>Secc. 34.5kV 3F con interruptor 100A BIL 150</v>
          </cell>
          <cell r="E1416" t="str">
            <v>U</v>
          </cell>
        </row>
        <row r="1417">
          <cell r="A1417" t="str">
            <v>SPR-3I100_95</v>
          </cell>
          <cell r="B1417" t="str">
            <v>SPR0053</v>
          </cell>
          <cell r="C1417" t="str">
            <v>3I100_95R</v>
          </cell>
          <cell r="D1417" t="str">
            <v>Secc. 34.5kV 3F con interruptor 100A BIL 95</v>
          </cell>
          <cell r="E1417" t="str">
            <v>U</v>
          </cell>
        </row>
        <row r="1418">
          <cell r="A1418" t="str">
            <v>SPR-3I200_125</v>
          </cell>
          <cell r="B1418" t="str">
            <v>SPR0057</v>
          </cell>
          <cell r="C1418" t="str">
            <v>3I200_125R</v>
          </cell>
          <cell r="D1418" t="str">
            <v>Secc. 34.5kV 3F con interruptor 200A BIL 125</v>
          </cell>
          <cell r="E1418" t="str">
            <v>U</v>
          </cell>
        </row>
        <row r="1419">
          <cell r="A1419" t="str">
            <v>SPR-3I200_150</v>
          </cell>
          <cell r="B1419" t="str">
            <v>SPR0058</v>
          </cell>
          <cell r="C1419" t="str">
            <v>3I200_150R</v>
          </cell>
          <cell r="D1419" t="str">
            <v>Secc. 34.5kV 3F con interruptor 200A BIL 150</v>
          </cell>
          <cell r="E1419" t="str">
            <v>U</v>
          </cell>
        </row>
        <row r="1420">
          <cell r="A1420" t="str">
            <v>SPR-3I200_95</v>
          </cell>
          <cell r="B1420" t="str">
            <v>SPR0056</v>
          </cell>
          <cell r="C1420" t="str">
            <v>3I200_95R</v>
          </cell>
          <cell r="D1420" t="str">
            <v>Secc. 34.5kV 3F con interruptor 200A BIL 95</v>
          </cell>
          <cell r="E1420" t="str">
            <v>U</v>
          </cell>
        </row>
        <row r="1421">
          <cell r="A1421" t="str">
            <v>SPR-3N100</v>
          </cell>
          <cell r="B1421" t="str">
            <v>SPR0049</v>
          </cell>
          <cell r="C1421" t="str">
            <v>3N100R</v>
          </cell>
          <cell r="D1421" t="str">
            <v>Secc. 34.5kV 3F con secc. trip. oper. con carga con disp. rompearco 100A</v>
          </cell>
          <cell r="E1421" t="str">
            <v>U</v>
          </cell>
        </row>
        <row r="1422">
          <cell r="A1422" t="str">
            <v>SPR-3N200</v>
          </cell>
          <cell r="B1422" t="str">
            <v>SPR0050</v>
          </cell>
          <cell r="C1422" t="str">
            <v>3N200R</v>
          </cell>
          <cell r="D1422" t="str">
            <v>Secc. 34.5kV 3F con secc. trip. oper. con carga con disp. rompearco 200A</v>
          </cell>
          <cell r="E1422" t="str">
            <v>U</v>
          </cell>
        </row>
        <row r="1423">
          <cell r="A1423" t="str">
            <v>SPR-3N300</v>
          </cell>
          <cell r="B1423" t="str">
            <v>SPR0051</v>
          </cell>
          <cell r="C1423" t="str">
            <v>3N300R</v>
          </cell>
          <cell r="D1423" t="str">
            <v>Secc. 34.5kV 3F con secc. trip. oper. con carga con disp. rompearco 300A</v>
          </cell>
          <cell r="E1423" t="str">
            <v>U</v>
          </cell>
        </row>
        <row r="1424">
          <cell r="A1424" t="str">
            <v>SPR-3N600</v>
          </cell>
          <cell r="B1424" t="str">
            <v>SPR0052</v>
          </cell>
          <cell r="C1424" t="str">
            <v>3N600R</v>
          </cell>
          <cell r="D1424" t="str">
            <v>Secc. 34.5kV 3F con secc. trip. oper. con carga con disp. rompearco 600A</v>
          </cell>
          <cell r="E1424" t="str">
            <v>U</v>
          </cell>
        </row>
        <row r="1425">
          <cell r="A1425" t="str">
            <v>SPR-3O100</v>
          </cell>
          <cell r="B1425" t="str">
            <v>SPR0041</v>
          </cell>
          <cell r="C1425" t="str">
            <v>3O100R</v>
          </cell>
          <cell r="D1425" t="str">
            <v>Secc. 34.5kV 3F con seccionador de cuchilla   con disp. rompearco 100A</v>
          </cell>
          <cell r="E1425" t="str">
            <v>U</v>
          </cell>
        </row>
        <row r="1426">
          <cell r="A1426" t="str">
            <v>SPR-3O200</v>
          </cell>
          <cell r="B1426" t="str">
            <v>SPR0042</v>
          </cell>
          <cell r="C1426" t="str">
            <v>3O200R</v>
          </cell>
          <cell r="D1426" t="str">
            <v>Secc. 34.5kV 3F con seccionador de cuchilla   con disp. rompearco 200A</v>
          </cell>
          <cell r="E1426" t="str">
            <v>U</v>
          </cell>
        </row>
        <row r="1427">
          <cell r="A1427" t="str">
            <v>SPR-3O300</v>
          </cell>
          <cell r="B1427" t="str">
            <v>SPR0043</v>
          </cell>
          <cell r="C1427" t="str">
            <v>3O300R</v>
          </cell>
          <cell r="D1427" t="str">
            <v>Secc. 34.5kV 3F con seccionador de cuchilla   con disp. rompearco 300A</v>
          </cell>
          <cell r="E1427" t="str">
            <v>U</v>
          </cell>
        </row>
        <row r="1428">
          <cell r="A1428" t="str">
            <v>SPR-3O600</v>
          </cell>
          <cell r="B1428" t="str">
            <v>SPR0044</v>
          </cell>
          <cell r="C1428" t="str">
            <v>3O600R</v>
          </cell>
          <cell r="D1428" t="str">
            <v>Secc. 34.5kV 3F con seccionador de cuchilla   con disp. rompearco 600A</v>
          </cell>
          <cell r="E1428" t="str">
            <v>U</v>
          </cell>
        </row>
        <row r="1429">
          <cell r="A1429" t="str">
            <v>SPR-3P10</v>
          </cell>
          <cell r="B1429" t="str">
            <v>SPR0069</v>
          </cell>
          <cell r="C1429" t="str">
            <v>3P10R</v>
          </cell>
          <cell r="D1429" t="str">
            <v>Protección 34.5kV 3F con descargador 10kV</v>
          </cell>
          <cell r="E1429" t="str">
            <v>U</v>
          </cell>
        </row>
        <row r="1430">
          <cell r="A1430" t="str">
            <v>SPR-3R400_125</v>
          </cell>
          <cell r="B1430" t="str">
            <v>SPR0060</v>
          </cell>
          <cell r="C1430" t="str">
            <v>3R400_125R</v>
          </cell>
          <cell r="D1430" t="str">
            <v>Secc. 34.5kV 3F con reconectador 400A BIL 125</v>
          </cell>
          <cell r="E1430" t="str">
            <v>U</v>
          </cell>
        </row>
        <row r="1431">
          <cell r="A1431" t="str">
            <v>SPR-3R400_125</v>
          </cell>
          <cell r="B1431" t="str">
            <v>SPR0064</v>
          </cell>
          <cell r="C1431" t="str">
            <v>3R400_125R</v>
          </cell>
          <cell r="D1431" t="str">
            <v>Secc. 34.5kV 3F con reconectador 400A BIL 125</v>
          </cell>
          <cell r="E1431" t="str">
            <v>U</v>
          </cell>
        </row>
        <row r="1432">
          <cell r="A1432" t="str">
            <v>SPR-3R400_150</v>
          </cell>
          <cell r="B1432" t="str">
            <v>SPR0074</v>
          </cell>
          <cell r="C1432" t="str">
            <v>3R400_150R</v>
          </cell>
          <cell r="D1432" t="str">
            <v>Secc. 13 kV 3F con reconectador 400A BIL 150</v>
          </cell>
          <cell r="E1432" t="str">
            <v>U</v>
          </cell>
        </row>
        <row r="1433">
          <cell r="A1433" t="str">
            <v>SPR-3R400_95</v>
          </cell>
          <cell r="B1433" t="str">
            <v>SPR0063</v>
          </cell>
          <cell r="C1433" t="str">
            <v>3R400_95R</v>
          </cell>
          <cell r="D1433" t="str">
            <v>Secc. 34.5kV 3F con reconectador 400A BIL 95</v>
          </cell>
          <cell r="E1433" t="str">
            <v>U</v>
          </cell>
        </row>
        <row r="1434">
          <cell r="A1434" t="str">
            <v>SPR-3R400_95</v>
          </cell>
          <cell r="B1434" t="str">
            <v>SPR0059</v>
          </cell>
          <cell r="C1434" t="str">
            <v>3R400_95R</v>
          </cell>
          <cell r="D1434" t="str">
            <v>Secc. 34.5kV 3F con reconectador 400A BIL 95</v>
          </cell>
          <cell r="E1434" t="str">
            <v>U</v>
          </cell>
        </row>
        <row r="1435">
          <cell r="A1435" t="str">
            <v>SPR-3R600_125</v>
          </cell>
          <cell r="B1435" t="str">
            <v>SPR0062</v>
          </cell>
          <cell r="C1435" t="str">
            <v>3R600_125R</v>
          </cell>
          <cell r="D1435" t="str">
            <v>Secc. 34.5kV 3F con reconectador 600A BIL 125</v>
          </cell>
          <cell r="E1435" t="str">
            <v>U</v>
          </cell>
        </row>
        <row r="1436">
          <cell r="A1436" t="str">
            <v>SPR-3R600_125</v>
          </cell>
          <cell r="B1436" t="str">
            <v>SPR0066</v>
          </cell>
          <cell r="C1436" t="str">
            <v>3R600_125R</v>
          </cell>
          <cell r="D1436" t="str">
            <v>Secc. 34.5kV 3F con reconectador 600A BIL 125</v>
          </cell>
          <cell r="E1436" t="str">
            <v>U</v>
          </cell>
        </row>
        <row r="1437">
          <cell r="A1437" t="str">
            <v>SPR-3R600_150</v>
          </cell>
          <cell r="B1437" t="str">
            <v>SPR0075</v>
          </cell>
          <cell r="C1437" t="str">
            <v>3R600_150R</v>
          </cell>
          <cell r="D1437" t="str">
            <v>Secc. 13 kV 3F con reconectador 600A BIL 150</v>
          </cell>
          <cell r="E1437" t="str">
            <v>U</v>
          </cell>
        </row>
        <row r="1438">
          <cell r="A1438" t="str">
            <v>SPR-3R600_95</v>
          </cell>
          <cell r="B1438" t="str">
            <v>SPR0065</v>
          </cell>
          <cell r="C1438" t="str">
            <v>3R600_95R</v>
          </cell>
          <cell r="D1438" t="str">
            <v>Secc. 34.5kV 3F con reconectador 600A BIL 95</v>
          </cell>
          <cell r="E1438" t="str">
            <v>U</v>
          </cell>
        </row>
        <row r="1439">
          <cell r="A1439" t="str">
            <v>SPR-3R600_95</v>
          </cell>
          <cell r="B1439" t="str">
            <v>SPR0061</v>
          </cell>
          <cell r="C1439" t="str">
            <v>3R600_95R</v>
          </cell>
          <cell r="D1439" t="str">
            <v>Secc. 34.5kV 3F con reconectador 600A BIL 95</v>
          </cell>
          <cell r="E1439" t="str">
            <v>U</v>
          </cell>
        </row>
        <row r="1440">
          <cell r="A1440" t="str">
            <v>SPR-3S100</v>
          </cell>
          <cell r="B1440" t="str">
            <v>SPR0033</v>
          </cell>
          <cell r="C1440" t="str">
            <v>3S100R</v>
          </cell>
          <cell r="D1440" t="str">
            <v>Secc. 34.5kV 3F con seccionador fus. unipolar ab. 100A</v>
          </cell>
          <cell r="E1440" t="str">
            <v>U</v>
          </cell>
        </row>
        <row r="1441">
          <cell r="A1441" t="str">
            <v>SPR-3S200</v>
          </cell>
          <cell r="B1441" t="str">
            <v>SPR0034</v>
          </cell>
          <cell r="C1441" t="str">
            <v>3S200R</v>
          </cell>
          <cell r="D1441" t="str">
            <v>Secc. 34.5kV 3F con seccionador fus. unipolar ab. 200A</v>
          </cell>
          <cell r="E1441" t="str">
            <v>U</v>
          </cell>
        </row>
        <row r="1442">
          <cell r="A1442" t="str">
            <v>SPS-1C100</v>
          </cell>
          <cell r="B1442" t="str">
            <v>SPS0015</v>
          </cell>
          <cell r="C1442" t="str">
            <v>1C100S</v>
          </cell>
          <cell r="D1442" t="str">
            <v>Secc. 6 kV 1F con seccionador de cuchilla 100A</v>
          </cell>
          <cell r="E1442" t="str">
            <v>U</v>
          </cell>
        </row>
        <row r="1443">
          <cell r="A1443" t="str">
            <v>SPS-1C200</v>
          </cell>
          <cell r="B1443" t="str">
            <v>SPS0016</v>
          </cell>
          <cell r="C1443" t="str">
            <v>1C200S</v>
          </cell>
          <cell r="D1443" t="str">
            <v>Secc. 6 kV 1F con seccionador de cuchilla 200A</v>
          </cell>
          <cell r="E1443" t="str">
            <v>U</v>
          </cell>
        </row>
        <row r="1444">
          <cell r="A1444" t="str">
            <v>SPS-1C300</v>
          </cell>
          <cell r="B1444" t="str">
            <v>SPS0017</v>
          </cell>
          <cell r="C1444" t="str">
            <v>1C300S</v>
          </cell>
          <cell r="D1444" t="str">
            <v>Secc. 6 kV 1F con seccionador de cuchilla 300A</v>
          </cell>
          <cell r="E1444" t="str">
            <v>U</v>
          </cell>
        </row>
        <row r="1445">
          <cell r="A1445" t="str">
            <v>SPS-1C600</v>
          </cell>
          <cell r="B1445" t="str">
            <v>SPS0018</v>
          </cell>
          <cell r="C1445" t="str">
            <v>1C600S</v>
          </cell>
          <cell r="D1445" t="str">
            <v>Secc. 6 kV 1F con seccionador de cuchilla 600A</v>
          </cell>
          <cell r="E1445" t="str">
            <v>U</v>
          </cell>
        </row>
        <row r="1446">
          <cell r="A1446" t="str">
            <v>SPS-1D100</v>
          </cell>
          <cell r="B1446" t="str">
            <v>SPS0009</v>
          </cell>
          <cell r="C1446" t="str">
            <v>1D100S</v>
          </cell>
          <cell r="D1446" t="str">
            <v>Secc. 6kV 1F con seccionador fus. unipolar cerrado 100A</v>
          </cell>
          <cell r="E1446" t="str">
            <v>U</v>
          </cell>
        </row>
        <row r="1447">
          <cell r="A1447" t="str">
            <v>SPS-1E100</v>
          </cell>
          <cell r="B1447" t="str">
            <v>SPS0013</v>
          </cell>
          <cell r="C1447" t="str">
            <v>1E100S</v>
          </cell>
          <cell r="D1447" t="str">
            <v>Secc. 6 kV 1F con seccionador fus. unipolar ab. disp. rompearco 100A</v>
          </cell>
          <cell r="E1447" t="str">
            <v>U</v>
          </cell>
        </row>
        <row r="1448">
          <cell r="A1448" t="str">
            <v>SPS-1E200</v>
          </cell>
          <cell r="B1448" t="str">
            <v>SPS0014</v>
          </cell>
          <cell r="C1448" t="str">
            <v>1E200S</v>
          </cell>
          <cell r="D1448" t="str">
            <v>Secc. 6 kV 1F con seccionador fus. unipolar ab. disp. rompearco 200A</v>
          </cell>
          <cell r="E1448" t="str">
            <v>U</v>
          </cell>
        </row>
        <row r="1449">
          <cell r="A1449" t="str">
            <v>SPS-1I100_125</v>
          </cell>
          <cell r="B1449" t="str">
            <v>SPS0024</v>
          </cell>
          <cell r="C1449" t="str">
            <v>1I100_125S</v>
          </cell>
          <cell r="D1449" t="str">
            <v>Secc. 6 kV 1F con interruptor 100A BIL 125</v>
          </cell>
          <cell r="E1449" t="str">
            <v>U</v>
          </cell>
        </row>
        <row r="1450">
          <cell r="A1450" t="str">
            <v>SPS-1I100_150</v>
          </cell>
          <cell r="B1450" t="str">
            <v>SPS0025</v>
          </cell>
          <cell r="C1450" t="str">
            <v>1I100_150S</v>
          </cell>
          <cell r="D1450" t="str">
            <v>Secc. 6 kV 1F con interruptor 100A BIL 150</v>
          </cell>
          <cell r="E1450" t="str">
            <v>U</v>
          </cell>
        </row>
        <row r="1451">
          <cell r="A1451" t="str">
            <v>SPS-1I100_95</v>
          </cell>
          <cell r="B1451" t="str">
            <v>SPS0023</v>
          </cell>
          <cell r="C1451" t="str">
            <v>1I100_95S</v>
          </cell>
          <cell r="D1451" t="str">
            <v>Secc. 6 kV 1F con interruptor 100A BIL 95</v>
          </cell>
          <cell r="E1451" t="str">
            <v>U</v>
          </cell>
        </row>
        <row r="1452">
          <cell r="A1452" t="str">
            <v>SPS-1I200_125</v>
          </cell>
          <cell r="B1452" t="str">
            <v>SPS0027</v>
          </cell>
          <cell r="C1452" t="str">
            <v>1I200_125S</v>
          </cell>
          <cell r="D1452" t="str">
            <v>Secc. 6 kV 1F con interruptor 200A BIL 125</v>
          </cell>
          <cell r="E1452" t="str">
            <v>U</v>
          </cell>
        </row>
        <row r="1453">
          <cell r="A1453" t="str">
            <v>SPS-1I200_150</v>
          </cell>
          <cell r="B1453" t="str">
            <v>SPS0028</v>
          </cell>
          <cell r="C1453" t="str">
            <v>1I200_150S</v>
          </cell>
          <cell r="D1453" t="str">
            <v>Secc. 6 kV 1F con interruptor 200A BIL 150</v>
          </cell>
          <cell r="E1453" t="str">
            <v>U</v>
          </cell>
        </row>
        <row r="1454">
          <cell r="A1454" t="str">
            <v>SPS-1I200_95</v>
          </cell>
          <cell r="B1454" t="str">
            <v>SPS0026</v>
          </cell>
          <cell r="C1454" t="str">
            <v>1I200_95S</v>
          </cell>
          <cell r="D1454" t="str">
            <v>Secc. 6 kV 1F con interruptor 200A BIL 95</v>
          </cell>
          <cell r="E1454" t="str">
            <v>U</v>
          </cell>
        </row>
        <row r="1455">
          <cell r="A1455" t="str">
            <v>SPS-1O100</v>
          </cell>
          <cell r="B1455" t="str">
            <v>SPS0019</v>
          </cell>
          <cell r="C1455" t="str">
            <v>1O100S</v>
          </cell>
          <cell r="D1455" t="str">
            <v>Secc. 6 kV 1F con seccionador de cuchilla con disp. rompearco 100A</v>
          </cell>
          <cell r="E1455" t="str">
            <v>U</v>
          </cell>
        </row>
        <row r="1456">
          <cell r="A1456" t="str">
            <v>SPS-1O200</v>
          </cell>
          <cell r="B1456" t="str">
            <v>SPS0020</v>
          </cell>
          <cell r="C1456" t="str">
            <v>1O200S</v>
          </cell>
          <cell r="D1456" t="str">
            <v>Secc. 6 kV 1F con seccionador de cuchilla con disp. rompearco 200A</v>
          </cell>
          <cell r="E1456" t="str">
            <v>U</v>
          </cell>
        </row>
        <row r="1457">
          <cell r="A1457" t="str">
            <v>SPS-1O300</v>
          </cell>
          <cell r="B1457" t="str">
            <v>SPS0021</v>
          </cell>
          <cell r="C1457" t="str">
            <v>1O300S</v>
          </cell>
          <cell r="D1457" t="str">
            <v>Secc. 6 kV 1F con seccionador de cuchilla con disp. rompearco 300A</v>
          </cell>
          <cell r="E1457" t="str">
            <v>U</v>
          </cell>
        </row>
        <row r="1458">
          <cell r="A1458" t="str">
            <v>SPS-1O600</v>
          </cell>
          <cell r="B1458" t="str">
            <v>SPS0022</v>
          </cell>
          <cell r="C1458" t="str">
            <v>1O600S</v>
          </cell>
          <cell r="D1458" t="str">
            <v>Secc. 6 kV 1F con seccionador de cuchilla con disp. rompearco 600A</v>
          </cell>
          <cell r="E1458" t="str">
            <v>U</v>
          </cell>
        </row>
        <row r="1459">
          <cell r="A1459" t="str">
            <v>SPS-1P6</v>
          </cell>
          <cell r="B1459" t="str">
            <v>SPS0003</v>
          </cell>
          <cell r="C1459" t="str">
            <v>1P6S</v>
          </cell>
          <cell r="D1459" t="str">
            <v>Protección 6kV 1F con descargador 6kV</v>
          </cell>
          <cell r="E1459" t="str">
            <v>U</v>
          </cell>
        </row>
        <row r="1460">
          <cell r="A1460" t="str">
            <v>SPS-1R400_125</v>
          </cell>
          <cell r="B1460" t="str">
            <v>SPS0030</v>
          </cell>
          <cell r="C1460" t="str">
            <v>1R400_125S</v>
          </cell>
          <cell r="D1460" t="str">
            <v>Secc. 6 kV 1F con reconectador 400A BIL 125</v>
          </cell>
          <cell r="E1460" t="str">
            <v>U</v>
          </cell>
        </row>
        <row r="1461">
          <cell r="A1461" t="str">
            <v>SPS-1R400_95</v>
          </cell>
          <cell r="B1461" t="str">
            <v>SPS0029</v>
          </cell>
          <cell r="C1461" t="str">
            <v>1R400_95S</v>
          </cell>
          <cell r="D1461" t="str">
            <v>Secc. 6 kV 1F con reconectador 400A BIL 95</v>
          </cell>
          <cell r="E1461" t="str">
            <v>U</v>
          </cell>
        </row>
        <row r="1462">
          <cell r="A1462" t="str">
            <v>SPS-1R600_125</v>
          </cell>
          <cell r="B1462" t="str">
            <v>SPS0032</v>
          </cell>
          <cell r="C1462" t="str">
            <v>1R600_125S</v>
          </cell>
          <cell r="D1462" t="str">
            <v>Secc. 6 kV 1F con reconectador 600A BIL 125</v>
          </cell>
          <cell r="E1462" t="str">
            <v>U</v>
          </cell>
        </row>
        <row r="1463">
          <cell r="A1463" t="str">
            <v>SPS-1R600_95</v>
          </cell>
          <cell r="B1463" t="str">
            <v>SPS0031</v>
          </cell>
          <cell r="C1463" t="str">
            <v>1R600_95S</v>
          </cell>
          <cell r="D1463" t="str">
            <v>Secc. 6 kV 1F con reconectador 600A BIL 95</v>
          </cell>
          <cell r="E1463" t="str">
            <v>U</v>
          </cell>
        </row>
        <row r="1464">
          <cell r="A1464" t="str">
            <v>SPS-1S100</v>
          </cell>
          <cell r="B1464" t="str">
            <v>SPS0006</v>
          </cell>
          <cell r="C1464" t="str">
            <v>1S100S</v>
          </cell>
          <cell r="D1464" t="str">
            <v>Secc. 6kV 1F con seccionador fus. unipolar ab. 100A</v>
          </cell>
          <cell r="E1464" t="str">
            <v>U</v>
          </cell>
        </row>
        <row r="1465">
          <cell r="A1465" t="str">
            <v>SPS-1S200</v>
          </cell>
          <cell r="B1465" t="str">
            <v>SPS0012</v>
          </cell>
          <cell r="C1465" t="str">
            <v>1S200S</v>
          </cell>
          <cell r="D1465" t="str">
            <v>Secc. 6 kV 1F con seccionador fus. unipolar ab. 200A</v>
          </cell>
          <cell r="E1465" t="str">
            <v>U</v>
          </cell>
        </row>
        <row r="1466">
          <cell r="A1466" t="str">
            <v>SPS-2C100</v>
          </cell>
          <cell r="B1466" t="str">
            <v>SPS0036</v>
          </cell>
          <cell r="C1466" t="str">
            <v>2C100S</v>
          </cell>
          <cell r="D1466" t="str">
            <v>Secc. 6 kV 2F con seccionador de cuchilla   100A</v>
          </cell>
          <cell r="E1466" t="str">
            <v>U</v>
          </cell>
        </row>
        <row r="1467">
          <cell r="A1467" t="str">
            <v>SPS-2C200</v>
          </cell>
          <cell r="B1467" t="str">
            <v>SPS0037</v>
          </cell>
          <cell r="C1467" t="str">
            <v>2C200S</v>
          </cell>
          <cell r="D1467" t="str">
            <v>Secc. 6 kV 2F con seccionador de cuchilla   200A</v>
          </cell>
          <cell r="E1467" t="str">
            <v>U</v>
          </cell>
        </row>
        <row r="1468">
          <cell r="A1468" t="str">
            <v>SPS-2C300</v>
          </cell>
          <cell r="B1468" t="str">
            <v>SPS0038</v>
          </cell>
          <cell r="C1468" t="str">
            <v>2C300S</v>
          </cell>
          <cell r="D1468" t="str">
            <v>Secc. 6 kV 2F con seccionador de cuchilla   300A</v>
          </cell>
          <cell r="E1468" t="str">
            <v>U</v>
          </cell>
        </row>
        <row r="1469">
          <cell r="A1469" t="str">
            <v>SPS-2C600</v>
          </cell>
          <cell r="B1469" t="str">
            <v>SPS0039</v>
          </cell>
          <cell r="C1469" t="str">
            <v>2C600S</v>
          </cell>
          <cell r="D1469" t="str">
            <v>Secc. 6 kV 2F con seccionador de cuchilla   600A</v>
          </cell>
          <cell r="E1469" t="str">
            <v>U</v>
          </cell>
        </row>
        <row r="1470">
          <cell r="A1470" t="str">
            <v>SPS-2D100</v>
          </cell>
          <cell r="B1470" t="str">
            <v>SPS0001</v>
          </cell>
          <cell r="C1470" t="str">
            <v>2D100S</v>
          </cell>
          <cell r="D1470" t="str">
            <v>Secc. 6kV 2F con seccionador fus. unipolar cerrado 100A</v>
          </cell>
          <cell r="E1470" t="str">
            <v>U</v>
          </cell>
        </row>
        <row r="1471">
          <cell r="A1471" t="str">
            <v>SPS-2E100</v>
          </cell>
          <cell r="B1471" t="str">
            <v>SPS0034</v>
          </cell>
          <cell r="C1471" t="str">
            <v>2E100S</v>
          </cell>
          <cell r="D1471" t="str">
            <v>Secc. 6 kV 2F con seccionador fus. unipolar ab. disp. rompearco 100A</v>
          </cell>
          <cell r="E1471" t="str">
            <v>U</v>
          </cell>
        </row>
        <row r="1472">
          <cell r="A1472" t="str">
            <v>SPS-2E200</v>
          </cell>
          <cell r="B1472" t="str">
            <v>SPS0035</v>
          </cell>
          <cell r="C1472" t="str">
            <v>2E200S</v>
          </cell>
          <cell r="D1472" t="str">
            <v>Secc. 6 kV 2F con seccionador fus. unipolar ab. disp. rompearco 200A</v>
          </cell>
          <cell r="E1472" t="str">
            <v>U</v>
          </cell>
        </row>
        <row r="1473">
          <cell r="A1473" t="str">
            <v>SPS-2O100</v>
          </cell>
          <cell r="B1473" t="str">
            <v>SPS0040</v>
          </cell>
          <cell r="C1473" t="str">
            <v>2O100S</v>
          </cell>
          <cell r="D1473" t="str">
            <v>Secc. 6 kV 2F con seccionador de cuchilla   con disp. rompearco 100A</v>
          </cell>
          <cell r="E1473" t="str">
            <v>U</v>
          </cell>
        </row>
        <row r="1474">
          <cell r="A1474" t="str">
            <v>SPS-2O200</v>
          </cell>
          <cell r="B1474" t="str">
            <v>SPS0041</v>
          </cell>
          <cell r="C1474" t="str">
            <v>2O200S</v>
          </cell>
          <cell r="D1474" t="str">
            <v>Secc. 6 kV 2F con seccionador de cuchilla   con disp. rompearco 200A</v>
          </cell>
          <cell r="E1474" t="str">
            <v>U</v>
          </cell>
        </row>
        <row r="1475">
          <cell r="A1475" t="str">
            <v>SPS-2O300</v>
          </cell>
          <cell r="B1475" t="str">
            <v>SPS0042</v>
          </cell>
          <cell r="C1475" t="str">
            <v>2O300S</v>
          </cell>
          <cell r="D1475" t="str">
            <v>Secc. 6 kV 2F con seccionador de cuchilla   con disp. rompearco 300A</v>
          </cell>
          <cell r="E1475" t="str">
            <v>U</v>
          </cell>
        </row>
        <row r="1476">
          <cell r="A1476" t="str">
            <v>SPS-2O600</v>
          </cell>
          <cell r="B1476" t="str">
            <v>SPS0043</v>
          </cell>
          <cell r="C1476" t="str">
            <v>2O600S</v>
          </cell>
          <cell r="D1476" t="str">
            <v>Secc. 6 kV 2F con seccionador de cuchilla   con disp. rompearco 600A</v>
          </cell>
          <cell r="E1476" t="str">
            <v>U</v>
          </cell>
        </row>
        <row r="1477">
          <cell r="A1477" t="str">
            <v>SPS-2P6</v>
          </cell>
          <cell r="B1477" t="str">
            <v>SPS0004</v>
          </cell>
          <cell r="C1477" t="str">
            <v>2P6S</v>
          </cell>
          <cell r="D1477" t="str">
            <v>Protección 6kV 2F con descargador 6kV</v>
          </cell>
          <cell r="E1477" t="str">
            <v>U</v>
          </cell>
        </row>
        <row r="1478">
          <cell r="A1478" t="str">
            <v>SPS-2S100</v>
          </cell>
          <cell r="B1478" t="str">
            <v>SPS0007</v>
          </cell>
          <cell r="C1478" t="str">
            <v>2S100S</v>
          </cell>
          <cell r="D1478" t="str">
            <v>Secc. 6kV 2F con seccionador fus. unipolar ab. 100A</v>
          </cell>
          <cell r="E1478" t="str">
            <v>U</v>
          </cell>
        </row>
        <row r="1479">
          <cell r="A1479" t="str">
            <v>SPS-2S200</v>
          </cell>
          <cell r="B1479" t="str">
            <v>SPS0033</v>
          </cell>
          <cell r="C1479" t="str">
            <v>2S200S</v>
          </cell>
          <cell r="D1479" t="str">
            <v>Secc. 6 kV 2F con seccionador fus. unipolar ab. 200A</v>
          </cell>
          <cell r="E1479" t="str">
            <v>U</v>
          </cell>
        </row>
        <row r="1480">
          <cell r="A1480" t="str">
            <v>SPS-3A100</v>
          </cell>
          <cell r="B1480" t="str">
            <v>SPS0054</v>
          </cell>
          <cell r="C1480" t="str">
            <v>3A100S</v>
          </cell>
          <cell r="D1480" t="str">
            <v>Secc. 6 kV 3F con seccionador tripolar para  oper. con carga 100A</v>
          </cell>
          <cell r="E1480" t="str">
            <v>U</v>
          </cell>
        </row>
        <row r="1481">
          <cell r="A1481" t="str">
            <v>SPS-3A200</v>
          </cell>
          <cell r="B1481" t="str">
            <v>SPS0055</v>
          </cell>
          <cell r="C1481" t="str">
            <v>3A200S</v>
          </cell>
          <cell r="D1481" t="str">
            <v>Secc. 6 kV 3F con seccionador tripolar para  oper. con carga 200A</v>
          </cell>
          <cell r="E1481" t="str">
            <v>U</v>
          </cell>
        </row>
        <row r="1482">
          <cell r="A1482" t="str">
            <v>SPS-3A300</v>
          </cell>
          <cell r="B1482" t="str">
            <v>SPS0056</v>
          </cell>
          <cell r="C1482" t="str">
            <v>3A300S</v>
          </cell>
          <cell r="D1482" t="str">
            <v>Secc. 6 kV 3F con seccionador tripolar para  oper. con carga 300A</v>
          </cell>
          <cell r="E1482" t="str">
            <v>U</v>
          </cell>
        </row>
        <row r="1483">
          <cell r="A1483" t="str">
            <v>SPS-3A600</v>
          </cell>
          <cell r="B1483" t="str">
            <v>SPS0057</v>
          </cell>
          <cell r="C1483" t="str">
            <v>3A600S</v>
          </cell>
          <cell r="D1483" t="str">
            <v>Secc. 6 kV 3F con seccionador tripolar para  oper. con carga 600A</v>
          </cell>
          <cell r="E1483" t="str">
            <v>U</v>
          </cell>
        </row>
        <row r="1484">
          <cell r="A1484" t="str">
            <v>SPS-3C100</v>
          </cell>
          <cell r="B1484" t="str">
            <v>SPS0011</v>
          </cell>
          <cell r="C1484" t="str">
            <v>3C100S</v>
          </cell>
          <cell r="D1484" t="str">
            <v>Secc. 6kV 3F con seccionador de cuchilla 100A</v>
          </cell>
          <cell r="E1484" t="str">
            <v>U</v>
          </cell>
        </row>
        <row r="1485">
          <cell r="A1485" t="str">
            <v>SPS-3C200</v>
          </cell>
          <cell r="B1485" t="str">
            <v>SPS0047</v>
          </cell>
          <cell r="C1485" t="str">
            <v>3C200S</v>
          </cell>
          <cell r="D1485" t="str">
            <v>Secc. 6 kV 3F con seccionador de cuchilla   200A</v>
          </cell>
          <cell r="E1485" t="str">
            <v>U</v>
          </cell>
        </row>
        <row r="1486">
          <cell r="A1486" t="str">
            <v>SPS-3C300</v>
          </cell>
          <cell r="B1486" t="str">
            <v>SPS0048</v>
          </cell>
          <cell r="C1486" t="str">
            <v>3C300S</v>
          </cell>
          <cell r="D1486" t="str">
            <v>Secc. 6 kV 3F con seccionador de cuchilla   300A</v>
          </cell>
          <cell r="E1486" t="str">
            <v>U</v>
          </cell>
        </row>
        <row r="1487">
          <cell r="A1487" t="str">
            <v>SPS-3C600</v>
          </cell>
          <cell r="B1487" t="str">
            <v>SPS0049</v>
          </cell>
          <cell r="C1487" t="str">
            <v>3C600S</v>
          </cell>
          <cell r="D1487" t="str">
            <v>Secc. 6 kV 3F con seccionador de cuchilla   600A</v>
          </cell>
          <cell r="E1487" t="str">
            <v>U</v>
          </cell>
        </row>
        <row r="1488">
          <cell r="A1488" t="str">
            <v>SPS-3D100</v>
          </cell>
          <cell r="B1488" t="str">
            <v>SPS0010</v>
          </cell>
          <cell r="C1488" t="str">
            <v>3D100S</v>
          </cell>
          <cell r="D1488" t="str">
            <v>Secc. 6kV 3F con seccionador fus. unipolar cerrado 100A</v>
          </cell>
          <cell r="E1488" t="str">
            <v>U</v>
          </cell>
        </row>
        <row r="1489">
          <cell r="A1489" t="str">
            <v>SPS-3D200</v>
          </cell>
          <cell r="B1489" t="str">
            <v>SPS0002</v>
          </cell>
          <cell r="C1489" t="str">
            <v>3D200S</v>
          </cell>
          <cell r="D1489" t="str">
            <v>Secc. 6kV 3F con seccionador fus. unipolar cerrado 200A</v>
          </cell>
          <cell r="E1489" t="str">
            <v>U</v>
          </cell>
        </row>
        <row r="1490">
          <cell r="A1490" t="str">
            <v>SPS-3E100</v>
          </cell>
          <cell r="B1490" t="str">
            <v>SPS0045</v>
          </cell>
          <cell r="C1490" t="str">
            <v>3E100S</v>
          </cell>
          <cell r="D1490" t="str">
            <v>Secc. 6 kV 3F con seccionador fus. unipolar ab. disp. rompearco 100A</v>
          </cell>
          <cell r="E1490" t="str">
            <v>U</v>
          </cell>
        </row>
        <row r="1491">
          <cell r="A1491" t="str">
            <v>SPS-3E200</v>
          </cell>
          <cell r="B1491" t="str">
            <v>SPS0046</v>
          </cell>
          <cell r="C1491" t="str">
            <v>3E200S</v>
          </cell>
          <cell r="D1491" t="str">
            <v>Secc. 6 kV 3F con seccionador fus. unipolar ab. disp. rompearco 200A</v>
          </cell>
          <cell r="E1491" t="str">
            <v>U</v>
          </cell>
        </row>
        <row r="1492">
          <cell r="A1492" t="str">
            <v>SPS-3I100_125</v>
          </cell>
          <cell r="B1492" t="str">
            <v>SPS0063</v>
          </cell>
          <cell r="C1492" t="str">
            <v>3I100_125S</v>
          </cell>
          <cell r="D1492" t="str">
            <v>Secc. 6 kV 3F con interruptor 100A BIL 125</v>
          </cell>
          <cell r="E1492" t="str">
            <v>U</v>
          </cell>
        </row>
        <row r="1493">
          <cell r="A1493" t="str">
            <v>SPS-3I100_150</v>
          </cell>
          <cell r="B1493" t="str">
            <v>SPS0064</v>
          </cell>
          <cell r="C1493" t="str">
            <v>3I100_150S</v>
          </cell>
          <cell r="D1493" t="str">
            <v>Secc. 6 kV 3F con interruptor 100A BIL 150</v>
          </cell>
          <cell r="E1493" t="str">
            <v>U</v>
          </cell>
        </row>
        <row r="1494">
          <cell r="A1494" t="str">
            <v>SPS-3I100_95</v>
          </cell>
          <cell r="B1494" t="str">
            <v>SPS0062</v>
          </cell>
          <cell r="C1494" t="str">
            <v>3I100_95S</v>
          </cell>
          <cell r="D1494" t="str">
            <v>Secc. 6 kV 3F con interruptor 100A BIL 95</v>
          </cell>
          <cell r="E1494" t="str">
            <v>U</v>
          </cell>
        </row>
        <row r="1495">
          <cell r="A1495" t="str">
            <v>SPS-3I200_125</v>
          </cell>
          <cell r="B1495" t="str">
            <v>SPS0066</v>
          </cell>
          <cell r="C1495" t="str">
            <v>3I200_125S</v>
          </cell>
          <cell r="D1495" t="str">
            <v>Secc. 6 kV 3F con interruptor 200A BIL 125</v>
          </cell>
          <cell r="E1495" t="str">
            <v>U</v>
          </cell>
        </row>
        <row r="1496">
          <cell r="A1496" t="str">
            <v>SPS-3I200_150</v>
          </cell>
          <cell r="B1496" t="str">
            <v>SPS0067</v>
          </cell>
          <cell r="C1496" t="str">
            <v>3I200_150S</v>
          </cell>
          <cell r="D1496" t="str">
            <v>Secc. 6 kV 3F con interruptor 200A BIL 150</v>
          </cell>
          <cell r="E1496" t="str">
            <v>U</v>
          </cell>
        </row>
        <row r="1497">
          <cell r="A1497" t="str">
            <v>SPS-3I200_95</v>
          </cell>
          <cell r="B1497" t="str">
            <v>SPS0065</v>
          </cell>
          <cell r="C1497" t="str">
            <v>3I200_95S</v>
          </cell>
          <cell r="D1497" t="str">
            <v>Secc. 6 kV 3F con interruptor 200A BIL 95</v>
          </cell>
          <cell r="E1497" t="str">
            <v>U</v>
          </cell>
        </row>
        <row r="1498">
          <cell r="A1498" t="str">
            <v>SPS-3N100</v>
          </cell>
          <cell r="B1498" t="str">
            <v>SPS0058</v>
          </cell>
          <cell r="C1498" t="str">
            <v>3N100S</v>
          </cell>
          <cell r="D1498" t="str">
            <v>Secc. 6 kV 3F con secc. trip. oper. con carga con disp. rompearco 100A</v>
          </cell>
          <cell r="E1498" t="str">
            <v>U</v>
          </cell>
        </row>
        <row r="1499">
          <cell r="A1499" t="str">
            <v>SPS-3N200</v>
          </cell>
          <cell r="B1499" t="str">
            <v>SPS0059</v>
          </cell>
          <cell r="C1499" t="str">
            <v>3N200S</v>
          </cell>
          <cell r="D1499" t="str">
            <v>Secc. 6 kV 3F con secc. trip. oper. con carga con disp. rompearco 200A</v>
          </cell>
          <cell r="E1499" t="str">
            <v>U</v>
          </cell>
        </row>
        <row r="1500">
          <cell r="A1500" t="str">
            <v>SPS-3N300</v>
          </cell>
          <cell r="B1500" t="str">
            <v>SPS0060</v>
          </cell>
          <cell r="C1500" t="str">
            <v>3N300S</v>
          </cell>
          <cell r="D1500" t="str">
            <v>Secc. 6 kV 3F con secc. trip. oper. con carga con disp. rompearco 300A</v>
          </cell>
          <cell r="E1500" t="str">
            <v>U</v>
          </cell>
        </row>
        <row r="1501">
          <cell r="A1501" t="str">
            <v>SPS-3N600</v>
          </cell>
          <cell r="B1501" t="str">
            <v>SPS0061</v>
          </cell>
          <cell r="C1501" t="str">
            <v>3N600S</v>
          </cell>
          <cell r="D1501" t="str">
            <v>Secc. 6 kV 3F con secc. trip. oper. con carga con disp. rompearco 600A</v>
          </cell>
          <cell r="E1501" t="str">
            <v>U</v>
          </cell>
        </row>
        <row r="1502">
          <cell r="A1502" t="str">
            <v>SPS-3O100</v>
          </cell>
          <cell r="B1502" t="str">
            <v>SPS0050</v>
          </cell>
          <cell r="C1502" t="str">
            <v>3O100S</v>
          </cell>
          <cell r="D1502" t="str">
            <v>Secc. 6 kV 3F con seccionador de cuchilla   con disp. rompearco 100A</v>
          </cell>
          <cell r="E1502" t="str">
            <v>U</v>
          </cell>
        </row>
        <row r="1503">
          <cell r="A1503" t="str">
            <v>SPS-3O200</v>
          </cell>
          <cell r="B1503" t="str">
            <v>SPS0051</v>
          </cell>
          <cell r="C1503" t="str">
            <v>3O200S</v>
          </cell>
          <cell r="D1503" t="str">
            <v>Secc. 6 kV 3F con seccionador de cuchilla   con disp. rompearco 200A</v>
          </cell>
          <cell r="E1503" t="str">
            <v>U</v>
          </cell>
        </row>
        <row r="1504">
          <cell r="A1504" t="str">
            <v>SPS-3O300</v>
          </cell>
          <cell r="B1504" t="str">
            <v>SPS0052</v>
          </cell>
          <cell r="C1504" t="str">
            <v>3O300S</v>
          </cell>
          <cell r="D1504" t="str">
            <v>Secc. 6 kV 3F con seccionador de cuchilla   con disp. rompearco 300A</v>
          </cell>
          <cell r="E1504" t="str">
            <v>U</v>
          </cell>
        </row>
        <row r="1505">
          <cell r="A1505" t="str">
            <v>SPS-3O600</v>
          </cell>
          <cell r="B1505" t="str">
            <v>SPS0053</v>
          </cell>
          <cell r="C1505" t="str">
            <v>3O600S</v>
          </cell>
          <cell r="D1505" t="str">
            <v>Secc. 6 kV 3F con seccionador de cuchilla   con disp. rompearco 600A</v>
          </cell>
          <cell r="E1505" t="str">
            <v>U</v>
          </cell>
        </row>
        <row r="1506">
          <cell r="A1506" t="str">
            <v>SPS-3P6</v>
          </cell>
          <cell r="B1506" t="str">
            <v>SPS0005</v>
          </cell>
          <cell r="C1506" t="str">
            <v>3P6S</v>
          </cell>
          <cell r="D1506" t="str">
            <v>Protección 6kV 3F con descargador 6kV</v>
          </cell>
          <cell r="E1506" t="str">
            <v>U</v>
          </cell>
        </row>
        <row r="1507">
          <cell r="A1507" t="str">
            <v>SPS-3R400_125</v>
          </cell>
          <cell r="B1507" t="str">
            <v>SPS0069</v>
          </cell>
          <cell r="C1507" t="str">
            <v>3R400_125S</v>
          </cell>
          <cell r="D1507" t="str">
            <v>Secc. 6 kV 3F con reconectador 400A BIL 125</v>
          </cell>
          <cell r="E1507" t="str">
            <v>U</v>
          </cell>
        </row>
        <row r="1508">
          <cell r="A1508" t="str">
            <v>SPS-3R400_125</v>
          </cell>
          <cell r="B1508" t="str">
            <v>SPS0074</v>
          </cell>
          <cell r="C1508" t="str">
            <v>3R400_125S</v>
          </cell>
          <cell r="D1508" t="str">
            <v>Secc. 6 kV 3F con reconectador 400A BIL 125</v>
          </cell>
          <cell r="E1508" t="str">
            <v>U</v>
          </cell>
        </row>
        <row r="1509">
          <cell r="A1509" t="str">
            <v>SPS-3R400_150</v>
          </cell>
          <cell r="B1509" t="str">
            <v>SPS0070</v>
          </cell>
          <cell r="C1509" t="str">
            <v>3R400_150S</v>
          </cell>
          <cell r="D1509" t="str">
            <v>Secc. 6 kV 3F con reconectador 400A BIL 150</v>
          </cell>
          <cell r="E1509" t="str">
            <v>U</v>
          </cell>
        </row>
        <row r="1510">
          <cell r="A1510" t="str">
            <v>SPS-3R400_95</v>
          </cell>
          <cell r="B1510" t="str">
            <v>SPS0073</v>
          </cell>
          <cell r="C1510" t="str">
            <v>3R400_95S</v>
          </cell>
          <cell r="D1510" t="str">
            <v>Secc. 6 kV 3F con reconectador 400A BIL 95</v>
          </cell>
          <cell r="E1510" t="str">
            <v>U</v>
          </cell>
        </row>
        <row r="1511">
          <cell r="A1511" t="str">
            <v>SPS-3R400_95</v>
          </cell>
          <cell r="B1511" t="str">
            <v>SPS0068</v>
          </cell>
          <cell r="C1511" t="str">
            <v>3R400_95S</v>
          </cell>
          <cell r="D1511" t="str">
            <v>Secc. 6 kV 3F con reconectador 400A BIL 95</v>
          </cell>
          <cell r="E1511" t="str">
            <v>U</v>
          </cell>
        </row>
        <row r="1512">
          <cell r="A1512" t="str">
            <v>SPS-3R600_125</v>
          </cell>
          <cell r="B1512" t="str">
            <v>SPS0072</v>
          </cell>
          <cell r="C1512" t="str">
            <v>3R600_125S</v>
          </cell>
          <cell r="D1512" t="str">
            <v>Secc. 6 kV 3F con reconectador 600A BIL 125</v>
          </cell>
          <cell r="E1512" t="str">
            <v>U</v>
          </cell>
        </row>
        <row r="1513">
          <cell r="A1513" t="str">
            <v>SPS-3R600_125</v>
          </cell>
          <cell r="B1513" t="str">
            <v>SPS0076</v>
          </cell>
          <cell r="C1513" t="str">
            <v>3R600_125S</v>
          </cell>
          <cell r="D1513" t="str">
            <v>Secc. 6 kV 3F con reconectador 600A BIL 125</v>
          </cell>
          <cell r="E1513" t="str">
            <v>U</v>
          </cell>
        </row>
        <row r="1514">
          <cell r="A1514" t="str">
            <v>SPS-3R600_150</v>
          </cell>
          <cell r="B1514" t="str">
            <v>SPS0077</v>
          </cell>
          <cell r="C1514" t="str">
            <v>3R600_150S</v>
          </cell>
          <cell r="D1514" t="str">
            <v>Secc. 6 kV 3F con reconectador 600A BIL 150</v>
          </cell>
          <cell r="E1514" t="str">
            <v>U</v>
          </cell>
        </row>
        <row r="1515">
          <cell r="A1515" t="str">
            <v>SPS-3R600_95</v>
          </cell>
          <cell r="B1515" t="str">
            <v>SPS0071</v>
          </cell>
          <cell r="C1515" t="str">
            <v>3R600_95S</v>
          </cell>
          <cell r="D1515" t="str">
            <v>Secc. 6 kV 3F con reconectador 600A BIL 95</v>
          </cell>
          <cell r="E1515" t="str">
            <v>U</v>
          </cell>
        </row>
        <row r="1516">
          <cell r="A1516" t="str">
            <v>SPS-3R600_95</v>
          </cell>
          <cell r="B1516" t="str">
            <v>SPS0075</v>
          </cell>
          <cell r="C1516" t="str">
            <v>3R600_95S</v>
          </cell>
          <cell r="D1516" t="str">
            <v>Secc. 6 kV 3F con reconectador 600A BIL 95</v>
          </cell>
          <cell r="E1516" t="str">
            <v>U</v>
          </cell>
        </row>
        <row r="1517">
          <cell r="A1517" t="str">
            <v>SPS-3S100</v>
          </cell>
          <cell r="B1517" t="str">
            <v>SPS0008</v>
          </cell>
          <cell r="C1517" t="str">
            <v>3S100S</v>
          </cell>
          <cell r="D1517" t="str">
            <v>Secc. 6kV 3F con seccionador fus. unipolar ab. 100A</v>
          </cell>
          <cell r="E1517" t="str">
            <v>U</v>
          </cell>
        </row>
        <row r="1518">
          <cell r="A1518" t="str">
            <v>SPS-3S200</v>
          </cell>
          <cell r="B1518" t="str">
            <v>SPS0044</v>
          </cell>
          <cell r="C1518" t="str">
            <v>3S200S</v>
          </cell>
          <cell r="D1518" t="str">
            <v>Secc. 6 kV 3F con seccionador fus. unipolar ab. 200A</v>
          </cell>
          <cell r="E1518" t="str">
            <v>U</v>
          </cell>
        </row>
        <row r="1519">
          <cell r="A1519" t="str">
            <v>SPT-1C100</v>
          </cell>
          <cell r="B1519" t="str">
            <v>SPT0005</v>
          </cell>
          <cell r="C1519" t="str">
            <v>1C100T</v>
          </cell>
          <cell r="D1519" t="str">
            <v>Secc. 13kV 1F con seccionador de cuchilla   100A</v>
          </cell>
          <cell r="E1519" t="str">
            <v>U</v>
          </cell>
        </row>
        <row r="1520">
          <cell r="A1520" t="str">
            <v>SPT-1C200</v>
          </cell>
          <cell r="B1520" t="str">
            <v>SPT0006</v>
          </cell>
          <cell r="C1520" t="str">
            <v>1C200T</v>
          </cell>
          <cell r="D1520" t="str">
            <v>Secc. 13kV 1F con seccionador de cuchilla   200A</v>
          </cell>
          <cell r="E1520" t="str">
            <v>U</v>
          </cell>
        </row>
        <row r="1521">
          <cell r="A1521" t="str">
            <v>SPT-1C300</v>
          </cell>
          <cell r="B1521" t="str">
            <v>SPT0007</v>
          </cell>
          <cell r="C1521" t="str">
            <v>1C300T</v>
          </cell>
          <cell r="D1521" t="str">
            <v>Secc. 13kV 1F con seccionador de cuchilla   300A</v>
          </cell>
          <cell r="E1521" t="str">
            <v>U</v>
          </cell>
        </row>
        <row r="1522">
          <cell r="A1522" t="str">
            <v>SPT-1C600</v>
          </cell>
          <cell r="B1522" t="str">
            <v>SPT0008</v>
          </cell>
          <cell r="C1522" t="str">
            <v>1C600T</v>
          </cell>
          <cell r="D1522" t="str">
            <v>Secc. 13kV 1F con seccionador de cuchilla   600A</v>
          </cell>
          <cell r="E1522" t="str">
            <v>U</v>
          </cell>
        </row>
        <row r="1523">
          <cell r="A1523" t="str">
            <v>SPT-1D100</v>
          </cell>
          <cell r="B1523" t="str">
            <v>SPT0076</v>
          </cell>
          <cell r="C1523" t="str">
            <v>1D100T</v>
          </cell>
          <cell r="D1523" t="str">
            <v>Secc. 13 kV 1F con seccionador fus. unipolar cerrado 100A</v>
          </cell>
          <cell r="E1523" t="str">
            <v>U</v>
          </cell>
        </row>
        <row r="1524">
          <cell r="A1524" t="str">
            <v>SPT-1E100</v>
          </cell>
          <cell r="B1524" t="str">
            <v>SPT0003</v>
          </cell>
          <cell r="C1524" t="str">
            <v>1E100T</v>
          </cell>
          <cell r="D1524" t="str">
            <v>Secc. 13kV 1F con seccionador fus. unipolar ab. disp. rompearco 100A</v>
          </cell>
          <cell r="E1524" t="str">
            <v>U</v>
          </cell>
        </row>
        <row r="1525">
          <cell r="A1525" t="str">
            <v>SPT-1E200</v>
          </cell>
          <cell r="B1525" t="str">
            <v>SPT0004</v>
          </cell>
          <cell r="C1525" t="str">
            <v>1E200T</v>
          </cell>
          <cell r="D1525" t="str">
            <v>Secc. 13kV 1F con seccionador fus. unipolar ab. disp. rompearco 200A</v>
          </cell>
          <cell r="E1525" t="str">
            <v>U</v>
          </cell>
        </row>
        <row r="1526">
          <cell r="A1526" t="str">
            <v>SPT-1I100_125</v>
          </cell>
          <cell r="B1526" t="str">
            <v>SPT0014</v>
          </cell>
          <cell r="C1526" t="str">
            <v>1I100_125T</v>
          </cell>
          <cell r="D1526" t="str">
            <v>Secc. 13kV 1F con interruptor 100A BIL 125</v>
          </cell>
          <cell r="E1526" t="str">
            <v>U</v>
          </cell>
        </row>
        <row r="1527">
          <cell r="A1527" t="str">
            <v>SPT-1I100_150</v>
          </cell>
          <cell r="B1527" t="str">
            <v>SPT0070</v>
          </cell>
          <cell r="C1527" t="str">
            <v>1I100_150T</v>
          </cell>
          <cell r="D1527" t="str">
            <v>Secc. 13 kV 1F con interruptor 100A BIL 150</v>
          </cell>
          <cell r="E1527" t="str">
            <v>U</v>
          </cell>
        </row>
        <row r="1528">
          <cell r="A1528" t="str">
            <v>SPT-1I100_95</v>
          </cell>
          <cell r="B1528" t="str">
            <v>SPT0013</v>
          </cell>
          <cell r="C1528" t="str">
            <v>1I100_95T</v>
          </cell>
          <cell r="D1528" t="str">
            <v>Secc. 13kV 1F con interruptor 100A BIL 95</v>
          </cell>
          <cell r="E1528" t="str">
            <v>U</v>
          </cell>
        </row>
        <row r="1529">
          <cell r="A1529" t="str">
            <v>SPT-1I200_125</v>
          </cell>
          <cell r="B1529" t="str">
            <v>SPT0016</v>
          </cell>
          <cell r="C1529" t="str">
            <v>1I200_125T</v>
          </cell>
          <cell r="D1529" t="str">
            <v>Secc. 13kV 1F con interruptor 200A BIL 125</v>
          </cell>
          <cell r="E1529" t="str">
            <v>U</v>
          </cell>
        </row>
        <row r="1530">
          <cell r="A1530" t="str">
            <v>SPT-1I200_150</v>
          </cell>
          <cell r="B1530" t="str">
            <v>SPT0071</v>
          </cell>
          <cell r="C1530" t="str">
            <v>1I200_150T</v>
          </cell>
          <cell r="D1530" t="str">
            <v>Secc. 13 kV 1F con interruptor 200A BIL 150</v>
          </cell>
          <cell r="E1530" t="str">
            <v>U</v>
          </cell>
        </row>
        <row r="1531">
          <cell r="A1531" t="str">
            <v>SPT-1I200_95</v>
          </cell>
          <cell r="B1531" t="str">
            <v>SPT0015</v>
          </cell>
          <cell r="C1531" t="str">
            <v>1I200_95T</v>
          </cell>
          <cell r="D1531" t="str">
            <v>Secc. 13kV 1F con interruptor 200A BIL 95</v>
          </cell>
          <cell r="E1531" t="str">
            <v>U</v>
          </cell>
        </row>
        <row r="1532">
          <cell r="A1532" t="str">
            <v>SPT-1O100</v>
          </cell>
          <cell r="B1532" t="str">
            <v>SPT0009</v>
          </cell>
          <cell r="C1532" t="str">
            <v>1O100T</v>
          </cell>
          <cell r="D1532" t="str">
            <v>Secc. 13kV 1F con seccionador de cuchilla   con disp. rompearco 100A</v>
          </cell>
          <cell r="E1532" t="str">
            <v>U</v>
          </cell>
        </row>
        <row r="1533">
          <cell r="A1533" t="str">
            <v>SPT-1O200</v>
          </cell>
          <cell r="B1533" t="str">
            <v>SPT0010</v>
          </cell>
          <cell r="C1533" t="str">
            <v>1O200T</v>
          </cell>
          <cell r="D1533" t="str">
            <v>Secc. 13kV 1F con seccionador de cuchilla   con disp. rompearco 200A</v>
          </cell>
          <cell r="E1533" t="str">
            <v>U</v>
          </cell>
        </row>
        <row r="1534">
          <cell r="A1534" t="str">
            <v>SPT-1O300</v>
          </cell>
          <cell r="B1534" t="str">
            <v>SPT0011</v>
          </cell>
          <cell r="C1534" t="str">
            <v>1O300T</v>
          </cell>
          <cell r="D1534" t="str">
            <v>Secc. 13kV 1F con seccionador de cuchilla   con disp. rompearco 300A</v>
          </cell>
          <cell r="E1534" t="str">
            <v>U</v>
          </cell>
        </row>
        <row r="1535">
          <cell r="A1535" t="str">
            <v>SPT-1O600</v>
          </cell>
          <cell r="B1535" t="str">
            <v>SPT0012</v>
          </cell>
          <cell r="C1535" t="str">
            <v>1O600T</v>
          </cell>
          <cell r="D1535" t="str">
            <v>Secc. 13kV 1F con seccionador de cuchilla   con disp. rompearco 600A</v>
          </cell>
          <cell r="E1535" t="str">
            <v>U</v>
          </cell>
        </row>
        <row r="1536">
          <cell r="A1536" t="str">
            <v>SPT-1P10</v>
          </cell>
          <cell r="B1536" t="str">
            <v>SPT0067</v>
          </cell>
          <cell r="C1536" t="str">
            <v>1P10T</v>
          </cell>
          <cell r="D1536" t="str">
            <v>Protección 13kV 1F con descargador 10kV</v>
          </cell>
          <cell r="E1536" t="str">
            <v>U</v>
          </cell>
        </row>
        <row r="1537">
          <cell r="A1537" t="str">
            <v>SPT-1R400_125</v>
          </cell>
          <cell r="B1537" t="str">
            <v>SPT0018</v>
          </cell>
          <cell r="C1537" t="str">
            <v>1R400_125T</v>
          </cell>
          <cell r="D1537" t="str">
            <v>Secc. 13kV 1F con reconectador 400A BIL 125</v>
          </cell>
          <cell r="E1537" t="str">
            <v>U</v>
          </cell>
        </row>
        <row r="1538">
          <cell r="A1538" t="str">
            <v>SPT-1R400_95</v>
          </cell>
          <cell r="B1538" t="str">
            <v>SPT0017</v>
          </cell>
          <cell r="C1538" t="str">
            <v>1R400_95T</v>
          </cell>
          <cell r="D1538" t="str">
            <v>Secc. 13kV 1F con reconectador 400A BIL 95</v>
          </cell>
          <cell r="E1538" t="str">
            <v>U</v>
          </cell>
        </row>
        <row r="1539">
          <cell r="A1539" t="str">
            <v>SPT-1R600_125</v>
          </cell>
          <cell r="B1539" t="str">
            <v>SPT0020</v>
          </cell>
          <cell r="C1539" t="str">
            <v>1R600_125T</v>
          </cell>
          <cell r="D1539" t="str">
            <v>Secc. 13kV 1F con reconectador 600A BIL 125</v>
          </cell>
          <cell r="E1539" t="str">
            <v>U</v>
          </cell>
        </row>
        <row r="1540">
          <cell r="A1540" t="str">
            <v>SPT-1R600_95</v>
          </cell>
          <cell r="B1540" t="str">
            <v>SPT0019</v>
          </cell>
          <cell r="C1540" t="str">
            <v>1R600_95T</v>
          </cell>
          <cell r="D1540" t="str">
            <v>Secc. 13kV 1F con reconectador 600A BIL 95</v>
          </cell>
          <cell r="E1540" t="str">
            <v>U</v>
          </cell>
        </row>
        <row r="1541">
          <cell r="A1541" t="str">
            <v>SPT-1S100</v>
          </cell>
          <cell r="B1541" t="str">
            <v>SPT0001</v>
          </cell>
          <cell r="C1541" t="str">
            <v>1S100T</v>
          </cell>
          <cell r="D1541" t="str">
            <v>Secc. 13kV 1F con seccionador fus. unipolar ab. 100A</v>
          </cell>
          <cell r="E1541" t="str">
            <v>U</v>
          </cell>
        </row>
        <row r="1542">
          <cell r="A1542" t="str">
            <v>SPT-1S200</v>
          </cell>
          <cell r="B1542" t="str">
            <v>SPT0002</v>
          </cell>
          <cell r="C1542" t="str">
            <v>1S200T</v>
          </cell>
          <cell r="D1542" t="str">
            <v>Secc. 13kV 1F con seccionador fus. unipolar ab. 200A</v>
          </cell>
          <cell r="E1542" t="str">
            <v>U</v>
          </cell>
        </row>
        <row r="1543">
          <cell r="A1543" t="str">
            <v>SPT-2C100</v>
          </cell>
          <cell r="B1543" t="str">
            <v>SPT0025</v>
          </cell>
          <cell r="C1543" t="str">
            <v>2C100T</v>
          </cell>
          <cell r="D1543" t="str">
            <v>Secc. 13kV 2F con seccionador de cuchilla   100A</v>
          </cell>
          <cell r="E1543" t="str">
            <v>U</v>
          </cell>
        </row>
        <row r="1544">
          <cell r="A1544" t="str">
            <v>SPT-2C200</v>
          </cell>
          <cell r="B1544" t="str">
            <v>SPT0026</v>
          </cell>
          <cell r="C1544" t="str">
            <v>2C200T</v>
          </cell>
          <cell r="D1544" t="str">
            <v>Secc. 13kV 2F con seccionador de cuchilla   200A</v>
          </cell>
          <cell r="E1544" t="str">
            <v>U</v>
          </cell>
        </row>
        <row r="1545">
          <cell r="A1545" t="str">
            <v>SPT-2C300</v>
          </cell>
          <cell r="B1545" t="str">
            <v>SPT0027</v>
          </cell>
          <cell r="C1545" t="str">
            <v>2C300T</v>
          </cell>
          <cell r="D1545" t="str">
            <v>Secc. 13kV 2F con seccionador de cuchilla   300A</v>
          </cell>
          <cell r="E1545" t="str">
            <v>U</v>
          </cell>
        </row>
        <row r="1546">
          <cell r="A1546" t="str">
            <v>SPT-2C600</v>
          </cell>
          <cell r="B1546" t="str">
            <v>SPT0028</v>
          </cell>
          <cell r="C1546" t="str">
            <v>2C600T</v>
          </cell>
          <cell r="D1546" t="str">
            <v>Secc. 13kV 2F con seccionador de cuchilla   600A</v>
          </cell>
          <cell r="E1546" t="str">
            <v>U</v>
          </cell>
        </row>
        <row r="1547">
          <cell r="A1547" t="str">
            <v>SPT-2D100</v>
          </cell>
          <cell r="B1547" t="str">
            <v>SPT0072</v>
          </cell>
          <cell r="C1547" t="str">
            <v>2D100T</v>
          </cell>
          <cell r="D1547" t="str">
            <v>Secc. 13 kV 2F con seccionador fus. unipolar cerrado 100A</v>
          </cell>
          <cell r="E1547" t="str">
            <v>U</v>
          </cell>
        </row>
        <row r="1548">
          <cell r="A1548" t="str">
            <v>SPT-2E100</v>
          </cell>
          <cell r="B1548" t="str">
            <v>SPT0023</v>
          </cell>
          <cell r="C1548" t="str">
            <v>2E100T</v>
          </cell>
          <cell r="D1548" t="str">
            <v>Secc. 13kV 2F con seccionador fus. unipolar ab. disp. rompearco 100A</v>
          </cell>
          <cell r="E1548" t="str">
            <v>U</v>
          </cell>
        </row>
        <row r="1549">
          <cell r="A1549" t="str">
            <v>SPT-2E200</v>
          </cell>
          <cell r="B1549" t="str">
            <v>SPT0024</v>
          </cell>
          <cell r="C1549" t="str">
            <v>2E200T</v>
          </cell>
          <cell r="D1549" t="str">
            <v>Secc. 13kV 2F con seccionador fus. unipolar ab. disp. rompearco 200A</v>
          </cell>
          <cell r="E1549" t="str">
            <v>U</v>
          </cell>
        </row>
        <row r="1550">
          <cell r="A1550" t="str">
            <v>SPT-2O100</v>
          </cell>
          <cell r="B1550" t="str">
            <v>SPT0029</v>
          </cell>
          <cell r="C1550" t="str">
            <v>2O100T</v>
          </cell>
          <cell r="D1550" t="str">
            <v>Secc. 13kV 2F con seccionador de cuchilla   con disp. rompearco 100A</v>
          </cell>
          <cell r="E1550" t="str">
            <v>U</v>
          </cell>
        </row>
        <row r="1551">
          <cell r="A1551" t="str">
            <v>SPT-2O200</v>
          </cell>
          <cell r="B1551" t="str">
            <v>SPT0030</v>
          </cell>
          <cell r="C1551" t="str">
            <v>2O200T</v>
          </cell>
          <cell r="D1551" t="str">
            <v>Secc. 13kV 2F con seccionador de cuchilla   con disp. rompearco 200A</v>
          </cell>
          <cell r="E1551" t="str">
            <v>U</v>
          </cell>
        </row>
        <row r="1552">
          <cell r="A1552" t="str">
            <v>SPT-2O300</v>
          </cell>
          <cell r="B1552" t="str">
            <v>SPT0031</v>
          </cell>
          <cell r="C1552" t="str">
            <v>2O300T</v>
          </cell>
          <cell r="D1552" t="str">
            <v>Secc. 13kV 2F con seccionador de cuchilla   con disp. rompearco 300A</v>
          </cell>
          <cell r="E1552" t="str">
            <v>U</v>
          </cell>
        </row>
        <row r="1553">
          <cell r="A1553" t="str">
            <v>SPT-2O600</v>
          </cell>
          <cell r="B1553" t="str">
            <v>SPT0032</v>
          </cell>
          <cell r="C1553" t="str">
            <v>2O600T</v>
          </cell>
          <cell r="D1553" t="str">
            <v>Secc. 13kV 2F con seccionador de cuchilla   con disp. rompearco 600A</v>
          </cell>
          <cell r="E1553" t="str">
            <v>U</v>
          </cell>
        </row>
        <row r="1554">
          <cell r="A1554" t="str">
            <v>SPT-2P10</v>
          </cell>
          <cell r="B1554" t="str">
            <v>SPT0068</v>
          </cell>
          <cell r="C1554" t="str">
            <v>2P10T</v>
          </cell>
          <cell r="D1554" t="str">
            <v>Protección 13kV 2F con descargador 10kV</v>
          </cell>
          <cell r="E1554" t="str">
            <v>U</v>
          </cell>
        </row>
        <row r="1555">
          <cell r="A1555" t="str">
            <v>SPT-2S100</v>
          </cell>
          <cell r="B1555" t="str">
            <v>SPT0021</v>
          </cell>
          <cell r="C1555" t="str">
            <v>2S100T</v>
          </cell>
          <cell r="D1555" t="str">
            <v>Secc. 13kV 2F con seccionador fus. unipolar ab. 100A</v>
          </cell>
          <cell r="E1555" t="str">
            <v>U</v>
          </cell>
        </row>
        <row r="1556">
          <cell r="A1556" t="str">
            <v>SPT-2S200</v>
          </cell>
          <cell r="B1556" t="str">
            <v>SPT0022</v>
          </cell>
          <cell r="C1556" t="str">
            <v>2S200T</v>
          </cell>
          <cell r="D1556" t="str">
            <v>Secc. 13kV 2F con seccionador fus. unipolar ab. 200A</v>
          </cell>
          <cell r="E1556" t="str">
            <v>U</v>
          </cell>
        </row>
        <row r="1557">
          <cell r="A1557" t="str">
            <v>SPT-3A100</v>
          </cell>
          <cell r="B1557" t="str">
            <v>SPT0045</v>
          </cell>
          <cell r="C1557" t="str">
            <v>3A100T</v>
          </cell>
          <cell r="D1557" t="str">
            <v>Secc. 13kV 3F con seccionador tripolar para  oper. con carga 100A</v>
          </cell>
          <cell r="E1557" t="str">
            <v>U</v>
          </cell>
        </row>
        <row r="1558">
          <cell r="A1558" t="str">
            <v>SPT-3A200</v>
          </cell>
          <cell r="B1558" t="str">
            <v>SPT0046</v>
          </cell>
          <cell r="C1558" t="str">
            <v>3A200T</v>
          </cell>
          <cell r="D1558" t="str">
            <v>Secc. 13kV 3F con seccionador tripolar para  oper. con carga 200A</v>
          </cell>
          <cell r="E1558" t="str">
            <v>U</v>
          </cell>
        </row>
        <row r="1559">
          <cell r="A1559" t="str">
            <v>SPT-3A300</v>
          </cell>
          <cell r="B1559" t="str">
            <v>SPT0047</v>
          </cell>
          <cell r="C1559" t="str">
            <v>3A300T</v>
          </cell>
          <cell r="D1559" t="str">
            <v>Secc. 13kV 3F con seccionador tripolar para  oper. con carga 300A</v>
          </cell>
          <cell r="E1559" t="str">
            <v>U</v>
          </cell>
        </row>
        <row r="1560">
          <cell r="A1560" t="str">
            <v>SPT-3A600</v>
          </cell>
          <cell r="B1560" t="str">
            <v>SPT0048</v>
          </cell>
          <cell r="C1560" t="str">
            <v>3A600T</v>
          </cell>
          <cell r="D1560" t="str">
            <v>Secc. 13kV 3F con seccionador tripolar para  oper. con carga 600A</v>
          </cell>
          <cell r="E1560" t="str">
            <v>U</v>
          </cell>
        </row>
        <row r="1561">
          <cell r="A1561" t="str">
            <v>SPT-3C100</v>
          </cell>
          <cell r="B1561" t="str">
            <v>SPT0037</v>
          </cell>
          <cell r="C1561" t="str">
            <v>3C100T</v>
          </cell>
          <cell r="D1561" t="str">
            <v>Secc. 13kV 3F con seccionador de cuchilla   100A</v>
          </cell>
          <cell r="E1561" t="str">
            <v>U</v>
          </cell>
        </row>
        <row r="1562">
          <cell r="A1562" t="str">
            <v>SPT-3C200</v>
          </cell>
          <cell r="B1562" t="str">
            <v>SPT0038</v>
          </cell>
          <cell r="C1562" t="str">
            <v>3C200T</v>
          </cell>
          <cell r="D1562" t="str">
            <v>Secc. 13kV 3F con seccionador de cuchilla   200A</v>
          </cell>
          <cell r="E1562" t="str">
            <v>U</v>
          </cell>
        </row>
        <row r="1563">
          <cell r="A1563" t="str">
            <v>SPT-3C300</v>
          </cell>
          <cell r="B1563" t="str">
            <v>SPT0039</v>
          </cell>
          <cell r="C1563" t="str">
            <v>3C300T</v>
          </cell>
          <cell r="D1563" t="str">
            <v>Secc. 13kV 3F con seccionador de cuchilla   300A</v>
          </cell>
          <cell r="E1563" t="str">
            <v>U</v>
          </cell>
        </row>
        <row r="1564">
          <cell r="A1564" t="str">
            <v>SPT-3C600</v>
          </cell>
          <cell r="B1564" t="str">
            <v>SPT0040</v>
          </cell>
          <cell r="C1564" t="str">
            <v>3C600T</v>
          </cell>
          <cell r="D1564" t="str">
            <v>Secc. 13kV 3F con seccionador de cuchilla   600A</v>
          </cell>
          <cell r="E1564" t="str">
            <v>U</v>
          </cell>
        </row>
        <row r="1565">
          <cell r="A1565" t="str">
            <v>SPT-3D100</v>
          </cell>
          <cell r="B1565" t="str">
            <v>SPT0073</v>
          </cell>
          <cell r="C1565" t="str">
            <v>3D100T</v>
          </cell>
          <cell r="D1565" t="str">
            <v>Secc. 13 kV 3F con seccionador fus. unipolar cerrado 100A</v>
          </cell>
          <cell r="E1565" t="str">
            <v>U</v>
          </cell>
        </row>
        <row r="1566">
          <cell r="A1566" t="str">
            <v>SPT-3E100</v>
          </cell>
          <cell r="B1566" t="str">
            <v>SPT0035</v>
          </cell>
          <cell r="C1566" t="str">
            <v>3E100T</v>
          </cell>
          <cell r="D1566" t="str">
            <v>Secc. 13kV 3F con seccionador fus. unipolar ab. disp. rompearco 100A</v>
          </cell>
          <cell r="E1566" t="str">
            <v>U</v>
          </cell>
        </row>
        <row r="1567">
          <cell r="A1567" t="str">
            <v>SPT-3E200</v>
          </cell>
          <cell r="B1567" t="str">
            <v>SPT0036</v>
          </cell>
          <cell r="C1567" t="str">
            <v>3E200T</v>
          </cell>
          <cell r="D1567" t="str">
            <v>Secc. 13kV 3F con seccionador fus. unipolar ab. disp. rompearco 200A</v>
          </cell>
          <cell r="E1567" t="str">
            <v>U</v>
          </cell>
        </row>
        <row r="1568">
          <cell r="A1568" t="str">
            <v>SPT-3I100_125</v>
          </cell>
          <cell r="B1568" t="str">
            <v>SPT0054</v>
          </cell>
          <cell r="C1568" t="str">
            <v>3I100_125T</v>
          </cell>
          <cell r="D1568" t="str">
            <v>Secc. 13kV 3F con interruptor 100A BIL 125</v>
          </cell>
          <cell r="E1568" t="str">
            <v>U</v>
          </cell>
        </row>
        <row r="1569">
          <cell r="A1569" t="str">
            <v>SPT-3I100_150</v>
          </cell>
          <cell r="B1569" t="str">
            <v>SPT0055</v>
          </cell>
          <cell r="C1569" t="str">
            <v>3I100_150T</v>
          </cell>
          <cell r="D1569" t="str">
            <v>Secc. 13kV 3F con interruptor 100A BIL 150</v>
          </cell>
          <cell r="E1569" t="str">
            <v>U</v>
          </cell>
        </row>
        <row r="1570">
          <cell r="A1570" t="str">
            <v>SPT-3I100_95</v>
          </cell>
          <cell r="B1570" t="str">
            <v>SPT0053</v>
          </cell>
          <cell r="C1570" t="str">
            <v>3I100_95T</v>
          </cell>
          <cell r="D1570" t="str">
            <v>Secc. 13kV 3F con interruptor 100A BIL 95</v>
          </cell>
          <cell r="E1570" t="str">
            <v>U</v>
          </cell>
        </row>
        <row r="1571">
          <cell r="A1571" t="str">
            <v>SPT-3I200_125</v>
          </cell>
          <cell r="B1571" t="str">
            <v>SPT0057</v>
          </cell>
          <cell r="C1571" t="str">
            <v>3I200_125T</v>
          </cell>
          <cell r="D1571" t="str">
            <v>Secc. 13kV 3F con interruptor 200A BIL 125</v>
          </cell>
          <cell r="E1571" t="str">
            <v>U</v>
          </cell>
        </row>
        <row r="1572">
          <cell r="A1572" t="str">
            <v>SPT-3I200_150</v>
          </cell>
          <cell r="B1572" t="str">
            <v>SPT0058</v>
          </cell>
          <cell r="C1572" t="str">
            <v>3I200_150T</v>
          </cell>
          <cell r="D1572" t="str">
            <v>Secc. 13kV 3F con interruptor 200A BIL 150</v>
          </cell>
          <cell r="E1572" t="str">
            <v>U</v>
          </cell>
        </row>
        <row r="1573">
          <cell r="A1573" t="str">
            <v>SPT-3I200_95</v>
          </cell>
          <cell r="B1573" t="str">
            <v>SPT0056</v>
          </cell>
          <cell r="C1573" t="str">
            <v>3I200_95T</v>
          </cell>
          <cell r="D1573" t="str">
            <v>Secc. 13kV 3F con interruptor 200A BIL 95</v>
          </cell>
          <cell r="E1573" t="str">
            <v>U</v>
          </cell>
        </row>
        <row r="1574">
          <cell r="A1574" t="str">
            <v>SPT-3N100</v>
          </cell>
          <cell r="B1574" t="str">
            <v>SPT0049</v>
          </cell>
          <cell r="C1574" t="str">
            <v>3N100T</v>
          </cell>
          <cell r="D1574" t="str">
            <v>Secc. 13kV 3F con secc. trip. oper. con carga con disp. rompearco 100A</v>
          </cell>
          <cell r="E1574" t="str">
            <v>U</v>
          </cell>
        </row>
        <row r="1575">
          <cell r="A1575" t="str">
            <v>SPT-3N200</v>
          </cell>
          <cell r="B1575" t="str">
            <v>SPT0050</v>
          </cell>
          <cell r="C1575" t="str">
            <v>3N200T</v>
          </cell>
          <cell r="D1575" t="str">
            <v>Secc. 13kV 3F con secc. trip. oper. con carga con disp. rompearco 200A</v>
          </cell>
          <cell r="E1575" t="str">
            <v>U</v>
          </cell>
        </row>
        <row r="1576">
          <cell r="A1576" t="str">
            <v>SPT-3N300</v>
          </cell>
          <cell r="B1576" t="str">
            <v>SPT0051</v>
          </cell>
          <cell r="C1576" t="str">
            <v>3N300T</v>
          </cell>
          <cell r="D1576" t="str">
            <v>Secc. 13kV 3F con secc. trip. oper. con carga con disp. rompearco 300A</v>
          </cell>
          <cell r="E1576" t="str">
            <v>U</v>
          </cell>
        </row>
        <row r="1577">
          <cell r="A1577" t="str">
            <v>SPT-3N600</v>
          </cell>
          <cell r="B1577" t="str">
            <v>SPT0052</v>
          </cell>
          <cell r="C1577" t="str">
            <v>3N600T</v>
          </cell>
          <cell r="D1577" t="str">
            <v>Secc. 13kV 3F con secc. trip. oper. con carga con disp. rompearco 600A</v>
          </cell>
          <cell r="E1577" t="str">
            <v>U</v>
          </cell>
        </row>
        <row r="1578">
          <cell r="A1578" t="str">
            <v>SPT-3O100</v>
          </cell>
          <cell r="B1578" t="str">
            <v>SPT0041</v>
          </cell>
          <cell r="C1578" t="str">
            <v>3O100T</v>
          </cell>
          <cell r="D1578" t="str">
            <v>Secc. 13kV 3F con seccionador de cuchilla   con disp. rompearco 100A</v>
          </cell>
          <cell r="E1578" t="str">
            <v>U</v>
          </cell>
        </row>
        <row r="1579">
          <cell r="A1579" t="str">
            <v>SPT-3O200</v>
          </cell>
          <cell r="B1579" t="str">
            <v>SPT0042</v>
          </cell>
          <cell r="C1579" t="str">
            <v>3O200T</v>
          </cell>
          <cell r="D1579" t="str">
            <v>Secc. 13kV 3F con seccionador de cuchilla   con disp. rompearco 200A</v>
          </cell>
          <cell r="E1579" t="str">
            <v>U</v>
          </cell>
        </row>
        <row r="1580">
          <cell r="A1580" t="str">
            <v>SPT-3O300</v>
          </cell>
          <cell r="B1580" t="str">
            <v>SPT0043</v>
          </cell>
          <cell r="C1580" t="str">
            <v>3O300T</v>
          </cell>
          <cell r="D1580" t="str">
            <v>Secc. 13kV 3F con seccionador de cuchilla   con disp. rompearco 300A</v>
          </cell>
          <cell r="E1580" t="str">
            <v>U</v>
          </cell>
        </row>
        <row r="1581">
          <cell r="A1581" t="str">
            <v>SPT-3O600</v>
          </cell>
          <cell r="B1581" t="str">
            <v>SPT0044</v>
          </cell>
          <cell r="C1581" t="str">
            <v>3O600T</v>
          </cell>
          <cell r="D1581" t="str">
            <v>Secc. 13kV 3F con seccionador de cuchilla   con disp. rompearco 600A</v>
          </cell>
          <cell r="E1581" t="str">
            <v>U</v>
          </cell>
        </row>
        <row r="1582">
          <cell r="A1582" t="str">
            <v>SPT-3P10</v>
          </cell>
          <cell r="B1582" t="str">
            <v>SPT0069</v>
          </cell>
          <cell r="C1582" t="str">
            <v>3P10T</v>
          </cell>
          <cell r="D1582" t="str">
            <v>Protección 13kV 3F con descargador 10kV</v>
          </cell>
          <cell r="E1582" t="str">
            <v>U</v>
          </cell>
        </row>
        <row r="1583">
          <cell r="A1583" t="str">
            <v>SPT-3R400_125</v>
          </cell>
          <cell r="B1583" t="str">
            <v>SPT0064</v>
          </cell>
          <cell r="C1583" t="str">
            <v>3R400_125T</v>
          </cell>
          <cell r="D1583" t="str">
            <v>Secc. 13kV 3F con reconectador 400A BIL 125</v>
          </cell>
          <cell r="E1583" t="str">
            <v>U</v>
          </cell>
        </row>
        <row r="1584">
          <cell r="A1584" t="str">
            <v>SPT-3R400_125</v>
          </cell>
          <cell r="B1584" t="str">
            <v>SPT0060</v>
          </cell>
          <cell r="C1584" t="str">
            <v>3R400_125T</v>
          </cell>
          <cell r="D1584" t="str">
            <v>Secc. 13kV 3F con reconectador 400A BIL 125</v>
          </cell>
          <cell r="E1584" t="str">
            <v>U</v>
          </cell>
        </row>
        <row r="1585">
          <cell r="A1585" t="str">
            <v>SPT-3R400_150</v>
          </cell>
          <cell r="B1585" t="str">
            <v>SPT0074</v>
          </cell>
          <cell r="C1585" t="str">
            <v>3R400_150T</v>
          </cell>
          <cell r="D1585" t="str">
            <v>Secc. 13 kV 3F con reconectador 400A BIL 150</v>
          </cell>
          <cell r="E1585" t="str">
            <v>U</v>
          </cell>
        </row>
        <row r="1586">
          <cell r="A1586" t="str">
            <v>SPT-3R400_95</v>
          </cell>
          <cell r="B1586" t="str">
            <v>SPT0063</v>
          </cell>
          <cell r="C1586" t="str">
            <v>3R400_95T</v>
          </cell>
          <cell r="D1586" t="str">
            <v>Secc. 13kV 3F con reconectador 400A BIL 95</v>
          </cell>
          <cell r="E1586" t="str">
            <v>U</v>
          </cell>
        </row>
        <row r="1587">
          <cell r="A1587" t="str">
            <v>SPT-3R400_95</v>
          </cell>
          <cell r="B1587" t="str">
            <v>SPT0059</v>
          </cell>
          <cell r="C1587" t="str">
            <v>3R400_95T</v>
          </cell>
          <cell r="D1587" t="str">
            <v>Secc. 13kV 3F con reconectador 400A BIL 95</v>
          </cell>
          <cell r="E1587" t="str">
            <v>U</v>
          </cell>
        </row>
        <row r="1588">
          <cell r="A1588" t="str">
            <v>SPT-3R600_125</v>
          </cell>
          <cell r="B1588" t="str">
            <v>SPT0066</v>
          </cell>
          <cell r="C1588" t="str">
            <v>3R600_125T</v>
          </cell>
          <cell r="D1588" t="str">
            <v>Secc. 13kV 3F con reconectador 600A BIL 125</v>
          </cell>
          <cell r="E1588" t="str">
            <v>U</v>
          </cell>
        </row>
        <row r="1589">
          <cell r="A1589" t="str">
            <v>SPT-3R600_125</v>
          </cell>
          <cell r="B1589" t="str">
            <v>SPT0062</v>
          </cell>
          <cell r="C1589" t="str">
            <v>3R600_125T</v>
          </cell>
          <cell r="D1589" t="str">
            <v>Secc. 13kV 3F con reconectador 600A BIL 125</v>
          </cell>
          <cell r="E1589" t="str">
            <v>U</v>
          </cell>
        </row>
        <row r="1590">
          <cell r="A1590" t="str">
            <v>SPT-3R600_150</v>
          </cell>
          <cell r="B1590" t="str">
            <v>SPT0075</v>
          </cell>
          <cell r="C1590" t="str">
            <v>3R600_150T</v>
          </cell>
          <cell r="D1590" t="str">
            <v>Secc. 13 kV 3F con reconectador 600A BIL 150</v>
          </cell>
          <cell r="E1590" t="str">
            <v>U</v>
          </cell>
        </row>
        <row r="1591">
          <cell r="A1591" t="str">
            <v>SPT-3R600_95</v>
          </cell>
          <cell r="B1591" t="str">
            <v>SPT0065</v>
          </cell>
          <cell r="C1591" t="str">
            <v>3R600_95T</v>
          </cell>
          <cell r="D1591" t="str">
            <v>Secc. 13kV 3F con reconectador 600A BIL 95</v>
          </cell>
          <cell r="E1591" t="str">
            <v>U</v>
          </cell>
        </row>
        <row r="1592">
          <cell r="A1592" t="str">
            <v>SPT-3R600_95</v>
          </cell>
          <cell r="B1592" t="str">
            <v>SPT0061</v>
          </cell>
          <cell r="C1592" t="str">
            <v>3R600_95T</v>
          </cell>
          <cell r="D1592" t="str">
            <v>Secc. 13kV 3F con reconectador 600A BIL 95</v>
          </cell>
          <cell r="E1592" t="str">
            <v>U</v>
          </cell>
        </row>
        <row r="1593">
          <cell r="A1593" t="str">
            <v>SPT-3S100</v>
          </cell>
          <cell r="B1593" t="str">
            <v>SPT0033</v>
          </cell>
          <cell r="C1593" t="str">
            <v>3S100T</v>
          </cell>
          <cell r="D1593" t="str">
            <v>Secc. 13kV 3F con seccionador fus. unipolar ab. 100A</v>
          </cell>
          <cell r="E1593" t="str">
            <v>U</v>
          </cell>
        </row>
        <row r="1594">
          <cell r="A1594" t="str">
            <v>SPT-3S200</v>
          </cell>
          <cell r="B1594" t="str">
            <v>SPT0034</v>
          </cell>
          <cell r="C1594" t="str">
            <v>3S200T</v>
          </cell>
          <cell r="D1594" t="str">
            <v>Secc. 13kV 3F con seccionador fus. unipolar ab. 200A</v>
          </cell>
          <cell r="E1594" t="str">
            <v>U</v>
          </cell>
        </row>
        <row r="1595">
          <cell r="A1595" t="str">
            <v>SPV-1C100</v>
          </cell>
          <cell r="B1595" t="str">
            <v>SPV0005</v>
          </cell>
          <cell r="C1595" t="str">
            <v>1C100V</v>
          </cell>
          <cell r="D1595" t="str">
            <v>Secc. 22kV 1F con seccionador de cuchilla   100A</v>
          </cell>
          <cell r="E1595" t="str">
            <v>U</v>
          </cell>
        </row>
        <row r="1596">
          <cell r="A1596" t="str">
            <v>SPV-1C200</v>
          </cell>
          <cell r="B1596" t="str">
            <v>SPV0006</v>
          </cell>
          <cell r="C1596" t="str">
            <v>1C200V</v>
          </cell>
          <cell r="D1596" t="str">
            <v>Secc. 22kV 1F con seccionador de cuchilla   200A</v>
          </cell>
          <cell r="E1596" t="str">
            <v>U</v>
          </cell>
        </row>
        <row r="1597">
          <cell r="A1597" t="str">
            <v>SPV-1C300</v>
          </cell>
          <cell r="B1597" t="str">
            <v>SPV0007</v>
          </cell>
          <cell r="C1597" t="str">
            <v>1C300V</v>
          </cell>
          <cell r="D1597" t="str">
            <v>Secc. 22kV 1F con seccionador de cuchilla   300A</v>
          </cell>
          <cell r="E1597" t="str">
            <v>U</v>
          </cell>
        </row>
        <row r="1598">
          <cell r="A1598" t="str">
            <v>SPV-1C600</v>
          </cell>
          <cell r="B1598" t="str">
            <v>SPV0057</v>
          </cell>
          <cell r="C1598" t="str">
            <v>1C600V</v>
          </cell>
          <cell r="D1598" t="str">
            <v>Secc. 22 kV 1F con seccionador de cuchilla 600A</v>
          </cell>
          <cell r="E1598" t="str">
            <v>U</v>
          </cell>
        </row>
        <row r="1599">
          <cell r="A1599" t="str">
            <v>SPV-1D100</v>
          </cell>
          <cell r="B1599" t="str">
            <v>SPV0054</v>
          </cell>
          <cell r="C1599" t="str">
            <v>1D100V</v>
          </cell>
          <cell r="D1599" t="str">
            <v>Secc. 22kV 1F con seccionador fus. unipolar cerrado 100A</v>
          </cell>
          <cell r="E1599" t="str">
            <v>U</v>
          </cell>
        </row>
        <row r="1600">
          <cell r="A1600" t="str">
            <v>SPV-1E100</v>
          </cell>
          <cell r="B1600" t="str">
            <v>SPV0003</v>
          </cell>
          <cell r="C1600" t="str">
            <v>1E100V</v>
          </cell>
          <cell r="D1600" t="str">
            <v>Secc. 22kV 1F con seccionador fus. unipolar ab. disp. rompearco 100A</v>
          </cell>
          <cell r="E1600" t="str">
            <v>U</v>
          </cell>
        </row>
        <row r="1601">
          <cell r="A1601" t="str">
            <v>SPV-1E200</v>
          </cell>
          <cell r="B1601" t="str">
            <v>SPV0004</v>
          </cell>
          <cell r="C1601" t="str">
            <v>1E200V</v>
          </cell>
          <cell r="D1601" t="str">
            <v>Secc. 22kV 1F con seccionador fus. unipolar ab. disp. rompearco 200A</v>
          </cell>
          <cell r="E1601" t="str">
            <v>U</v>
          </cell>
        </row>
        <row r="1602">
          <cell r="A1602" t="str">
            <v>SPV-1I100_125</v>
          </cell>
          <cell r="B1602" t="str">
            <v>SPV0012</v>
          </cell>
          <cell r="C1602" t="str">
            <v>1I100_125V</v>
          </cell>
          <cell r="D1602" t="str">
            <v>Secc. 22kV 1F con interruptor 100A BIL 125</v>
          </cell>
          <cell r="E1602" t="str">
            <v>U</v>
          </cell>
        </row>
        <row r="1603">
          <cell r="A1603" t="str">
            <v>SPV-1I100_150</v>
          </cell>
          <cell r="B1603" t="str">
            <v>SPV0013</v>
          </cell>
          <cell r="C1603" t="str">
            <v>1I100_150V</v>
          </cell>
          <cell r="D1603" t="str">
            <v>Secc. 22kV 1F con interruptor 100A BIL 150</v>
          </cell>
          <cell r="E1603" t="str">
            <v>U</v>
          </cell>
        </row>
        <row r="1604">
          <cell r="A1604" t="str">
            <v>SPV-1I100_95</v>
          </cell>
          <cell r="B1604" t="str">
            <v>SPV0011</v>
          </cell>
          <cell r="C1604" t="str">
            <v>1I100_95V</v>
          </cell>
          <cell r="D1604" t="str">
            <v>Secc. 22kV 1F con interruptor 100A BIL 95</v>
          </cell>
          <cell r="E1604" t="str">
            <v>U</v>
          </cell>
        </row>
        <row r="1605">
          <cell r="A1605" t="str">
            <v>SPV-1I200_125</v>
          </cell>
          <cell r="B1605" t="str">
            <v>SPV0015</v>
          </cell>
          <cell r="C1605" t="str">
            <v>1I200_125V</v>
          </cell>
          <cell r="D1605" t="str">
            <v>Secc. 22kV 1F con interruptor 200A BIL 125</v>
          </cell>
          <cell r="E1605" t="str">
            <v>U</v>
          </cell>
        </row>
        <row r="1606">
          <cell r="A1606" t="str">
            <v>SPV-1I200_150</v>
          </cell>
          <cell r="B1606" t="str">
            <v>SPV0016</v>
          </cell>
          <cell r="C1606" t="str">
            <v>1I200_150V</v>
          </cell>
          <cell r="D1606" t="str">
            <v>Secc. 22kV 1F con interruptor 200A BIL 150</v>
          </cell>
          <cell r="E1606" t="str">
            <v>U</v>
          </cell>
        </row>
        <row r="1607">
          <cell r="A1607" t="str">
            <v>SPV-1I200_95</v>
          </cell>
          <cell r="B1607" t="str">
            <v>SPV0014</v>
          </cell>
          <cell r="C1607" t="str">
            <v>1I200_95V</v>
          </cell>
          <cell r="D1607" t="str">
            <v>Secc. 22kV 1F con interruptor 200A BIL 95</v>
          </cell>
          <cell r="E1607" t="str">
            <v>U</v>
          </cell>
        </row>
        <row r="1608">
          <cell r="A1608" t="str">
            <v>SPV-1O100</v>
          </cell>
          <cell r="B1608" t="str">
            <v>SPV0008</v>
          </cell>
          <cell r="C1608" t="str">
            <v>1O100V</v>
          </cell>
          <cell r="D1608" t="str">
            <v>Secc. 22kV 1F con seccionador de cuchilla con disp. rompearco 100A</v>
          </cell>
          <cell r="E1608" t="str">
            <v>U</v>
          </cell>
        </row>
        <row r="1609">
          <cell r="A1609" t="str">
            <v>SPV-1O200</v>
          </cell>
          <cell r="B1609" t="str">
            <v>SPV0009</v>
          </cell>
          <cell r="C1609" t="str">
            <v>1O200V</v>
          </cell>
          <cell r="D1609" t="str">
            <v>Secc. 22kV 1F con seccionador de cuchilla con disp. rompearco 200A</v>
          </cell>
          <cell r="E1609" t="str">
            <v>U</v>
          </cell>
        </row>
        <row r="1610">
          <cell r="A1610" t="str">
            <v>SPV-1O300</v>
          </cell>
          <cell r="B1610" t="str">
            <v>SPV0010</v>
          </cell>
          <cell r="C1610" t="str">
            <v>1O300V</v>
          </cell>
          <cell r="D1610" t="str">
            <v>Secc. 22kV 1F con seccionador de cuchilla con disp. rompearco 300A</v>
          </cell>
          <cell r="E1610" t="str">
            <v>U</v>
          </cell>
        </row>
        <row r="1611">
          <cell r="A1611" t="str">
            <v>SPV-1O600</v>
          </cell>
          <cell r="B1611" t="str">
            <v>SPV0058</v>
          </cell>
          <cell r="C1611" t="str">
            <v>1O600V</v>
          </cell>
          <cell r="D1611" t="str">
            <v>Secc. 22 kV 1F con seccionador de cuchilla con disp. rompearco 600A</v>
          </cell>
          <cell r="E1611" t="str">
            <v>U</v>
          </cell>
        </row>
        <row r="1612">
          <cell r="A1612" t="str">
            <v>SPV-1P18</v>
          </cell>
          <cell r="B1612" t="str">
            <v>SPV0051</v>
          </cell>
          <cell r="C1612" t="str">
            <v>1P18V</v>
          </cell>
          <cell r="D1612" t="str">
            <v>Protección 22kV 1F con descargador 18kV</v>
          </cell>
          <cell r="E1612" t="str">
            <v>U</v>
          </cell>
        </row>
        <row r="1613">
          <cell r="A1613" t="str">
            <v>SPV-1R400_125</v>
          </cell>
          <cell r="B1613" t="str">
            <v>SPV0060</v>
          </cell>
          <cell r="C1613" t="str">
            <v>1R400_125V</v>
          </cell>
          <cell r="D1613" t="str">
            <v>Secc. 22 kV 1F con reconectador 400A BIL 125</v>
          </cell>
          <cell r="E1613" t="str">
            <v>U</v>
          </cell>
        </row>
        <row r="1614">
          <cell r="A1614" t="str">
            <v>SPV-1R400_95</v>
          </cell>
          <cell r="B1614" t="str">
            <v>SPV0059</v>
          </cell>
          <cell r="C1614" t="str">
            <v>1R400_95V</v>
          </cell>
          <cell r="D1614" t="str">
            <v>Secc. 22 kV 1F con reconectador 400A BIL 95</v>
          </cell>
          <cell r="E1614" t="str">
            <v>U</v>
          </cell>
        </row>
        <row r="1615">
          <cell r="A1615" t="str">
            <v>SPV-1R600_125</v>
          </cell>
          <cell r="B1615" t="str">
            <v>SPV0062</v>
          </cell>
          <cell r="C1615" t="str">
            <v>1R600_125V</v>
          </cell>
          <cell r="D1615" t="str">
            <v>Secc. 22 kV 1F con reconectador 600A BIL 125</v>
          </cell>
          <cell r="E1615" t="str">
            <v>U</v>
          </cell>
        </row>
        <row r="1616">
          <cell r="A1616" t="str">
            <v>SPV-1R600_95</v>
          </cell>
          <cell r="B1616" t="str">
            <v>SPV0061</v>
          </cell>
          <cell r="C1616" t="str">
            <v>1R600_95V</v>
          </cell>
          <cell r="D1616" t="str">
            <v>Secc. 22 kV 1F con reconectador 600A BIL 95</v>
          </cell>
          <cell r="E1616" t="str">
            <v>U</v>
          </cell>
        </row>
        <row r="1617">
          <cell r="A1617" t="str">
            <v>SPV-1S100</v>
          </cell>
          <cell r="B1617" t="str">
            <v>SPV0001</v>
          </cell>
          <cell r="C1617" t="str">
            <v>1S100V</v>
          </cell>
          <cell r="D1617" t="str">
            <v>Secc. 22kV 1F con seccionador fus. unipolar ab. 100A</v>
          </cell>
          <cell r="E1617" t="str">
            <v>U</v>
          </cell>
        </row>
        <row r="1618">
          <cell r="A1618" t="str">
            <v>SPV-1S200</v>
          </cell>
          <cell r="B1618" t="str">
            <v>SPV0002</v>
          </cell>
          <cell r="C1618" t="str">
            <v>1S200V</v>
          </cell>
          <cell r="D1618" t="str">
            <v>Secc. 22kV 1F con seccionador fus. unipolar ab. 200A</v>
          </cell>
          <cell r="E1618" t="str">
            <v>U</v>
          </cell>
        </row>
        <row r="1619">
          <cell r="A1619" t="str">
            <v>SPV-2C100</v>
          </cell>
          <cell r="B1619" t="str">
            <v>SPV0021</v>
          </cell>
          <cell r="C1619" t="str">
            <v>2C100V</v>
          </cell>
          <cell r="D1619" t="str">
            <v>Secc. 22kV 2F con seccionador de cuchilla 100A</v>
          </cell>
          <cell r="E1619" t="str">
            <v>U</v>
          </cell>
        </row>
        <row r="1620">
          <cell r="A1620" t="str">
            <v>SPV-2C200</v>
          </cell>
          <cell r="B1620" t="str">
            <v>SPV0022</v>
          </cell>
          <cell r="C1620" t="str">
            <v>2C200V</v>
          </cell>
          <cell r="D1620" t="str">
            <v>Secc. 22kV 2F con seccionador de cuchilla 200A</v>
          </cell>
          <cell r="E1620" t="str">
            <v>U</v>
          </cell>
        </row>
        <row r="1621">
          <cell r="A1621" t="str">
            <v>SPV-2C300</v>
          </cell>
          <cell r="B1621" t="str">
            <v>SPV0023</v>
          </cell>
          <cell r="C1621" t="str">
            <v>2C300V</v>
          </cell>
          <cell r="D1621" t="str">
            <v>Secc. 22kV 2F con seccionador de cuchilla 300A</v>
          </cell>
          <cell r="E1621" t="str">
            <v>U</v>
          </cell>
        </row>
        <row r="1622">
          <cell r="A1622" t="str">
            <v>SPV-2C600</v>
          </cell>
          <cell r="B1622" t="str">
            <v>SPV0063</v>
          </cell>
          <cell r="C1622" t="str">
            <v>2C600V</v>
          </cell>
          <cell r="D1622" t="str">
            <v>Secc. 22 kV 2F con seccionador de cuchilla 600A</v>
          </cell>
          <cell r="E1622" t="str">
            <v>U</v>
          </cell>
        </row>
        <row r="1623">
          <cell r="A1623" t="str">
            <v>SPV-2D100</v>
          </cell>
          <cell r="B1623" t="str">
            <v>SPV0055</v>
          </cell>
          <cell r="C1623" t="str">
            <v>2D100V</v>
          </cell>
          <cell r="D1623" t="str">
            <v>Secc. 22kV 2F con seccionador fus. unipolar cerrado 100A</v>
          </cell>
          <cell r="E1623" t="str">
            <v>U</v>
          </cell>
        </row>
        <row r="1624">
          <cell r="A1624" t="str">
            <v>SPV-2E100</v>
          </cell>
          <cell r="B1624" t="str">
            <v>SPV0019</v>
          </cell>
          <cell r="C1624" t="str">
            <v>2E100V</v>
          </cell>
          <cell r="D1624" t="str">
            <v>Secc. 22kV 2F con seccionador fus. unipolar ab. disp. rompearco 100A</v>
          </cell>
          <cell r="E1624" t="str">
            <v>U</v>
          </cell>
        </row>
        <row r="1625">
          <cell r="A1625" t="str">
            <v>SPV-2E200</v>
          </cell>
          <cell r="B1625" t="str">
            <v>SPV0020</v>
          </cell>
          <cell r="C1625" t="str">
            <v>2E200V</v>
          </cell>
          <cell r="D1625" t="str">
            <v>Secc. 22kV 2F con seccionador fus. unipolar ab. disp. rompearco 200A</v>
          </cell>
          <cell r="E1625" t="str">
            <v>U</v>
          </cell>
        </row>
        <row r="1626">
          <cell r="A1626" t="str">
            <v>SPV-2O100</v>
          </cell>
          <cell r="B1626" t="str">
            <v>SPV0024</v>
          </cell>
          <cell r="C1626" t="str">
            <v>2O100V</v>
          </cell>
          <cell r="D1626" t="str">
            <v>Secc. 22kV 2F con seccionador de cuchilla   con disp. rompearco 100A</v>
          </cell>
          <cell r="E1626" t="str">
            <v>U</v>
          </cell>
        </row>
        <row r="1627">
          <cell r="A1627" t="str">
            <v>SPV-2O200</v>
          </cell>
          <cell r="B1627" t="str">
            <v>SPV0025</v>
          </cell>
          <cell r="C1627" t="str">
            <v>2O200V</v>
          </cell>
          <cell r="D1627" t="str">
            <v>Secc. 22kV 2F con seccionador de cuchilla   con disp. rompearco 200A</v>
          </cell>
          <cell r="E1627" t="str">
            <v>U</v>
          </cell>
        </row>
        <row r="1628">
          <cell r="A1628" t="str">
            <v>SPV-2O300</v>
          </cell>
          <cell r="B1628" t="str">
            <v>SPV0026</v>
          </cell>
          <cell r="C1628" t="str">
            <v>2O300V</v>
          </cell>
          <cell r="D1628" t="str">
            <v>Secc. 22kV 2F con seccionador de cuchilla   con disp. rompearco 300A</v>
          </cell>
          <cell r="E1628" t="str">
            <v>U</v>
          </cell>
        </row>
        <row r="1629">
          <cell r="A1629" t="str">
            <v>SPV-2P18</v>
          </cell>
          <cell r="B1629" t="str">
            <v>SPV0052</v>
          </cell>
          <cell r="C1629" t="str">
            <v>2P18V</v>
          </cell>
          <cell r="D1629" t="str">
            <v>Protección 22kV 2F con descargador 18kV</v>
          </cell>
          <cell r="E1629" t="str">
            <v>U</v>
          </cell>
        </row>
        <row r="1630">
          <cell r="A1630" t="str">
            <v>SPV-2S100</v>
          </cell>
          <cell r="B1630" t="str">
            <v>SPV0017</v>
          </cell>
          <cell r="C1630" t="str">
            <v>2S100V</v>
          </cell>
          <cell r="D1630" t="str">
            <v>Secc. 22kV 2F con seccionador fus. unipolar ab. 100A</v>
          </cell>
          <cell r="E1630" t="str">
            <v>U</v>
          </cell>
        </row>
        <row r="1631">
          <cell r="A1631" t="str">
            <v>SPV-2S200</v>
          </cell>
          <cell r="B1631" t="str">
            <v>SPV0018</v>
          </cell>
          <cell r="C1631" t="str">
            <v>2S200V</v>
          </cell>
          <cell r="D1631" t="str">
            <v>Secc. 22kV 2F con seccionador fus. unipolar ab. 200A</v>
          </cell>
          <cell r="E1631" t="str">
            <v>U</v>
          </cell>
        </row>
        <row r="1632">
          <cell r="A1632" t="str">
            <v>SPV-3A100</v>
          </cell>
          <cell r="B1632" t="str">
            <v>SPV0039</v>
          </cell>
          <cell r="C1632" t="str">
            <v>3A100V</v>
          </cell>
          <cell r="D1632" t="str">
            <v>Secc. 22kV 3F con seccionador tripolar para  oper. con carga 100A</v>
          </cell>
          <cell r="E1632" t="str">
            <v>U</v>
          </cell>
        </row>
        <row r="1633">
          <cell r="A1633" t="str">
            <v>SPV-3A200</v>
          </cell>
          <cell r="B1633" t="str">
            <v>SPV0040</v>
          </cell>
          <cell r="C1633" t="str">
            <v>3A200V</v>
          </cell>
          <cell r="D1633" t="str">
            <v>Secc. 22kV 3F con seccionador tripolar para  oper. con carga 200A</v>
          </cell>
          <cell r="E1633" t="str">
            <v>U</v>
          </cell>
        </row>
        <row r="1634">
          <cell r="A1634" t="str">
            <v>SPV-3A300</v>
          </cell>
          <cell r="B1634" t="str">
            <v>SPV0041</v>
          </cell>
          <cell r="C1634" t="str">
            <v>3A300V</v>
          </cell>
          <cell r="D1634" t="str">
            <v>Secc. 22kV 3F con seccionador tripolar para  oper. con carga 300A</v>
          </cell>
          <cell r="E1634" t="str">
            <v>U</v>
          </cell>
        </row>
        <row r="1635">
          <cell r="A1635" t="str">
            <v>SPV-3A600</v>
          </cell>
          <cell r="B1635" t="str">
            <v>SPV0042</v>
          </cell>
          <cell r="C1635" t="str">
            <v>3A600V</v>
          </cell>
          <cell r="D1635" t="str">
            <v>Secc. 22kV 3F con seccionador tripolar para  oper. con carga 600A</v>
          </cell>
          <cell r="E1635" t="str">
            <v>U</v>
          </cell>
        </row>
        <row r="1636">
          <cell r="A1636" t="str">
            <v>SPV-3C100</v>
          </cell>
          <cell r="B1636" t="str">
            <v>SPV0031</v>
          </cell>
          <cell r="C1636" t="str">
            <v>3C100V</v>
          </cell>
          <cell r="D1636" t="str">
            <v>Secc. 22kV 3F con seccionador de cuchilla 100A</v>
          </cell>
          <cell r="E1636" t="str">
            <v>U</v>
          </cell>
        </row>
        <row r="1637">
          <cell r="A1637" t="str">
            <v>SPV-3C200</v>
          </cell>
          <cell r="B1637" t="str">
            <v>SPV0032</v>
          </cell>
          <cell r="C1637" t="str">
            <v>3C200V</v>
          </cell>
          <cell r="D1637" t="str">
            <v>Secc. 22kV 3F con seccionador de cuchilla 200A</v>
          </cell>
          <cell r="E1637" t="str">
            <v>U</v>
          </cell>
        </row>
        <row r="1638">
          <cell r="A1638" t="str">
            <v>SPV-3C300</v>
          </cell>
          <cell r="B1638" t="str">
            <v>SPV0033</v>
          </cell>
          <cell r="C1638" t="str">
            <v>3C300V</v>
          </cell>
          <cell r="D1638" t="str">
            <v>Secc. 22kV 3F con seccionador de cuchilla 300A</v>
          </cell>
          <cell r="E1638" t="str">
            <v>U</v>
          </cell>
        </row>
        <row r="1639">
          <cell r="A1639" t="str">
            <v>SPV-3C600</v>
          </cell>
          <cell r="B1639" t="str">
            <v>SPV0034</v>
          </cell>
          <cell r="C1639" t="str">
            <v>3C600V</v>
          </cell>
          <cell r="D1639" t="str">
            <v>Secc. 22kV 3F con seccionador de cuchilla 600A</v>
          </cell>
          <cell r="E1639" t="str">
            <v>U</v>
          </cell>
        </row>
        <row r="1640">
          <cell r="A1640" t="str">
            <v>SPV-3D100</v>
          </cell>
          <cell r="B1640" t="str">
            <v>SPV0056</v>
          </cell>
          <cell r="C1640" t="str">
            <v>3D100V</v>
          </cell>
          <cell r="D1640" t="str">
            <v>Secc. 22kV 3F con seccionador fus. unipolar cerrado 100A</v>
          </cell>
          <cell r="E1640" t="str">
            <v>U</v>
          </cell>
        </row>
        <row r="1641">
          <cell r="A1641" t="str">
            <v>SPV-3E100</v>
          </cell>
          <cell r="B1641" t="str">
            <v>SPV0029</v>
          </cell>
          <cell r="C1641" t="str">
            <v>3E100V</v>
          </cell>
          <cell r="D1641" t="str">
            <v>Secc. 22kV 3F con seccionador fus. unipolar ab. disp. rompearco 100A</v>
          </cell>
          <cell r="E1641" t="str">
            <v>U</v>
          </cell>
        </row>
        <row r="1642">
          <cell r="A1642" t="str">
            <v>SPV-3E200</v>
          </cell>
          <cell r="B1642" t="str">
            <v>SPV0030</v>
          </cell>
          <cell r="C1642" t="str">
            <v>3E200V</v>
          </cell>
          <cell r="D1642" t="str">
            <v>Secc. 22kV 3F con seccionador fus. unipolar ab. disp. rompearco 200A</v>
          </cell>
          <cell r="E1642" t="str">
            <v>U</v>
          </cell>
        </row>
        <row r="1643">
          <cell r="A1643" t="str">
            <v>SPV-3I100_125</v>
          </cell>
          <cell r="B1643" t="str">
            <v>SPV0065</v>
          </cell>
          <cell r="C1643" t="str">
            <v>3I100_125V</v>
          </cell>
          <cell r="D1643" t="str">
            <v>Secc. 22 kV 3F con interruptor 100A BIL 125</v>
          </cell>
          <cell r="E1643" t="str">
            <v>U</v>
          </cell>
        </row>
        <row r="1644">
          <cell r="A1644" t="str">
            <v>SPV-3I100_150</v>
          </cell>
          <cell r="B1644" t="str">
            <v>SPV0066</v>
          </cell>
          <cell r="C1644" t="str">
            <v>3I100_150V</v>
          </cell>
          <cell r="D1644" t="str">
            <v>Secc. 22 kV 3F con interruptor 100A BIL 150</v>
          </cell>
          <cell r="E1644" t="str">
            <v>U</v>
          </cell>
        </row>
        <row r="1645">
          <cell r="A1645" t="str">
            <v>SPV-3I100_95</v>
          </cell>
          <cell r="B1645" t="str">
            <v>SPV0064</v>
          </cell>
          <cell r="C1645" t="str">
            <v>3I100_95V</v>
          </cell>
          <cell r="D1645" t="str">
            <v>Secc. 22 kV 3F con interruptor 100A BIL 95</v>
          </cell>
          <cell r="E1645" t="str">
            <v>U</v>
          </cell>
        </row>
        <row r="1646">
          <cell r="A1646" t="str">
            <v>SPV-3I200_125</v>
          </cell>
          <cell r="B1646" t="str">
            <v>SPV0068</v>
          </cell>
          <cell r="C1646" t="str">
            <v>3I200_125V</v>
          </cell>
          <cell r="D1646" t="str">
            <v>Secc. 22 kV 3F con interruptor 200A BIL 125</v>
          </cell>
          <cell r="E1646" t="str">
            <v>U</v>
          </cell>
        </row>
        <row r="1647">
          <cell r="A1647" t="str">
            <v>SPV-3I200_150</v>
          </cell>
          <cell r="B1647" t="str">
            <v>SPV0069</v>
          </cell>
          <cell r="C1647" t="str">
            <v>3I200_150V</v>
          </cell>
          <cell r="D1647" t="str">
            <v>Secc. 22 kV 3F con interruptor 200A BIL 150</v>
          </cell>
          <cell r="E1647" t="str">
            <v>U</v>
          </cell>
        </row>
        <row r="1648">
          <cell r="A1648" t="str">
            <v>SPV-3I200_95</v>
          </cell>
          <cell r="B1648" t="str">
            <v>SPV0067</v>
          </cell>
          <cell r="C1648" t="str">
            <v>3I200_95V</v>
          </cell>
          <cell r="D1648" t="str">
            <v>Secc. 22 kV 3F con interruptor 200A BIL 95</v>
          </cell>
          <cell r="E1648" t="str">
            <v>U</v>
          </cell>
        </row>
        <row r="1649">
          <cell r="A1649" t="str">
            <v>SPV-3N100</v>
          </cell>
          <cell r="B1649" t="str">
            <v>SPV0043</v>
          </cell>
          <cell r="C1649" t="str">
            <v>3N100V</v>
          </cell>
          <cell r="D1649" t="str">
            <v>Secc. 22kV 3F con secc. trip. oper. con carga con disp. rompearco 100A</v>
          </cell>
          <cell r="E1649" t="str">
            <v>U</v>
          </cell>
        </row>
        <row r="1650">
          <cell r="A1650" t="str">
            <v>SPV-3N200</v>
          </cell>
          <cell r="B1650" t="str">
            <v>SPV0044</v>
          </cell>
          <cell r="C1650" t="str">
            <v>3N200V</v>
          </cell>
          <cell r="D1650" t="str">
            <v>Secc. 22kV 3F con secc. trip. oper. con carga con disp. rompearco 200A</v>
          </cell>
          <cell r="E1650" t="str">
            <v>U</v>
          </cell>
        </row>
        <row r="1651">
          <cell r="A1651" t="str">
            <v>SPV-3N300</v>
          </cell>
          <cell r="B1651" t="str">
            <v>SPV0045</v>
          </cell>
          <cell r="C1651" t="str">
            <v>3N300V</v>
          </cell>
          <cell r="D1651" t="str">
            <v>Secc. 22kV 3F con secc. trip. oper. con carga con disp. rompearco 300A</v>
          </cell>
          <cell r="E1651" t="str">
            <v>U</v>
          </cell>
        </row>
        <row r="1652">
          <cell r="A1652" t="str">
            <v>SPV-3N600</v>
          </cell>
          <cell r="B1652" t="str">
            <v>SPV0046</v>
          </cell>
          <cell r="C1652" t="str">
            <v>3N600V</v>
          </cell>
          <cell r="D1652" t="str">
            <v>Secc. 22kV 3F con secc. trip. oper. con carga con disp. rompearco 600A</v>
          </cell>
          <cell r="E1652" t="str">
            <v>U</v>
          </cell>
        </row>
        <row r="1653">
          <cell r="A1653" t="str">
            <v>SPV-3O100</v>
          </cell>
          <cell r="B1653" t="str">
            <v>SPV0035</v>
          </cell>
          <cell r="C1653" t="str">
            <v>3O100V</v>
          </cell>
          <cell r="D1653" t="str">
            <v>Secc. 22kV 3F con seccionador de cuchilla con disp. rompearco 100A</v>
          </cell>
          <cell r="E1653" t="str">
            <v>U</v>
          </cell>
        </row>
        <row r="1654">
          <cell r="A1654" t="str">
            <v>SPV-3O200</v>
          </cell>
          <cell r="B1654" t="str">
            <v>SPV0036</v>
          </cell>
          <cell r="C1654" t="str">
            <v>3O200V</v>
          </cell>
          <cell r="D1654" t="str">
            <v>Secc. 22kV 3F con seccionador de cuchilla con disp. rompearco 200A</v>
          </cell>
          <cell r="E1654" t="str">
            <v>U</v>
          </cell>
        </row>
        <row r="1655">
          <cell r="A1655" t="str">
            <v>SPV-3O300</v>
          </cell>
          <cell r="B1655" t="str">
            <v>SPV0037</v>
          </cell>
          <cell r="C1655" t="str">
            <v>3O300V</v>
          </cell>
          <cell r="D1655" t="str">
            <v>Secc. 22kV 3F con seccionador de cuchilla con disp. rompearco 300A</v>
          </cell>
          <cell r="E1655" t="str">
            <v>U</v>
          </cell>
        </row>
        <row r="1656">
          <cell r="A1656" t="str">
            <v>SPV-3O600</v>
          </cell>
          <cell r="B1656" t="str">
            <v>SPV0038</v>
          </cell>
          <cell r="C1656" t="str">
            <v>3O600V</v>
          </cell>
          <cell r="D1656" t="str">
            <v>Secc. 22kV 3F con seccionador de cuchilla con disp. rompearco 600A</v>
          </cell>
          <cell r="E1656" t="str">
            <v>U</v>
          </cell>
        </row>
        <row r="1657">
          <cell r="A1657" t="str">
            <v>SPV-3P18</v>
          </cell>
          <cell r="B1657" t="str">
            <v>SPV0053</v>
          </cell>
          <cell r="C1657" t="str">
            <v>3P18V</v>
          </cell>
          <cell r="D1657" t="str">
            <v>Protección 22kV 3F con descargador 18kV</v>
          </cell>
          <cell r="E1657" t="str">
            <v>U</v>
          </cell>
        </row>
        <row r="1658">
          <cell r="A1658" t="str">
            <v>SPV-3R400_125</v>
          </cell>
          <cell r="B1658" t="str">
            <v>SPV0047</v>
          </cell>
          <cell r="C1658" t="str">
            <v>3R400_125V</v>
          </cell>
          <cell r="D1658" t="str">
            <v>Secc. 22kV 3F con reconectador 400A BIL 125</v>
          </cell>
          <cell r="E1658" t="str">
            <v>U</v>
          </cell>
        </row>
        <row r="1659">
          <cell r="A1659" t="str">
            <v>SPV-3R400_150</v>
          </cell>
          <cell r="B1659" t="str">
            <v>SPV0048</v>
          </cell>
          <cell r="C1659" t="str">
            <v>3R400_150V</v>
          </cell>
          <cell r="D1659" t="str">
            <v>Secc. 22kV 3F con reconectador 400A BIL 150</v>
          </cell>
          <cell r="E1659" t="str">
            <v>U</v>
          </cell>
        </row>
        <row r="1660">
          <cell r="A1660" t="str">
            <v>SPV-3R400_95</v>
          </cell>
          <cell r="B1660" t="str">
            <v>SPV0070</v>
          </cell>
          <cell r="C1660" t="str">
            <v>3R400_95V</v>
          </cell>
          <cell r="D1660" t="str">
            <v>Secc. 22 kV 3F con reconectador 400A BIL 95</v>
          </cell>
          <cell r="E1660" t="str">
            <v>U</v>
          </cell>
        </row>
        <row r="1661">
          <cell r="A1661" t="str">
            <v>SPV-3R600_125</v>
          </cell>
          <cell r="B1661" t="str">
            <v>SPV0049</v>
          </cell>
          <cell r="C1661" t="str">
            <v>3R600_125V</v>
          </cell>
          <cell r="D1661" t="str">
            <v>Secc. 22kV 3F con reconectador 600A BIL 125</v>
          </cell>
          <cell r="E1661" t="str">
            <v>U</v>
          </cell>
        </row>
        <row r="1662">
          <cell r="A1662" t="str">
            <v>SPV-3R600_150</v>
          </cell>
          <cell r="B1662" t="str">
            <v>SPV0050</v>
          </cell>
          <cell r="C1662" t="str">
            <v>3R600_150V</v>
          </cell>
          <cell r="D1662" t="str">
            <v>Secc. 22kV 3F con reconectador 600A BIL 150</v>
          </cell>
          <cell r="E1662" t="str">
            <v>U</v>
          </cell>
        </row>
        <row r="1663">
          <cell r="A1663" t="str">
            <v>SPV-3R600_95</v>
          </cell>
          <cell r="B1663" t="str">
            <v>SPV0071</v>
          </cell>
          <cell r="C1663" t="str">
            <v>3R600_95V</v>
          </cell>
          <cell r="D1663" t="str">
            <v>Secc. 22 kV 3F con reconectador 600A BIL 95</v>
          </cell>
          <cell r="E1663" t="str">
            <v>U</v>
          </cell>
        </row>
        <row r="1664">
          <cell r="A1664" t="str">
            <v>SPV-3S100</v>
          </cell>
          <cell r="B1664" t="str">
            <v>SPV0027</v>
          </cell>
          <cell r="C1664" t="str">
            <v>3S100V</v>
          </cell>
          <cell r="D1664" t="str">
            <v>Secc. 22kV 3F con seccionador fus. unipolar ab. 100A</v>
          </cell>
          <cell r="E1664" t="str">
            <v>U</v>
          </cell>
        </row>
        <row r="1665">
          <cell r="A1665" t="str">
            <v>SPV-3S200</v>
          </cell>
          <cell r="B1665" t="str">
            <v>SPV0028</v>
          </cell>
          <cell r="C1665" t="str">
            <v>3S200V</v>
          </cell>
          <cell r="D1665" t="str">
            <v>Secc. 22kV 3F con seccionador fus. unipolar ab. 200A</v>
          </cell>
          <cell r="E1665" t="str">
            <v>U</v>
          </cell>
        </row>
        <row r="1666">
          <cell r="A1666" t="str">
            <v>TAD-0AS</v>
          </cell>
          <cell r="B1666" t="str">
            <v>TAD0005</v>
          </cell>
          <cell r="C1666" t="str">
            <v>TASD</v>
          </cell>
          <cell r="D1666" t="str">
            <v>Tensor en A en redes de dist. 240/120 V</v>
          </cell>
          <cell r="E1666" t="str">
            <v>U</v>
          </cell>
        </row>
        <row r="1667">
          <cell r="A1667" t="str">
            <v>TAD-0ES</v>
          </cell>
          <cell r="B1667" t="str">
            <v>TAD0004</v>
          </cell>
          <cell r="C1667" t="str">
            <v>TESD</v>
          </cell>
          <cell r="D1667" t="str">
            <v>Tensor de Empuje en redes de dist. 240/120 V</v>
          </cell>
          <cell r="E1667" t="str">
            <v>U</v>
          </cell>
        </row>
        <row r="1668">
          <cell r="A1668" t="str">
            <v>TAD-0FS</v>
          </cell>
          <cell r="B1668" t="str">
            <v>TAD0001</v>
          </cell>
          <cell r="C1668" t="str">
            <v>TFSD</v>
          </cell>
          <cell r="D1668" t="str">
            <v>Tensor Farol Simple en redes de dist. 240/120 V</v>
          </cell>
          <cell r="E1668" t="str">
            <v>U</v>
          </cell>
        </row>
        <row r="1669">
          <cell r="A1669" t="str">
            <v>TAD-0PS</v>
          </cell>
          <cell r="B1669" t="str">
            <v>TAD0002</v>
          </cell>
          <cell r="C1669" t="str">
            <v>TPSD</v>
          </cell>
          <cell r="D1669" t="str">
            <v>Tensor Poste a poste Simple en redes de dist. 240/120 V</v>
          </cell>
          <cell r="E1669" t="str">
            <v>U</v>
          </cell>
        </row>
        <row r="1670">
          <cell r="A1670" t="str">
            <v>TAD-0TS</v>
          </cell>
          <cell r="B1670" t="str">
            <v>TAD0003</v>
          </cell>
          <cell r="C1670" t="str">
            <v>TTSD</v>
          </cell>
          <cell r="D1670" t="str">
            <v>Tensor a Tierra Simple en redes de dist. 240/120 V</v>
          </cell>
          <cell r="E1670" t="str">
            <v>U</v>
          </cell>
        </row>
        <row r="1671">
          <cell r="A1671" t="str">
            <v>TAR-0AS</v>
          </cell>
          <cell r="B1671" t="str">
            <v>TAR0009</v>
          </cell>
          <cell r="C1671" t="str">
            <v>TASR</v>
          </cell>
          <cell r="D1671" t="str">
            <v>Tensor en A en redes de dist. 34.5 kV</v>
          </cell>
          <cell r="E1671" t="str">
            <v>U</v>
          </cell>
        </row>
        <row r="1672">
          <cell r="A1672" t="str">
            <v>TAR-0ES</v>
          </cell>
          <cell r="B1672" t="str">
            <v>TAR0010</v>
          </cell>
          <cell r="C1672" t="str">
            <v>TESR</v>
          </cell>
          <cell r="D1672" t="str">
            <v>Tensor de Empuje en redes de dist. 34.5 kV</v>
          </cell>
          <cell r="E1672" t="str">
            <v>U</v>
          </cell>
        </row>
        <row r="1673">
          <cell r="A1673" t="str">
            <v>TAR-0FD</v>
          </cell>
          <cell r="B1673" t="str">
            <v>TAR0003</v>
          </cell>
          <cell r="C1673" t="str">
            <v>TFDR</v>
          </cell>
          <cell r="D1673" t="str">
            <v>Tensor Farol Doble en redes de dist. 34.5 kV</v>
          </cell>
          <cell r="E1673" t="str">
            <v>U</v>
          </cell>
        </row>
        <row r="1674">
          <cell r="A1674" t="str">
            <v>TAR-0FS</v>
          </cell>
          <cell r="B1674" t="str">
            <v>TAR0002</v>
          </cell>
          <cell r="C1674" t="str">
            <v>TFSR</v>
          </cell>
          <cell r="D1674" t="str">
            <v>Tensor Farol Simple en redes de dist. 34.5 kV</v>
          </cell>
          <cell r="E1674" t="str">
            <v>U</v>
          </cell>
        </row>
        <row r="1675">
          <cell r="A1675" t="str">
            <v>TAR-0PD</v>
          </cell>
          <cell r="B1675" t="str">
            <v>TAR0005</v>
          </cell>
          <cell r="C1675" t="str">
            <v>TPDR</v>
          </cell>
          <cell r="D1675" t="str">
            <v>Tensor Poste a poste Doble en redes de dist. 34.5 kV</v>
          </cell>
          <cell r="E1675" t="str">
            <v>U</v>
          </cell>
        </row>
        <row r="1676">
          <cell r="A1676" t="str">
            <v>TAR-0PS</v>
          </cell>
          <cell r="B1676" t="str">
            <v>TAR0004</v>
          </cell>
          <cell r="C1676" t="str">
            <v>TPSR</v>
          </cell>
          <cell r="D1676" t="str">
            <v>Tensor Poste a poste  Simple en redes de dist. 34.5 kV</v>
          </cell>
          <cell r="E1676" t="str">
            <v>U</v>
          </cell>
        </row>
        <row r="1677">
          <cell r="A1677" t="str">
            <v>TAR-0SS</v>
          </cell>
          <cell r="B1677" t="str">
            <v>TAR0008</v>
          </cell>
          <cell r="C1677" t="str">
            <v>TSSR</v>
          </cell>
          <cell r="D1677" t="str">
            <v>Tensor poste a poste en V Simple en redes de dist. 34.5 kV</v>
          </cell>
          <cell r="E1677" t="str">
            <v>U</v>
          </cell>
        </row>
        <row r="1678">
          <cell r="A1678" t="str">
            <v>TAR-0TD</v>
          </cell>
          <cell r="B1678" t="str">
            <v>TAR0001</v>
          </cell>
          <cell r="C1678" t="str">
            <v>TTDR</v>
          </cell>
          <cell r="D1678" t="str">
            <v>Tensor a Tierra Doble en redes de dist. 34.5 kV</v>
          </cell>
          <cell r="E1678" t="str">
            <v>U</v>
          </cell>
        </row>
        <row r="1679">
          <cell r="A1679" t="str">
            <v>TAR-0TS</v>
          </cell>
          <cell r="B1679" t="str">
            <v>TAR0006</v>
          </cell>
          <cell r="C1679" t="str">
            <v>TTSR</v>
          </cell>
          <cell r="D1679" t="str">
            <v>Tensor a Tierra Simple en redes de dist. 34.5 kV</v>
          </cell>
          <cell r="E1679" t="str">
            <v>U</v>
          </cell>
        </row>
        <row r="1680">
          <cell r="A1680" t="str">
            <v>TAR-0VS</v>
          </cell>
          <cell r="B1680" t="str">
            <v>TAR0007</v>
          </cell>
          <cell r="C1680" t="str">
            <v>TVSR</v>
          </cell>
          <cell r="D1680" t="str">
            <v>Tensor en V a tierra Simple en redes de dist. 34.5 kV</v>
          </cell>
          <cell r="E1680" t="str">
            <v>U</v>
          </cell>
        </row>
        <row r="1681">
          <cell r="A1681" t="str">
            <v>TAS-0AS</v>
          </cell>
          <cell r="B1681" t="str">
            <v>TAS0009</v>
          </cell>
          <cell r="C1681" t="str">
            <v>TASS</v>
          </cell>
          <cell r="D1681" t="str">
            <v>Tensor en A en redes de dist. 6 kV</v>
          </cell>
          <cell r="E1681" t="str">
            <v>U</v>
          </cell>
        </row>
        <row r="1682">
          <cell r="A1682" t="str">
            <v>TAS-0FD</v>
          </cell>
          <cell r="B1682" t="str">
            <v>TAS0003</v>
          </cell>
          <cell r="C1682" t="str">
            <v>TFDS</v>
          </cell>
          <cell r="D1682" t="str">
            <v>Tensor Farol Doble en redes de dist. 6 kV</v>
          </cell>
          <cell r="E1682" t="str">
            <v>U</v>
          </cell>
        </row>
        <row r="1683">
          <cell r="A1683" t="str">
            <v>TAS-0FS</v>
          </cell>
          <cell r="B1683" t="str">
            <v>TAS0002</v>
          </cell>
          <cell r="C1683" t="str">
            <v>TFSS</v>
          </cell>
          <cell r="D1683" t="str">
            <v>Tensor Farol Simple en redes de dist. 6 kV</v>
          </cell>
          <cell r="E1683" t="str">
            <v>U</v>
          </cell>
        </row>
        <row r="1684">
          <cell r="A1684" t="str">
            <v>TAS-0PD</v>
          </cell>
          <cell r="B1684" t="str">
            <v>TAS0005</v>
          </cell>
          <cell r="C1684" t="str">
            <v>TPDS</v>
          </cell>
          <cell r="D1684" t="str">
            <v>Tensor Poste a poste  Doble en redes de dist. 6 kV</v>
          </cell>
          <cell r="E1684" t="str">
            <v>U</v>
          </cell>
        </row>
        <row r="1685">
          <cell r="A1685" t="str">
            <v>TAS-0PS</v>
          </cell>
          <cell r="B1685" t="str">
            <v>TAS0004</v>
          </cell>
          <cell r="C1685" t="str">
            <v>TPSS</v>
          </cell>
          <cell r="D1685" t="str">
            <v>Tensor Poste a poste Simple en redes de dist. 6 kV</v>
          </cell>
          <cell r="E1685" t="str">
            <v>U</v>
          </cell>
        </row>
        <row r="1686">
          <cell r="A1686" t="str">
            <v>TAS-0SS</v>
          </cell>
          <cell r="B1686" t="str">
            <v>TAS0008</v>
          </cell>
          <cell r="C1686" t="str">
            <v>TSSS</v>
          </cell>
          <cell r="D1686" t="str">
            <v>Tensor poste a poste en V Simple en redes de dist. 6 kV</v>
          </cell>
          <cell r="E1686" t="str">
            <v>U</v>
          </cell>
        </row>
        <row r="1687">
          <cell r="A1687" t="str">
            <v>TAS-0TD</v>
          </cell>
          <cell r="B1687" t="str">
            <v>TAS0001</v>
          </cell>
          <cell r="C1687" t="str">
            <v>TTDS</v>
          </cell>
          <cell r="D1687" t="str">
            <v>Tensor a Tierra Doble en redes de dist. 6 kV</v>
          </cell>
          <cell r="E1687" t="str">
            <v>U</v>
          </cell>
        </row>
        <row r="1688">
          <cell r="A1688" t="str">
            <v>TAS-0TS</v>
          </cell>
          <cell r="B1688" t="str">
            <v>TAS0006</v>
          </cell>
          <cell r="C1688" t="str">
            <v>TTSS</v>
          </cell>
          <cell r="D1688" t="str">
            <v>Tensor a Tierra Simple en redes de dist. 6 kV</v>
          </cell>
          <cell r="E1688" t="str">
            <v>U</v>
          </cell>
        </row>
        <row r="1689">
          <cell r="A1689" t="str">
            <v>TAS-0VS</v>
          </cell>
          <cell r="B1689" t="str">
            <v>TAS0007</v>
          </cell>
          <cell r="C1689" t="str">
            <v>TVSS</v>
          </cell>
          <cell r="D1689" t="str">
            <v>Tensor en V a tierra Simple en redes de dist. 6 kV</v>
          </cell>
          <cell r="E1689" t="str">
            <v>U</v>
          </cell>
        </row>
        <row r="1690">
          <cell r="A1690" t="str">
            <v>TAT-0AS</v>
          </cell>
          <cell r="B1690" t="str">
            <v>TAT0009</v>
          </cell>
          <cell r="C1690" t="str">
            <v>TAST</v>
          </cell>
          <cell r="D1690" t="str">
            <v>Tensor en A en redes de dist. 13 kV</v>
          </cell>
          <cell r="E1690" t="str">
            <v>U</v>
          </cell>
        </row>
        <row r="1691">
          <cell r="A1691" t="str">
            <v>TAT-0ES</v>
          </cell>
          <cell r="B1691" t="str">
            <v>TAT0010</v>
          </cell>
          <cell r="C1691" t="str">
            <v>TEST</v>
          </cell>
          <cell r="D1691" t="str">
            <v>Tensor de Empuje en redes de dist. 13 kV</v>
          </cell>
          <cell r="E1691" t="str">
            <v>U</v>
          </cell>
        </row>
        <row r="1692">
          <cell r="A1692" t="str">
            <v>TAT-0FD</v>
          </cell>
          <cell r="B1692" t="str">
            <v>TAT0003</v>
          </cell>
          <cell r="C1692" t="str">
            <v>TFDT</v>
          </cell>
          <cell r="D1692" t="str">
            <v>Tensor Farol Doble en redes de dist. 13 kV</v>
          </cell>
          <cell r="E1692" t="str">
            <v>U</v>
          </cell>
        </row>
        <row r="1693">
          <cell r="A1693" t="str">
            <v>TAT-0FS</v>
          </cell>
          <cell r="B1693" t="str">
            <v>TAT0002</v>
          </cell>
          <cell r="C1693" t="str">
            <v>TFST</v>
          </cell>
          <cell r="D1693" t="str">
            <v>Tensor Farol Simple en redes de dist. 13 kV</v>
          </cell>
          <cell r="E1693" t="str">
            <v>U</v>
          </cell>
        </row>
        <row r="1694">
          <cell r="A1694" t="str">
            <v>TAT-0PD</v>
          </cell>
          <cell r="B1694" t="str">
            <v>TAT0005</v>
          </cell>
          <cell r="C1694" t="str">
            <v>TPDT</v>
          </cell>
          <cell r="D1694" t="str">
            <v>Tensor Poste a poste Doble en redes de dist. 13 kV</v>
          </cell>
          <cell r="E1694" t="str">
            <v>U</v>
          </cell>
        </row>
        <row r="1695">
          <cell r="A1695" t="str">
            <v>TAT-0PS</v>
          </cell>
          <cell r="B1695" t="str">
            <v>TAT0004</v>
          </cell>
          <cell r="C1695" t="str">
            <v>TPST</v>
          </cell>
          <cell r="D1695" t="str">
            <v>Tensor Poste a poste  Simple en redes de dist. 13 kV</v>
          </cell>
          <cell r="E1695" t="str">
            <v>U</v>
          </cell>
        </row>
        <row r="1696">
          <cell r="A1696" t="str">
            <v>TAT-0SS</v>
          </cell>
          <cell r="B1696" t="str">
            <v>TAT0008</v>
          </cell>
          <cell r="C1696" t="str">
            <v>TSST</v>
          </cell>
          <cell r="D1696" t="str">
            <v>Tensor poste a poste en V Simple en redes de dist. 13 kV</v>
          </cell>
          <cell r="E1696" t="str">
            <v>U</v>
          </cell>
        </row>
        <row r="1697">
          <cell r="A1697" t="str">
            <v>TAT-0TD</v>
          </cell>
          <cell r="B1697" t="str">
            <v>TAT0001</v>
          </cell>
          <cell r="C1697" t="str">
            <v>TTDT</v>
          </cell>
          <cell r="D1697" t="str">
            <v>Tensor a Tierra Doble en redes de dist. 13 kV</v>
          </cell>
          <cell r="E1697" t="str">
            <v>U</v>
          </cell>
        </row>
        <row r="1698">
          <cell r="A1698" t="str">
            <v>TAT-0TS</v>
          </cell>
          <cell r="B1698" t="str">
            <v>TAT0006</v>
          </cell>
          <cell r="C1698" t="str">
            <v>TTST</v>
          </cell>
          <cell r="D1698" t="str">
            <v>Tensor a Tierra Simple en redes de dist. 13 kV</v>
          </cell>
          <cell r="E1698" t="str">
            <v>U</v>
          </cell>
        </row>
        <row r="1699">
          <cell r="A1699" t="str">
            <v>TAT-0VS</v>
          </cell>
          <cell r="B1699" t="str">
            <v>TAT0007</v>
          </cell>
          <cell r="C1699" t="str">
            <v>TVST</v>
          </cell>
          <cell r="D1699" t="str">
            <v>Tensor en V a tierra Simple en redes de dist. 13 kV</v>
          </cell>
          <cell r="E1699" t="str">
            <v>U</v>
          </cell>
        </row>
        <row r="1700">
          <cell r="A1700" t="str">
            <v>TAV-0AS</v>
          </cell>
          <cell r="B1700" t="str">
            <v>TAV0009</v>
          </cell>
          <cell r="C1700" t="str">
            <v>TASV</v>
          </cell>
          <cell r="D1700" t="str">
            <v>Tensor en A en redes de dist. 22 kV</v>
          </cell>
          <cell r="E1700" t="str">
            <v>U</v>
          </cell>
        </row>
        <row r="1701">
          <cell r="A1701" t="str">
            <v>TAV-0FD</v>
          </cell>
          <cell r="B1701" t="str">
            <v>TAV0003</v>
          </cell>
          <cell r="C1701" t="str">
            <v>TFDV</v>
          </cell>
          <cell r="D1701" t="str">
            <v>Tensor Farol Doble en redes de dist. 22 kV</v>
          </cell>
          <cell r="E1701" t="str">
            <v>U</v>
          </cell>
        </row>
        <row r="1702">
          <cell r="A1702" t="str">
            <v>TAV-0FS</v>
          </cell>
          <cell r="B1702" t="str">
            <v>TAV0002</v>
          </cell>
          <cell r="C1702" t="str">
            <v>TFSV</v>
          </cell>
          <cell r="D1702" t="str">
            <v>Tensor Farol Simple en redes de dist. 22 kV</v>
          </cell>
          <cell r="E1702" t="str">
            <v>U</v>
          </cell>
        </row>
        <row r="1703">
          <cell r="A1703" t="str">
            <v>TAV-0PD</v>
          </cell>
          <cell r="B1703" t="str">
            <v>TAV0005</v>
          </cell>
          <cell r="C1703" t="str">
            <v>TPDV</v>
          </cell>
          <cell r="D1703" t="str">
            <v>Tensor Poste a poste Doble en redes de dist. 22 kV</v>
          </cell>
          <cell r="E1703" t="str">
            <v>U</v>
          </cell>
        </row>
        <row r="1704">
          <cell r="A1704" t="str">
            <v>TAV-0PS</v>
          </cell>
          <cell r="B1704" t="str">
            <v>TAV0004</v>
          </cell>
          <cell r="C1704" t="str">
            <v>TPSV</v>
          </cell>
          <cell r="D1704" t="str">
            <v>Tensor Poste a poste Simple en redes de dist. 22 kV</v>
          </cell>
          <cell r="E1704" t="str">
            <v>U</v>
          </cell>
        </row>
        <row r="1705">
          <cell r="A1705" t="str">
            <v>TAV-0SS</v>
          </cell>
          <cell r="B1705" t="str">
            <v>TAV0008</v>
          </cell>
          <cell r="C1705" t="str">
            <v>TSSV</v>
          </cell>
          <cell r="D1705" t="str">
            <v>Tensor poste a poste en V Simple en redes de dist. 22 kV</v>
          </cell>
          <cell r="E1705" t="str">
            <v>U</v>
          </cell>
        </row>
        <row r="1706">
          <cell r="A1706" t="str">
            <v>TAV-0TD</v>
          </cell>
          <cell r="B1706" t="str">
            <v>TAV0001</v>
          </cell>
          <cell r="C1706" t="str">
            <v>TTDV</v>
          </cell>
          <cell r="D1706" t="str">
            <v>Tensor a Tierra Doble en redes de dist. 22 kV</v>
          </cell>
          <cell r="E1706" t="str">
            <v>U</v>
          </cell>
        </row>
        <row r="1707">
          <cell r="A1707" t="str">
            <v>TAV-0TS</v>
          </cell>
          <cell r="B1707" t="str">
            <v>TAV0006</v>
          </cell>
          <cell r="C1707" t="str">
            <v>TTSV</v>
          </cell>
          <cell r="D1707" t="str">
            <v>Tensor a Tierra Simple en redes de dist. 22 kV</v>
          </cell>
          <cell r="E1707" t="str">
            <v>U</v>
          </cell>
        </row>
        <row r="1708">
          <cell r="A1708" t="str">
            <v>TAV-0VS</v>
          </cell>
          <cell r="B1708" t="str">
            <v>TAV0007</v>
          </cell>
          <cell r="C1708" t="str">
            <v>TVSV</v>
          </cell>
          <cell r="D1708" t="str">
            <v>Tensor en V a tierra Simple en redes de dist. 22 kV</v>
          </cell>
          <cell r="E1708" t="str">
            <v>U</v>
          </cell>
        </row>
        <row r="1709">
          <cell r="A1709" t="str">
            <v>TRR-1A10</v>
          </cell>
          <cell r="B1709" t="str">
            <v>TRR0011</v>
          </cell>
          <cell r="C1709" t="str">
            <v>1A10R</v>
          </cell>
          <cell r="D1709" t="str">
            <v>Transformador 34.5 kV 1F autoproteg. 10 kVA en poste</v>
          </cell>
          <cell r="E1709" t="str">
            <v>U</v>
          </cell>
        </row>
        <row r="1710">
          <cell r="A1710" t="str">
            <v>TRR-1A15</v>
          </cell>
          <cell r="B1710" t="str">
            <v>TRR0012</v>
          </cell>
          <cell r="C1710" t="str">
            <v>1A15R</v>
          </cell>
          <cell r="D1710" t="str">
            <v>Transformador 34.5 kV 1F autoproteg. 15 kVA en poste</v>
          </cell>
          <cell r="E1710" t="str">
            <v>U</v>
          </cell>
        </row>
        <row r="1711">
          <cell r="A1711" t="str">
            <v>TRR-1A25</v>
          </cell>
          <cell r="B1711" t="str">
            <v>TRR0013</v>
          </cell>
          <cell r="C1711" t="str">
            <v>1A25R</v>
          </cell>
          <cell r="D1711" t="str">
            <v>Transformador 34.5 kV 1F autoproteg. 25 kVA en poste</v>
          </cell>
          <cell r="E1711" t="str">
            <v>U</v>
          </cell>
        </row>
        <row r="1712">
          <cell r="A1712" t="str">
            <v>TRR-1A3</v>
          </cell>
          <cell r="B1712" t="str">
            <v>TRR0009</v>
          </cell>
          <cell r="C1712" t="str">
            <v>1A3R</v>
          </cell>
          <cell r="D1712" t="str">
            <v>Transformador 34.5 kV 1F autoproteg. 3 kVA en poste</v>
          </cell>
          <cell r="E1712" t="str">
            <v>U</v>
          </cell>
        </row>
        <row r="1713">
          <cell r="A1713" t="str">
            <v>TRR-1A37.5</v>
          </cell>
          <cell r="B1713" t="str">
            <v>TRR0014</v>
          </cell>
          <cell r="C1713" t="str">
            <v>1A37.5R</v>
          </cell>
          <cell r="D1713" t="str">
            <v>Transformador 34.5 kV 1F autoproteg. 37.5 kVA en poste</v>
          </cell>
          <cell r="E1713" t="str">
            <v>U</v>
          </cell>
        </row>
        <row r="1714">
          <cell r="A1714" t="str">
            <v>TRR-1A5</v>
          </cell>
          <cell r="B1714" t="str">
            <v>TRR0010</v>
          </cell>
          <cell r="C1714" t="str">
            <v>1A5R</v>
          </cell>
          <cell r="D1714" t="str">
            <v>Transformador 34.5 kV 1F autoproteg. 5 kVA en poste</v>
          </cell>
          <cell r="E1714" t="str">
            <v>U</v>
          </cell>
        </row>
        <row r="1715">
          <cell r="A1715" t="str">
            <v>TRR-1A50</v>
          </cell>
          <cell r="B1715" t="str">
            <v>TRR0015</v>
          </cell>
          <cell r="C1715" t="str">
            <v>1A50R</v>
          </cell>
          <cell r="D1715" t="str">
            <v>Transformador 34.5 kV 1F autoproteg. 50 kVA en poste</v>
          </cell>
          <cell r="E1715" t="str">
            <v>U</v>
          </cell>
        </row>
        <row r="1716">
          <cell r="A1716" t="str">
            <v>TRR-1A75</v>
          </cell>
          <cell r="B1716" t="str">
            <v>TRR0016</v>
          </cell>
          <cell r="C1716" t="str">
            <v>1A75R</v>
          </cell>
          <cell r="D1716" t="str">
            <v>Transformador 34.5 kV 1F autoproteg. 75 kVA en poste</v>
          </cell>
          <cell r="E1716" t="str">
            <v>U</v>
          </cell>
        </row>
        <row r="1717">
          <cell r="A1717" t="str">
            <v>TRR-1C10</v>
          </cell>
          <cell r="B1717" t="str">
            <v>TRR0003</v>
          </cell>
          <cell r="C1717" t="str">
            <v>1C10R</v>
          </cell>
          <cell r="D1717" t="str">
            <v>Transformador 34.5 kV 1F conv. 10 kVA en poste</v>
          </cell>
          <cell r="E1717" t="str">
            <v>U</v>
          </cell>
        </row>
        <row r="1718">
          <cell r="A1718" t="str">
            <v>TRR-1C100</v>
          </cell>
          <cell r="B1718" t="str">
            <v>TRR0204</v>
          </cell>
          <cell r="C1718" t="str">
            <v>1C100R</v>
          </cell>
          <cell r="D1718" t="str">
            <v>Transformador 34.5 kV 1F conv. 100 kVA en poste</v>
          </cell>
          <cell r="E1718" t="str">
            <v>U</v>
          </cell>
        </row>
        <row r="1719">
          <cell r="A1719" t="str">
            <v>TRR-1C15</v>
          </cell>
          <cell r="B1719" t="str">
            <v>TRR0004</v>
          </cell>
          <cell r="C1719" t="str">
            <v>1C15R</v>
          </cell>
          <cell r="D1719" t="str">
            <v>Transformador 34.5 kV 1F conv. 15 kVA en poste</v>
          </cell>
          <cell r="E1719" t="str">
            <v>U</v>
          </cell>
        </row>
        <row r="1720">
          <cell r="A1720" t="str">
            <v>TRR-1C150</v>
          </cell>
          <cell r="B1720" t="str">
            <v>TRR0205</v>
          </cell>
          <cell r="C1720" t="str">
            <v>1C150R</v>
          </cell>
          <cell r="D1720" t="str">
            <v>Transformador 34.5 kV 1F conv. 150 kVA en poste</v>
          </cell>
          <cell r="E1720" t="str">
            <v>U</v>
          </cell>
        </row>
        <row r="1721">
          <cell r="A1721" t="str">
            <v>TRR-1C167</v>
          </cell>
          <cell r="B1721" t="str">
            <v>TRR0206</v>
          </cell>
          <cell r="C1721" t="str">
            <v>1C167R</v>
          </cell>
          <cell r="D1721" t="str">
            <v>Transformador 34.5 kV 1F conv. 167 kVA en poste</v>
          </cell>
          <cell r="E1721" t="str">
            <v>U</v>
          </cell>
        </row>
        <row r="1722">
          <cell r="A1722" t="str">
            <v>TRR-1C25</v>
          </cell>
          <cell r="B1722" t="str">
            <v>TRR0005</v>
          </cell>
          <cell r="C1722" t="str">
            <v>1C25R</v>
          </cell>
          <cell r="D1722" t="str">
            <v>Transformador 34.5 kV 1F conv. 25 kVA en poste</v>
          </cell>
          <cell r="E1722" t="str">
            <v>U</v>
          </cell>
        </row>
        <row r="1723">
          <cell r="A1723" t="str">
            <v>TRR-1C250</v>
          </cell>
          <cell r="B1723" t="str">
            <v>TRR0207</v>
          </cell>
          <cell r="C1723" t="str">
            <v>1C250R</v>
          </cell>
          <cell r="D1723" t="str">
            <v>Transformador 34.5 kV 1F conv. 250 kVA en poste</v>
          </cell>
          <cell r="E1723" t="str">
            <v>U</v>
          </cell>
        </row>
        <row r="1724">
          <cell r="A1724" t="str">
            <v>TRR-1C3</v>
          </cell>
          <cell r="B1724" t="str">
            <v>TRR0001</v>
          </cell>
          <cell r="C1724" t="str">
            <v>1C3R</v>
          </cell>
          <cell r="D1724" t="str">
            <v>Transformador 34.5 kV 1F conv.  3 kVA en poste</v>
          </cell>
          <cell r="E1724" t="str">
            <v>U</v>
          </cell>
        </row>
        <row r="1725">
          <cell r="A1725" t="str">
            <v>TRR-1C30</v>
          </cell>
          <cell r="B1725" t="str">
            <v>TRR0211</v>
          </cell>
          <cell r="C1725" t="str">
            <v>1C30R</v>
          </cell>
          <cell r="D1725" t="str">
            <v>Transformador 34.5 kV 1F conv. 30 kVA en poste</v>
          </cell>
          <cell r="E1725" t="str">
            <v>U</v>
          </cell>
        </row>
        <row r="1726">
          <cell r="A1726" t="str">
            <v>TRR-1C333</v>
          </cell>
          <cell r="B1726" t="str">
            <v>TRR0208</v>
          </cell>
          <cell r="C1726" t="str">
            <v>1C333R</v>
          </cell>
          <cell r="D1726" t="str">
            <v>Transformador 34.5 kV 1F conv. 333 kVA en poste</v>
          </cell>
          <cell r="E1726" t="str">
            <v>U</v>
          </cell>
        </row>
        <row r="1727">
          <cell r="A1727" t="str">
            <v>TRR-1C37.5</v>
          </cell>
          <cell r="B1727" t="str">
            <v>TRR0006</v>
          </cell>
          <cell r="C1727" t="str">
            <v>1C37.5R</v>
          </cell>
          <cell r="D1727" t="str">
            <v>Transformador 34.5 kV 1F conv. 37.5 kVA  en poste</v>
          </cell>
          <cell r="E1727" t="str">
            <v>U</v>
          </cell>
        </row>
        <row r="1728">
          <cell r="A1728" t="str">
            <v>TRR-1C5</v>
          </cell>
          <cell r="B1728" t="str">
            <v>TRR0002</v>
          </cell>
          <cell r="C1728" t="str">
            <v>1C5R</v>
          </cell>
          <cell r="D1728" t="str">
            <v>Transformador 34.5 kV 1F conv. 5 kVA en poste</v>
          </cell>
          <cell r="E1728" t="str">
            <v>U</v>
          </cell>
        </row>
        <row r="1729">
          <cell r="A1729" t="str">
            <v>TRR-1C50</v>
          </cell>
          <cell r="B1729" t="str">
            <v>TRR0007</v>
          </cell>
          <cell r="C1729" t="str">
            <v>1C50R</v>
          </cell>
          <cell r="D1729" t="str">
            <v>Transformador 34.5 kV 1F conv. 50 kVA en poste</v>
          </cell>
          <cell r="E1729" t="str">
            <v>U</v>
          </cell>
        </row>
        <row r="1730">
          <cell r="A1730" t="str">
            <v>TRR-1C75</v>
          </cell>
          <cell r="B1730" t="str">
            <v>TRR0008</v>
          </cell>
          <cell r="C1730" t="str">
            <v>1C75R</v>
          </cell>
          <cell r="D1730" t="str">
            <v>Transformador 34.5 kV 1F conv. 75 kVA en poste</v>
          </cell>
          <cell r="E1730" t="str">
            <v>U</v>
          </cell>
        </row>
        <row r="1731">
          <cell r="A1731" t="str">
            <v>TRR-1O10</v>
          </cell>
          <cell r="B1731" t="str">
            <v>TRR0070</v>
          </cell>
          <cell r="C1731" t="str">
            <v>1O10R</v>
          </cell>
          <cell r="D1731" t="str">
            <v>Transformador 34.5 kV 1F conv. 10 kVA en cámara</v>
          </cell>
          <cell r="E1731" t="str">
            <v>U</v>
          </cell>
        </row>
        <row r="1732">
          <cell r="A1732" t="str">
            <v>TRR-1O15</v>
          </cell>
          <cell r="B1732" t="str">
            <v>TRR0071</v>
          </cell>
          <cell r="C1732" t="str">
            <v>1O15R</v>
          </cell>
          <cell r="D1732" t="str">
            <v>Transformador 34.5 kV 1F conv. 15 kVA en cámara</v>
          </cell>
          <cell r="E1732" t="str">
            <v>U</v>
          </cell>
        </row>
        <row r="1733">
          <cell r="A1733" t="str">
            <v>TRR-1O25</v>
          </cell>
          <cell r="B1733" t="str">
            <v>TRR0072</v>
          </cell>
          <cell r="C1733" t="str">
            <v>1O25R</v>
          </cell>
          <cell r="D1733" t="str">
            <v>Transformador 34.5 kV 1F conv. 25 kVA en cámara</v>
          </cell>
          <cell r="E1733" t="str">
            <v>U</v>
          </cell>
        </row>
        <row r="1734">
          <cell r="A1734" t="str">
            <v>TRR-1O3</v>
          </cell>
          <cell r="B1734" t="str">
            <v>TRR0068</v>
          </cell>
          <cell r="C1734" t="str">
            <v>1O3R</v>
          </cell>
          <cell r="D1734" t="str">
            <v>Transformador 34.5 kV 1F conv.  3 kVA en cámara</v>
          </cell>
          <cell r="E1734" t="str">
            <v>U</v>
          </cell>
        </row>
        <row r="1735">
          <cell r="A1735" t="str">
            <v>TRR-1O37.5</v>
          </cell>
          <cell r="B1735" t="str">
            <v>TRR0073</v>
          </cell>
          <cell r="C1735" t="str">
            <v>1O37.5R</v>
          </cell>
          <cell r="D1735" t="str">
            <v>Transformador 34.5 kV 1F conv. 37.5 kVA  en cámara</v>
          </cell>
          <cell r="E1735" t="str">
            <v>U</v>
          </cell>
        </row>
        <row r="1736">
          <cell r="A1736" t="str">
            <v>TRR-1O5</v>
          </cell>
          <cell r="B1736" t="str">
            <v>TRR0069</v>
          </cell>
          <cell r="C1736" t="str">
            <v>1O5R</v>
          </cell>
          <cell r="D1736" t="str">
            <v>Transformador 34.5 kV 1F conv. 5 kVA en cámara</v>
          </cell>
          <cell r="E1736" t="str">
            <v>U</v>
          </cell>
        </row>
        <row r="1737">
          <cell r="A1737" t="str">
            <v>TRR-1O50</v>
          </cell>
          <cell r="B1737" t="str">
            <v>TRR0074</v>
          </cell>
          <cell r="C1737" t="str">
            <v>1O50R</v>
          </cell>
          <cell r="D1737" t="str">
            <v>Transformador 34.5 kV 1F conv. 50 kVA en cámara</v>
          </cell>
          <cell r="E1737" t="str">
            <v>U</v>
          </cell>
        </row>
        <row r="1738">
          <cell r="A1738" t="str">
            <v>TRR-1O75</v>
          </cell>
          <cell r="B1738" t="str">
            <v>TRR0075</v>
          </cell>
          <cell r="C1738" t="str">
            <v>1O75R</v>
          </cell>
          <cell r="D1738" t="str">
            <v>Transformador 34.5 kV 1F conv. 75 kVA en cámara</v>
          </cell>
          <cell r="E1738" t="str">
            <v>U</v>
          </cell>
        </row>
        <row r="1739">
          <cell r="A1739" t="str">
            <v>TRR-1P10</v>
          </cell>
          <cell r="B1739" t="str">
            <v>TRR0026</v>
          </cell>
          <cell r="C1739" t="str">
            <v>1P10R</v>
          </cell>
          <cell r="D1739" t="str">
            <v>Transformador 34.5 kV 1F Pedestal o Padmounted 10KVA</v>
          </cell>
          <cell r="E1739" t="str">
            <v>U</v>
          </cell>
        </row>
        <row r="1740">
          <cell r="A1740" t="str">
            <v>TRR-1P100</v>
          </cell>
          <cell r="B1740" t="str">
            <v>TRR0032</v>
          </cell>
          <cell r="C1740" t="str">
            <v>1P100R</v>
          </cell>
          <cell r="D1740" t="str">
            <v>Transformador 34.5 kV 1F Pedestal o Padmounted 100KVA</v>
          </cell>
          <cell r="E1740" t="str">
            <v>U</v>
          </cell>
        </row>
        <row r="1741">
          <cell r="A1741" t="str">
            <v>TRR-1P112.5</v>
          </cell>
          <cell r="B1741" t="str">
            <v>TRR0033</v>
          </cell>
          <cell r="C1741" t="str">
            <v>1P112.5R</v>
          </cell>
          <cell r="D1741" t="str">
            <v>Transformador 34.5 kV 1F Pedestal o Padmounted 112.5KVA</v>
          </cell>
          <cell r="E1741" t="str">
            <v>U</v>
          </cell>
        </row>
        <row r="1742">
          <cell r="A1742" t="str">
            <v>TRR-1P125</v>
          </cell>
          <cell r="B1742" t="str">
            <v>TRR0209</v>
          </cell>
          <cell r="C1742" t="str">
            <v>1P125R</v>
          </cell>
          <cell r="D1742" t="str">
            <v>Transformador 34.5 kV 1F Pedestal o Padmounted 125KVA</v>
          </cell>
          <cell r="E1742" t="str">
            <v>U</v>
          </cell>
        </row>
        <row r="1743">
          <cell r="A1743" t="str">
            <v>TRR-1P15</v>
          </cell>
          <cell r="B1743" t="str">
            <v>TRR0027</v>
          </cell>
          <cell r="C1743" t="str">
            <v>1P15R</v>
          </cell>
          <cell r="D1743" t="str">
            <v>Transformador 34.5 kV 1F Pedestal o Padmounted 15KVA</v>
          </cell>
          <cell r="E1743" t="str">
            <v>U</v>
          </cell>
        </row>
        <row r="1744">
          <cell r="A1744" t="str">
            <v>TRR-1P150</v>
          </cell>
          <cell r="B1744" t="str">
            <v>TRR0034</v>
          </cell>
          <cell r="C1744" t="str">
            <v>1P150R</v>
          </cell>
          <cell r="D1744" t="str">
            <v>Transformador 34.5 kV 1F Pedestal o Padmounted 150KVA</v>
          </cell>
          <cell r="E1744" t="str">
            <v>U</v>
          </cell>
        </row>
        <row r="1745">
          <cell r="A1745" t="str">
            <v>TRR-1P167</v>
          </cell>
          <cell r="B1745" t="str">
            <v>TRR0035</v>
          </cell>
          <cell r="C1745" t="str">
            <v>1P167R</v>
          </cell>
          <cell r="D1745" t="str">
            <v>Transformador 34.5 kV 1F Pedestal o Padmounted 167KVA</v>
          </cell>
          <cell r="E1745" t="str">
            <v>U</v>
          </cell>
        </row>
        <row r="1746">
          <cell r="A1746" t="str">
            <v>TRR-1P25</v>
          </cell>
          <cell r="B1746" t="str">
            <v>TRR0028</v>
          </cell>
          <cell r="C1746" t="str">
            <v>1P25R</v>
          </cell>
          <cell r="D1746" t="str">
            <v>Transformador 34.5 kV 1F Pedestal o Padmounted 25KVA</v>
          </cell>
          <cell r="E1746" t="str">
            <v>U</v>
          </cell>
        </row>
        <row r="1747">
          <cell r="A1747" t="str">
            <v>TRR-1P300</v>
          </cell>
          <cell r="B1747" t="str">
            <v>TRR0036</v>
          </cell>
          <cell r="C1747" t="str">
            <v>1P300R</v>
          </cell>
          <cell r="D1747" t="str">
            <v>Transformador 34.5 kV 1F Pedestal o Padmounted 300KVA</v>
          </cell>
          <cell r="E1747" t="str">
            <v>U</v>
          </cell>
        </row>
        <row r="1748">
          <cell r="A1748" t="str">
            <v>TRR-1P37.5</v>
          </cell>
          <cell r="B1748" t="str">
            <v>TRR0029</v>
          </cell>
          <cell r="C1748" t="str">
            <v>1P37.5R</v>
          </cell>
          <cell r="D1748" t="str">
            <v>Transformador 34.5 kV 1F Pedestal o Padmounted 37.5KVA</v>
          </cell>
          <cell r="E1748" t="str">
            <v>U</v>
          </cell>
        </row>
        <row r="1749">
          <cell r="A1749" t="str">
            <v>TRR-1P50</v>
          </cell>
          <cell r="B1749" t="str">
            <v>TRR0030</v>
          </cell>
          <cell r="C1749" t="str">
            <v>1P50R</v>
          </cell>
          <cell r="D1749" t="str">
            <v>Transformador 34.5 kV 1F Pedestal o Padmounted 50KVA</v>
          </cell>
          <cell r="E1749" t="str">
            <v>U</v>
          </cell>
        </row>
        <row r="1750">
          <cell r="A1750" t="str">
            <v>TRR-1P75</v>
          </cell>
          <cell r="B1750" t="str">
            <v>TRR0031</v>
          </cell>
          <cell r="C1750" t="str">
            <v>1P75R</v>
          </cell>
          <cell r="D1750" t="str">
            <v>Transformador 34.5 kV 1F Pedestal o Padmounted 75KVA</v>
          </cell>
          <cell r="E1750" t="str">
            <v>U</v>
          </cell>
        </row>
        <row r="1751">
          <cell r="A1751" t="str">
            <v>TRR-2C10</v>
          </cell>
          <cell r="B1751" t="str">
            <v>TRR0214</v>
          </cell>
          <cell r="C1751" t="str">
            <v>2C10R</v>
          </cell>
          <cell r="D1751" t="str">
            <v>Transformador 34.5 kV 2F conv. 10 kVA en poste</v>
          </cell>
          <cell r="E1751" t="str">
            <v>U</v>
          </cell>
        </row>
        <row r="1752">
          <cell r="A1752" t="str">
            <v>TRR-2C15</v>
          </cell>
          <cell r="B1752" t="str">
            <v>TRR0215</v>
          </cell>
          <cell r="C1752" t="str">
            <v>2C15R</v>
          </cell>
          <cell r="D1752" t="str">
            <v>Transformador 34.5 kV 2F conv. 15 kVA en poste</v>
          </cell>
          <cell r="E1752" t="str">
            <v>U</v>
          </cell>
        </row>
        <row r="1753">
          <cell r="A1753" t="str">
            <v>TRR-2C25</v>
          </cell>
          <cell r="B1753" t="str">
            <v>TRR0216</v>
          </cell>
          <cell r="C1753" t="str">
            <v>2C25R</v>
          </cell>
          <cell r="D1753" t="str">
            <v>Transformador 34.5 kV 2F conv. 25 kVA en poste</v>
          </cell>
          <cell r="E1753" t="str">
            <v>U</v>
          </cell>
        </row>
        <row r="1754">
          <cell r="A1754" t="str">
            <v>TRR-2C3</v>
          </cell>
          <cell r="B1754" t="str">
            <v>TRR0212</v>
          </cell>
          <cell r="C1754" t="str">
            <v>2C3R</v>
          </cell>
          <cell r="D1754" t="str">
            <v>Transformador 34.5 kV 2F conv. 3 kVA en poste</v>
          </cell>
          <cell r="E1754" t="str">
            <v>U</v>
          </cell>
        </row>
        <row r="1755">
          <cell r="A1755" t="str">
            <v>TRR-2C37.5</v>
          </cell>
          <cell r="B1755" t="str">
            <v>TRR0217</v>
          </cell>
          <cell r="C1755" t="str">
            <v>2C37.5R</v>
          </cell>
          <cell r="D1755" t="str">
            <v>Transformador 34.5 kV 2F conv. 37.5 kVA en poste</v>
          </cell>
          <cell r="E1755" t="str">
            <v>U</v>
          </cell>
        </row>
        <row r="1756">
          <cell r="A1756" t="str">
            <v>TRR-2C5</v>
          </cell>
          <cell r="B1756" t="str">
            <v>TRR0213</v>
          </cell>
          <cell r="C1756" t="str">
            <v>2C5R</v>
          </cell>
          <cell r="D1756" t="str">
            <v>Transformador 34.5 kV 2F conv. 5 kVA en poste</v>
          </cell>
          <cell r="E1756" t="str">
            <v>U</v>
          </cell>
        </row>
        <row r="1757">
          <cell r="A1757" t="str">
            <v>TRR-2C50</v>
          </cell>
          <cell r="B1757" t="str">
            <v>TRR0218</v>
          </cell>
          <cell r="C1757" t="str">
            <v>2C50R</v>
          </cell>
          <cell r="D1757" t="str">
            <v>Transformador 34.5 kV 2F conv. 50 kVA en poste</v>
          </cell>
          <cell r="E1757" t="str">
            <v>U</v>
          </cell>
        </row>
        <row r="1758">
          <cell r="A1758" t="str">
            <v>TRR-2C75</v>
          </cell>
          <cell r="B1758" t="str">
            <v>TRR0219</v>
          </cell>
          <cell r="C1758" t="str">
            <v>2C75R</v>
          </cell>
          <cell r="D1758" t="str">
            <v>Transformador 34.5 kV 2F conv. 75 kVA en poste</v>
          </cell>
          <cell r="E1758" t="str">
            <v>U</v>
          </cell>
        </row>
        <row r="1759">
          <cell r="A1759" t="str">
            <v>TRR-3B100</v>
          </cell>
          <cell r="B1759" t="str">
            <v>TRR0100</v>
          </cell>
          <cell r="C1759" t="str">
            <v>3B100R</v>
          </cell>
          <cell r="D1759" t="str">
            <v>Banco de 2 transformadores 34.5 kV monofásicos 100 KVA en poste</v>
          </cell>
          <cell r="E1759" t="str">
            <v>U</v>
          </cell>
        </row>
        <row r="1760">
          <cell r="A1760" t="str">
            <v>TRR-3B110</v>
          </cell>
          <cell r="B1760" t="str">
            <v>TRR0101</v>
          </cell>
          <cell r="C1760" t="str">
            <v>3B110R</v>
          </cell>
          <cell r="D1760" t="str">
            <v>Banco de 2 transformadores 34.5 kV monofásicos 110 KVA en poste</v>
          </cell>
          <cell r="E1760" t="str">
            <v>U</v>
          </cell>
        </row>
        <row r="1761">
          <cell r="A1761" t="str">
            <v>TRR-3B112.5</v>
          </cell>
          <cell r="B1761" t="str">
            <v>TRR0102</v>
          </cell>
          <cell r="C1761" t="str">
            <v>3B112.5R</v>
          </cell>
          <cell r="D1761" t="str">
            <v>Banco de 2 transformadores 34.5 kV monofásicos 112.5 KVA en poste</v>
          </cell>
          <cell r="E1761" t="str">
            <v>U</v>
          </cell>
        </row>
        <row r="1762">
          <cell r="A1762" t="str">
            <v>TRR-3B115</v>
          </cell>
          <cell r="B1762" t="str">
            <v>TRR0103</v>
          </cell>
          <cell r="C1762" t="str">
            <v>3B115R</v>
          </cell>
          <cell r="D1762" t="str">
            <v>Banco de 2 transformadores 34.5 kV monofásicos 115 KVA en poste</v>
          </cell>
          <cell r="E1762" t="str">
            <v>U</v>
          </cell>
        </row>
        <row r="1763">
          <cell r="A1763" t="str">
            <v>TRR-3B125</v>
          </cell>
          <cell r="B1763" t="str">
            <v>TRR0104</v>
          </cell>
          <cell r="C1763" t="str">
            <v>3B125R</v>
          </cell>
          <cell r="D1763" t="str">
            <v>Banco de 2 transformadores 34.5 kV monofásicos 125 KVA en poste</v>
          </cell>
          <cell r="E1763" t="str">
            <v>U</v>
          </cell>
        </row>
        <row r="1764">
          <cell r="A1764" t="str">
            <v>TRR-3B137.5</v>
          </cell>
          <cell r="B1764" t="str">
            <v>TRR0105</v>
          </cell>
          <cell r="C1764" t="str">
            <v>3B137.5R</v>
          </cell>
          <cell r="D1764" t="str">
            <v>Banco de 2 transformadores 34.5 kV monofásicos 137.5 KVA en poste</v>
          </cell>
          <cell r="E1764" t="str">
            <v>U</v>
          </cell>
        </row>
        <row r="1765">
          <cell r="A1765" t="str">
            <v>TRR-3B15</v>
          </cell>
          <cell r="B1765" t="str">
            <v>TRR0254</v>
          </cell>
          <cell r="C1765" t="str">
            <v>3B15R</v>
          </cell>
          <cell r="D1765" t="str">
            <v>Banco de 2 transformadores 34.5 kV monofasicos 15KVA en poste</v>
          </cell>
          <cell r="E1765" t="str">
            <v>U</v>
          </cell>
        </row>
        <row r="1766">
          <cell r="A1766" t="str">
            <v>TRR-3B150</v>
          </cell>
          <cell r="B1766" t="str">
            <v>TRR0106</v>
          </cell>
          <cell r="C1766" t="str">
            <v>3B150R</v>
          </cell>
          <cell r="D1766" t="str">
            <v>Banco de 2 transformadores 34.5 kV monofásicos 150 KVA en poste</v>
          </cell>
          <cell r="E1766" t="str">
            <v>U</v>
          </cell>
        </row>
        <row r="1767">
          <cell r="A1767" t="str">
            <v>TRR-3B175</v>
          </cell>
          <cell r="B1767" t="str">
            <v>TRR0107</v>
          </cell>
          <cell r="C1767" t="str">
            <v>3B175R</v>
          </cell>
          <cell r="D1767" t="str">
            <v>Banco de 2 transformadores 34.5 kV monofásicos 175 KVA en poste</v>
          </cell>
          <cell r="E1767" t="str">
            <v>U</v>
          </cell>
        </row>
        <row r="1768">
          <cell r="A1768" t="str">
            <v>TRR-3B182</v>
          </cell>
          <cell r="B1768" t="str">
            <v>TRR0108</v>
          </cell>
          <cell r="C1768" t="str">
            <v>3B182R</v>
          </cell>
          <cell r="D1768" t="str">
            <v>Banco de 2 transformadores 34.5 kV monofásicos 182 KVA en poste</v>
          </cell>
          <cell r="E1768" t="str">
            <v>U</v>
          </cell>
        </row>
        <row r="1769">
          <cell r="A1769" t="str">
            <v>TRR-3B192</v>
          </cell>
          <cell r="B1769" t="str">
            <v>TRR0109</v>
          </cell>
          <cell r="C1769" t="str">
            <v>3B192R</v>
          </cell>
          <cell r="D1769" t="str">
            <v>Banco de 2 transformadores 34.5 kV monofásicos 192 KVA en poste</v>
          </cell>
          <cell r="E1769" t="str">
            <v>U</v>
          </cell>
        </row>
        <row r="1770">
          <cell r="A1770" t="str">
            <v>TRR-3B20</v>
          </cell>
          <cell r="B1770" t="str">
            <v>TRR0085</v>
          </cell>
          <cell r="C1770" t="str">
            <v>3B20R</v>
          </cell>
          <cell r="D1770" t="str">
            <v>Banco de 2 transformadores 34.5 kV monofásicos 20 KVA en poste</v>
          </cell>
          <cell r="E1770" t="str">
            <v>U</v>
          </cell>
        </row>
        <row r="1771">
          <cell r="A1771" t="str">
            <v>TRR-3B200</v>
          </cell>
          <cell r="B1771" t="str">
            <v>TRR0110</v>
          </cell>
          <cell r="C1771" t="str">
            <v>3B200R</v>
          </cell>
          <cell r="D1771" t="str">
            <v>Banco de 2 transformadores 34.5 kV monofásicos 200 KVA en poste</v>
          </cell>
          <cell r="E1771" t="str">
            <v>U</v>
          </cell>
        </row>
        <row r="1772">
          <cell r="A1772" t="str">
            <v>TRR-3B25</v>
          </cell>
          <cell r="B1772" t="str">
            <v>TRR0086</v>
          </cell>
          <cell r="C1772" t="str">
            <v>3B25R</v>
          </cell>
          <cell r="D1772" t="str">
            <v>Banco de 2 transformadores 34.5 kV monofásicos 25 KVA en poste</v>
          </cell>
          <cell r="E1772" t="str">
            <v>U</v>
          </cell>
        </row>
        <row r="1773">
          <cell r="A1773" t="str">
            <v>TRR-3B30</v>
          </cell>
          <cell r="B1773" t="str">
            <v>TRR0087</v>
          </cell>
          <cell r="C1773" t="str">
            <v>3B30R</v>
          </cell>
          <cell r="D1773" t="str">
            <v>Banco de 2 transformadores 34.5 kV monofásicos 30 KVA en poste</v>
          </cell>
          <cell r="E1773" t="str">
            <v>U</v>
          </cell>
        </row>
        <row r="1774">
          <cell r="A1774" t="str">
            <v>TRR-3B35</v>
          </cell>
          <cell r="B1774" t="str">
            <v>TRR0088</v>
          </cell>
          <cell r="C1774" t="str">
            <v>3B35R</v>
          </cell>
          <cell r="D1774" t="str">
            <v>Banco de 2 transformadores 34.5 kV monofásicos 35 KVA en poste</v>
          </cell>
          <cell r="E1774" t="str">
            <v>U</v>
          </cell>
        </row>
        <row r="1775">
          <cell r="A1775" t="str">
            <v>TRR-3B40</v>
          </cell>
          <cell r="B1775" t="str">
            <v>TRR0089</v>
          </cell>
          <cell r="C1775" t="str">
            <v>3B40R</v>
          </cell>
          <cell r="D1775" t="str">
            <v>Banco de 2 transformadores 34.5 kV monofásicos 40 KVA en poste</v>
          </cell>
          <cell r="E1775" t="str">
            <v>U</v>
          </cell>
        </row>
        <row r="1776">
          <cell r="A1776" t="str">
            <v>TRR-3B47.5</v>
          </cell>
          <cell r="B1776" t="str">
            <v>TRR0090</v>
          </cell>
          <cell r="C1776" t="str">
            <v>3B47.5R</v>
          </cell>
          <cell r="D1776" t="str">
            <v>Banco de 2 transformadores 34.5 kV monofásicos 47.5 KVA en poste</v>
          </cell>
          <cell r="E1776" t="str">
            <v>U</v>
          </cell>
        </row>
        <row r="1777">
          <cell r="A1777" t="str">
            <v>TRR-3B50</v>
          </cell>
          <cell r="B1777" t="str">
            <v>TRR0091</v>
          </cell>
          <cell r="C1777" t="str">
            <v>3B50R</v>
          </cell>
          <cell r="D1777" t="str">
            <v>Banco de 2 transformadores 34.5 kV monofásicos 50 KVA en poste</v>
          </cell>
          <cell r="E1777" t="str">
            <v>U</v>
          </cell>
        </row>
        <row r="1778">
          <cell r="A1778" t="str">
            <v>TRR-3B52.5</v>
          </cell>
          <cell r="B1778" t="str">
            <v>TRR0092</v>
          </cell>
          <cell r="C1778" t="str">
            <v>3B52.5R</v>
          </cell>
          <cell r="D1778" t="str">
            <v>Banco de 2 transformadores 34.5 kV monofásicos 52.5 KVA en poste</v>
          </cell>
          <cell r="E1778" t="str">
            <v>U</v>
          </cell>
        </row>
        <row r="1779">
          <cell r="A1779" t="str">
            <v>TRR-3B60</v>
          </cell>
          <cell r="B1779" t="str">
            <v>TRR0093</v>
          </cell>
          <cell r="C1779" t="str">
            <v>3B60R</v>
          </cell>
          <cell r="D1779" t="str">
            <v>Banco de 2 transformadores 34.5 kV monofásicos 60 KVA en poste</v>
          </cell>
          <cell r="E1779" t="str">
            <v>U</v>
          </cell>
        </row>
        <row r="1780">
          <cell r="A1780" t="str">
            <v>TRR-3B62.5</v>
          </cell>
          <cell r="B1780" t="str">
            <v>TRR0094</v>
          </cell>
          <cell r="C1780" t="str">
            <v>3B62.5R</v>
          </cell>
          <cell r="D1780" t="str">
            <v>Banco de 2 transformadores 34.5 kV monofásicos 62.5 KVA en poste</v>
          </cell>
          <cell r="E1780" t="str">
            <v>U</v>
          </cell>
        </row>
        <row r="1781">
          <cell r="A1781" t="str">
            <v>TRR-3B65</v>
          </cell>
          <cell r="B1781" t="str">
            <v>TRR0095</v>
          </cell>
          <cell r="C1781" t="str">
            <v>3B65R</v>
          </cell>
          <cell r="D1781" t="str">
            <v>Banco de 2 transformadores 34.5 kV monofásicos 65 KVA en poste</v>
          </cell>
          <cell r="E1781" t="str">
            <v>U</v>
          </cell>
        </row>
        <row r="1782">
          <cell r="A1782" t="str">
            <v>TRR-3B75</v>
          </cell>
          <cell r="B1782" t="str">
            <v>TRR0096</v>
          </cell>
          <cell r="C1782" t="str">
            <v>3B75R</v>
          </cell>
          <cell r="D1782" t="str">
            <v>Banco de 2 transformadores 34.5 kV monofásicos 75 KVA en poste</v>
          </cell>
          <cell r="E1782" t="str">
            <v>U</v>
          </cell>
        </row>
        <row r="1783">
          <cell r="A1783" t="str">
            <v>TRR-3B85</v>
          </cell>
          <cell r="B1783" t="str">
            <v>TRR0097</v>
          </cell>
          <cell r="C1783" t="str">
            <v>3B85R</v>
          </cell>
          <cell r="D1783" t="str">
            <v>Banco de 2 transformadores 34.5 kV monofásicos 85 KVA en poste</v>
          </cell>
          <cell r="E1783" t="str">
            <v>U</v>
          </cell>
        </row>
        <row r="1784">
          <cell r="A1784" t="str">
            <v>TRR-3B87.5</v>
          </cell>
          <cell r="B1784" t="str">
            <v>TRR0098</v>
          </cell>
          <cell r="C1784" t="str">
            <v>3B87.5R</v>
          </cell>
          <cell r="D1784" t="str">
            <v>Banco de 2 transformadores 34.5 kV monofásicos 87.5 KVA en poste</v>
          </cell>
          <cell r="E1784" t="str">
            <v>U</v>
          </cell>
        </row>
        <row r="1785">
          <cell r="A1785" t="str">
            <v>TRR-3B90</v>
          </cell>
          <cell r="B1785" t="str">
            <v>TRR0099</v>
          </cell>
          <cell r="C1785" t="str">
            <v>3B90R</v>
          </cell>
          <cell r="D1785" t="str">
            <v>Banco de 2 transformadores 34.5 kV monofásicos 90 KVA en poste</v>
          </cell>
          <cell r="E1785" t="str">
            <v>U</v>
          </cell>
        </row>
        <row r="1786">
          <cell r="A1786" t="str">
            <v>TRR-3C100</v>
          </cell>
          <cell r="B1786" t="str">
            <v>TRR0023</v>
          </cell>
          <cell r="C1786" t="str">
            <v>3C100R</v>
          </cell>
          <cell r="D1786" t="str">
            <v>Transformador 34.5 kV 3F conv. 100 kVA en poste</v>
          </cell>
          <cell r="E1786" t="str">
            <v>U</v>
          </cell>
        </row>
        <row r="1787">
          <cell r="A1787" t="str">
            <v>TRR-3C112.5</v>
          </cell>
          <cell r="B1787" t="str">
            <v>TRR0024</v>
          </cell>
          <cell r="C1787" t="str">
            <v>3C112.5R</v>
          </cell>
          <cell r="D1787" t="str">
            <v>Transformador 34.5 kV 3F conv. 112.5 kVA en poste</v>
          </cell>
          <cell r="E1787" t="str">
            <v>U</v>
          </cell>
        </row>
        <row r="1788">
          <cell r="A1788" t="str">
            <v>TRR-3C125</v>
          </cell>
          <cell r="B1788" t="str">
            <v>TRR0025</v>
          </cell>
          <cell r="C1788" t="str">
            <v>3C125R</v>
          </cell>
          <cell r="D1788" t="str">
            <v>Transformador 34.5 kV 3F conv. 125 kVA en poste</v>
          </cell>
          <cell r="E1788" t="str">
            <v>U</v>
          </cell>
        </row>
        <row r="1789">
          <cell r="A1789" t="str">
            <v>TRR-3C140</v>
          </cell>
          <cell r="B1789" t="str">
            <v>TRR0223</v>
          </cell>
          <cell r="C1789" t="str">
            <v>3C140R</v>
          </cell>
          <cell r="D1789" t="str">
            <v>Transformador 34.5 kV 3F conv. 140 kVA en poste</v>
          </cell>
          <cell r="E1789" t="str">
            <v>U</v>
          </cell>
        </row>
        <row r="1790">
          <cell r="A1790" t="str">
            <v>TRR-3C15</v>
          </cell>
          <cell r="B1790" t="str">
            <v>TRR0017</v>
          </cell>
          <cell r="C1790" t="str">
            <v>3C15R</v>
          </cell>
          <cell r="D1790" t="str">
            <v>Transformador 34.5 kV 3F conv. 15 kVA  en poste</v>
          </cell>
          <cell r="E1790" t="str">
            <v>U</v>
          </cell>
        </row>
        <row r="1791">
          <cell r="A1791" t="str">
            <v>TRR-3C150</v>
          </cell>
          <cell r="B1791" t="str">
            <v>TRR0224</v>
          </cell>
          <cell r="C1791" t="str">
            <v>3C150R</v>
          </cell>
          <cell r="D1791" t="str">
            <v>Transformador 34.5 kV 3F conv. 150 kVA en poste</v>
          </cell>
          <cell r="E1791" t="str">
            <v>U</v>
          </cell>
        </row>
        <row r="1792">
          <cell r="A1792" t="str">
            <v>TRR-3C160</v>
          </cell>
          <cell r="B1792" t="str">
            <v>TRR0225</v>
          </cell>
          <cell r="C1792" t="str">
            <v>3C160R</v>
          </cell>
          <cell r="D1792" t="str">
            <v>Transformador 34.5 kV 3F conv. 160 kVA en poste</v>
          </cell>
          <cell r="E1792" t="str">
            <v>U</v>
          </cell>
        </row>
        <row r="1793">
          <cell r="A1793" t="str">
            <v>TRR-3C175</v>
          </cell>
          <cell r="B1793" t="str">
            <v>TRR0226</v>
          </cell>
          <cell r="C1793" t="str">
            <v>3C175R</v>
          </cell>
          <cell r="D1793" t="str">
            <v>Transformador 34.5 kV 3F conv. 175 kVA en poste</v>
          </cell>
          <cell r="E1793" t="str">
            <v>U</v>
          </cell>
        </row>
        <row r="1794">
          <cell r="A1794" t="str">
            <v>TRR-3C192</v>
          </cell>
          <cell r="B1794" t="str">
            <v>TRR0227</v>
          </cell>
          <cell r="C1794" t="str">
            <v>3C192R</v>
          </cell>
          <cell r="D1794" t="str">
            <v>Transformador 34.5 kV 3F conv. 192 kVA en poste</v>
          </cell>
          <cell r="E1794" t="str">
            <v>U</v>
          </cell>
        </row>
        <row r="1795">
          <cell r="A1795" t="str">
            <v>TRR-3C192.5</v>
          </cell>
          <cell r="B1795" t="str">
            <v>TRR0228</v>
          </cell>
          <cell r="C1795" t="str">
            <v>3C192.5R</v>
          </cell>
          <cell r="D1795" t="str">
            <v>Transformador 34.5 kV 3F conv. 192.5 kVA en poste</v>
          </cell>
          <cell r="E1795" t="str">
            <v>U</v>
          </cell>
        </row>
        <row r="1796">
          <cell r="A1796" t="str">
            <v>TRR-3C20</v>
          </cell>
          <cell r="B1796" t="str">
            <v>TRR0220</v>
          </cell>
          <cell r="C1796" t="str">
            <v>3C20R</v>
          </cell>
          <cell r="D1796" t="str">
            <v>Transformador 34.5 kV 3F conv. 20 kVA  en poste</v>
          </cell>
          <cell r="E1796" t="str">
            <v>U</v>
          </cell>
        </row>
        <row r="1797">
          <cell r="A1797" t="str">
            <v>TRR-3C200</v>
          </cell>
          <cell r="B1797" t="str">
            <v>TRR0229</v>
          </cell>
          <cell r="C1797" t="str">
            <v>3C200R</v>
          </cell>
          <cell r="D1797" t="str">
            <v>Transformador 34.5 kV 3F conv. 125 kVA en poste</v>
          </cell>
          <cell r="E1797" t="str">
            <v>U</v>
          </cell>
        </row>
        <row r="1798">
          <cell r="A1798" t="str">
            <v>TRR-3C250</v>
          </cell>
          <cell r="B1798" t="str">
            <v>TRR0230</v>
          </cell>
          <cell r="C1798" t="str">
            <v>3C250R</v>
          </cell>
          <cell r="D1798" t="str">
            <v>Transformador 34.5 kV 3F conv. 125 kVA en poste</v>
          </cell>
          <cell r="E1798" t="str">
            <v>U</v>
          </cell>
        </row>
        <row r="1799">
          <cell r="A1799" t="str">
            <v>TRR-3C30</v>
          </cell>
          <cell r="B1799" t="str">
            <v>TRR0018</v>
          </cell>
          <cell r="C1799" t="str">
            <v>3C30R</v>
          </cell>
          <cell r="D1799" t="str">
            <v>Transformador 34.5 kV  3F conv. 30 kVA en poste</v>
          </cell>
          <cell r="E1799" t="str">
            <v>U</v>
          </cell>
        </row>
        <row r="1800">
          <cell r="A1800" t="str">
            <v>TRR-3C300</v>
          </cell>
          <cell r="B1800" t="str">
            <v>TRR0231</v>
          </cell>
          <cell r="C1800" t="str">
            <v>3C300R</v>
          </cell>
          <cell r="D1800" t="str">
            <v>Transformador 34.5 kV 3F conv. 125 kVA en poste</v>
          </cell>
          <cell r="E1800" t="str">
            <v>U</v>
          </cell>
        </row>
        <row r="1801">
          <cell r="A1801" t="str">
            <v>TRR-3C400</v>
          </cell>
          <cell r="B1801" t="str">
            <v>TRR0232</v>
          </cell>
          <cell r="C1801" t="str">
            <v>3C400R</v>
          </cell>
          <cell r="D1801" t="str">
            <v>Transformador 34.5 kV 3F conv. 125 kVA en poste</v>
          </cell>
          <cell r="E1801" t="str">
            <v>U</v>
          </cell>
        </row>
        <row r="1802">
          <cell r="A1802" t="str">
            <v>TRR-3C45</v>
          </cell>
          <cell r="B1802" t="str">
            <v>TRR0019</v>
          </cell>
          <cell r="C1802" t="str">
            <v>3C45R</v>
          </cell>
          <cell r="D1802" t="str">
            <v>Transformador 34.5 kV 3F conv. 45 kVA en poste</v>
          </cell>
          <cell r="E1802" t="str">
            <v>U</v>
          </cell>
        </row>
        <row r="1803">
          <cell r="A1803" t="str">
            <v>TRR-3C50</v>
          </cell>
          <cell r="B1803" t="str">
            <v>TRR0020</v>
          </cell>
          <cell r="C1803" t="str">
            <v>3C50R</v>
          </cell>
          <cell r="D1803" t="str">
            <v>Transformador 34.5 kV 3F conv. 50 kVA en poste</v>
          </cell>
          <cell r="E1803" t="str">
            <v>U</v>
          </cell>
        </row>
        <row r="1804">
          <cell r="A1804" t="str">
            <v>TRR-3C500</v>
          </cell>
          <cell r="B1804" t="str">
            <v>TRR0233</v>
          </cell>
          <cell r="C1804" t="str">
            <v>3C500R</v>
          </cell>
          <cell r="D1804" t="str">
            <v>Transformador 34.5 kV 3F conv. 125 kVA en poste</v>
          </cell>
          <cell r="E1804" t="str">
            <v>U</v>
          </cell>
        </row>
        <row r="1805">
          <cell r="A1805" t="str">
            <v>TRR-3C60</v>
          </cell>
          <cell r="B1805" t="str">
            <v>TRR0021</v>
          </cell>
          <cell r="C1805" t="str">
            <v>3C60R</v>
          </cell>
          <cell r="D1805" t="str">
            <v>Transformador 34.5 kV 3F conv. 60 kVA en poste</v>
          </cell>
          <cell r="E1805" t="str">
            <v>U</v>
          </cell>
        </row>
        <row r="1806">
          <cell r="A1806" t="str">
            <v>TRR-3C75</v>
          </cell>
          <cell r="B1806" t="str">
            <v>TRR0022</v>
          </cell>
          <cell r="C1806" t="str">
            <v>3C75R</v>
          </cell>
          <cell r="D1806" t="str">
            <v>Transformador 34.5 kV 3F conv. 75 kVA en poste</v>
          </cell>
          <cell r="E1806" t="str">
            <v>U</v>
          </cell>
        </row>
        <row r="1807">
          <cell r="A1807" t="str">
            <v>TRR-3C80</v>
          </cell>
          <cell r="B1807" t="str">
            <v>TRR0221</v>
          </cell>
          <cell r="C1807" t="str">
            <v>3C80R</v>
          </cell>
          <cell r="D1807" t="str">
            <v>Transformador 34.5 kV 3F conv. 80 kVA en poste</v>
          </cell>
          <cell r="E1807" t="str">
            <v>U</v>
          </cell>
        </row>
        <row r="1808">
          <cell r="A1808" t="str">
            <v>TRR-3C90</v>
          </cell>
          <cell r="B1808" t="str">
            <v>TRR0222</v>
          </cell>
          <cell r="C1808" t="str">
            <v>3C90R</v>
          </cell>
          <cell r="D1808" t="str">
            <v>Transformador 34.5 kV 3F conv. 90 kVA en poste</v>
          </cell>
          <cell r="E1808" t="str">
            <v>U</v>
          </cell>
        </row>
        <row r="1809">
          <cell r="A1809" t="str">
            <v>TRR-3I100</v>
          </cell>
          <cell r="B1809" t="str">
            <v>TRR0162</v>
          </cell>
          <cell r="C1809" t="str">
            <v>3I100R</v>
          </cell>
          <cell r="D1809" t="str">
            <v>Banco de 3 transformadores 34.5 kV monofásicos 100 KVA en cámara</v>
          </cell>
          <cell r="E1809" t="str">
            <v>U</v>
          </cell>
        </row>
        <row r="1810">
          <cell r="A1810" t="str">
            <v>TRR-3I112.5</v>
          </cell>
          <cell r="B1810" t="str">
            <v>TRR0163</v>
          </cell>
          <cell r="C1810" t="str">
            <v>3I112.5R</v>
          </cell>
          <cell r="D1810" t="str">
            <v>Banco de 3 transformadores 34.5 kV monofásicos 112.5 KVA en cámara</v>
          </cell>
          <cell r="E1810" t="str">
            <v>U</v>
          </cell>
        </row>
        <row r="1811">
          <cell r="A1811" t="str">
            <v>TRR-3I115</v>
          </cell>
          <cell r="B1811" t="str">
            <v>TRR0164</v>
          </cell>
          <cell r="C1811" t="str">
            <v>3I115R</v>
          </cell>
          <cell r="D1811" t="str">
            <v>Banco de 3 transformadores 34.5 kV monofásicos 115 KVA en cámara</v>
          </cell>
          <cell r="E1811" t="str">
            <v>U</v>
          </cell>
        </row>
        <row r="1812">
          <cell r="A1812" t="str">
            <v>TRR-3I125</v>
          </cell>
          <cell r="B1812" t="str">
            <v>TRR0165</v>
          </cell>
          <cell r="C1812" t="str">
            <v>3I125R</v>
          </cell>
          <cell r="D1812" t="str">
            <v>Banco de 3 transformadores 34.5 kV monofásicos 125 KVA en cámara</v>
          </cell>
          <cell r="E1812" t="str">
            <v>U</v>
          </cell>
        </row>
        <row r="1813">
          <cell r="A1813" t="str">
            <v>TRR-3I137.5</v>
          </cell>
          <cell r="B1813" t="str">
            <v>TRR0166</v>
          </cell>
          <cell r="C1813" t="str">
            <v>3I137.5R</v>
          </cell>
          <cell r="D1813" t="str">
            <v>Banco de 3 transformadores 34.5 kV monofásicos 34.57.5 KVA en cámara</v>
          </cell>
          <cell r="E1813" t="str">
            <v>U</v>
          </cell>
        </row>
        <row r="1814">
          <cell r="A1814" t="str">
            <v>TRR-3I140</v>
          </cell>
          <cell r="B1814" t="str">
            <v>TRR0167</v>
          </cell>
          <cell r="C1814" t="str">
            <v>3I140R</v>
          </cell>
          <cell r="D1814" t="str">
            <v>Banco de 3 transformadores 34.5 kV monofásicos 140 KVA en cámara</v>
          </cell>
          <cell r="E1814" t="str">
            <v>U</v>
          </cell>
        </row>
        <row r="1815">
          <cell r="A1815" t="str">
            <v>TRR-3I150</v>
          </cell>
          <cell r="B1815" t="str">
            <v>TRR0168</v>
          </cell>
          <cell r="C1815" t="str">
            <v>3I150R</v>
          </cell>
          <cell r="D1815" t="str">
            <v>Banco de 3 transformadores 34.5 kV monofásicos 150 KVA en cámara</v>
          </cell>
          <cell r="E1815" t="str">
            <v>U</v>
          </cell>
        </row>
        <row r="1816">
          <cell r="A1816" t="str">
            <v>TRR-3I1500</v>
          </cell>
          <cell r="B1816" t="str">
            <v>TRR0199</v>
          </cell>
          <cell r="C1816" t="str">
            <v>3I1500R</v>
          </cell>
          <cell r="D1816" t="str">
            <v>Banco de 3 transformadores 34.5 kV monofásicos 1500 KVA en cámara</v>
          </cell>
          <cell r="E1816" t="str">
            <v>U</v>
          </cell>
        </row>
        <row r="1817">
          <cell r="A1817" t="str">
            <v>TRR-3I160</v>
          </cell>
          <cell r="B1817" t="str">
            <v>TRR0169</v>
          </cell>
          <cell r="C1817" t="str">
            <v>3I160R</v>
          </cell>
          <cell r="D1817" t="str">
            <v>Banco de 3 transformadores 34.5 kV monofásicos 160 KVA en cámara</v>
          </cell>
          <cell r="E1817" t="str">
            <v>U</v>
          </cell>
        </row>
        <row r="1818">
          <cell r="A1818" t="str">
            <v>TRR-3I162.5</v>
          </cell>
          <cell r="B1818" t="str">
            <v>TRR0170</v>
          </cell>
          <cell r="C1818" t="str">
            <v>3I162.5R</v>
          </cell>
          <cell r="D1818" t="str">
            <v>Banco de 3 transformadores 34.5 kV monofásicos 162.5 KVA en cámara</v>
          </cell>
          <cell r="E1818" t="str">
            <v>U</v>
          </cell>
        </row>
        <row r="1819">
          <cell r="A1819" t="str">
            <v>TRR-3I175</v>
          </cell>
          <cell r="B1819" t="str">
            <v>TRR0171</v>
          </cell>
          <cell r="C1819" t="str">
            <v>3I175R</v>
          </cell>
          <cell r="D1819" t="str">
            <v>Banco de 3 transformadores 34.5 kV monofásicos 175 KVA en cámara</v>
          </cell>
          <cell r="E1819" t="str">
            <v>U</v>
          </cell>
        </row>
        <row r="1820">
          <cell r="A1820" t="str">
            <v>TRR-3I200</v>
          </cell>
          <cell r="B1820" t="str">
            <v>TRR0172</v>
          </cell>
          <cell r="C1820" t="str">
            <v>3I200R</v>
          </cell>
          <cell r="D1820" t="str">
            <v>Banco de 3 transformadores 34.5 kV monofásicos 200 KVA en cámara</v>
          </cell>
          <cell r="E1820" t="str">
            <v>U</v>
          </cell>
        </row>
        <row r="1821">
          <cell r="A1821" t="str">
            <v>TRR-3I217</v>
          </cell>
          <cell r="B1821" t="str">
            <v>TRR0173</v>
          </cell>
          <cell r="C1821" t="str">
            <v>3I217R</v>
          </cell>
          <cell r="D1821" t="str">
            <v>Banco de 3 transformadores 34.5 kV monofásicos 217 KVA en cámara</v>
          </cell>
          <cell r="E1821" t="str">
            <v>U</v>
          </cell>
        </row>
        <row r="1822">
          <cell r="A1822" t="str">
            <v>TRR-3I225</v>
          </cell>
          <cell r="B1822" t="str">
            <v>TRR0174</v>
          </cell>
          <cell r="C1822" t="str">
            <v>3I225R</v>
          </cell>
          <cell r="D1822" t="str">
            <v>Banco de 3 transformadores 34.5 kV monofásicos 225 KVA en cámara</v>
          </cell>
          <cell r="E1822" t="str">
            <v>U</v>
          </cell>
        </row>
        <row r="1823">
          <cell r="A1823" t="str">
            <v>TRR-3I250</v>
          </cell>
          <cell r="B1823" t="str">
            <v>TRR0175</v>
          </cell>
          <cell r="C1823" t="str">
            <v>3I250R</v>
          </cell>
          <cell r="D1823" t="str">
            <v>Banco de 3 transformadores 34.5 kV monofásicos 250 KVA en cámara</v>
          </cell>
          <cell r="E1823" t="str">
            <v>U</v>
          </cell>
        </row>
        <row r="1824">
          <cell r="A1824" t="str">
            <v>TRR-3I267</v>
          </cell>
          <cell r="B1824" t="str">
            <v>TRR0176</v>
          </cell>
          <cell r="C1824" t="str">
            <v>3I267R</v>
          </cell>
          <cell r="D1824" t="str">
            <v>Banco de 3 transformadores 34.5 kV monofásicos 267 KVA en cámara</v>
          </cell>
          <cell r="E1824" t="str">
            <v>U</v>
          </cell>
        </row>
        <row r="1825">
          <cell r="A1825" t="str">
            <v>TRR-3I275</v>
          </cell>
          <cell r="B1825" t="str">
            <v>TRR0177</v>
          </cell>
          <cell r="C1825" t="str">
            <v>3I275R</v>
          </cell>
          <cell r="D1825" t="str">
            <v>Banco de 3 transformadores 34.5 kV monofásicos 275 KVA en cámara</v>
          </cell>
          <cell r="E1825" t="str">
            <v>U</v>
          </cell>
        </row>
        <row r="1826">
          <cell r="A1826" t="str">
            <v>TRR-3I292</v>
          </cell>
          <cell r="B1826" t="str">
            <v>TRR0178</v>
          </cell>
          <cell r="C1826" t="str">
            <v>3I292R</v>
          </cell>
          <cell r="D1826" t="str">
            <v>Banco de 3 transformadores 34.5 kV monofásicos 292 KVA en cámara</v>
          </cell>
          <cell r="E1826" t="str">
            <v>U</v>
          </cell>
        </row>
        <row r="1827">
          <cell r="A1827" t="str">
            <v>TRR-3I30</v>
          </cell>
          <cell r="B1827" t="str">
            <v>TRR0153</v>
          </cell>
          <cell r="C1827" t="str">
            <v>3I30R</v>
          </cell>
          <cell r="D1827" t="str">
            <v>Banco de 3 transformadores 34.5 kV monofásicos 30 KVA en cámara</v>
          </cell>
          <cell r="E1827" t="str">
            <v>U</v>
          </cell>
        </row>
        <row r="1828">
          <cell r="A1828" t="str">
            <v>TRR-3I300</v>
          </cell>
          <cell r="B1828" t="str">
            <v>TRR0179</v>
          </cell>
          <cell r="C1828" t="str">
            <v>3I300R</v>
          </cell>
          <cell r="D1828" t="str">
            <v>Banco de 3 transformadores 34.5 kV monofásicos 300 KVA en cámara</v>
          </cell>
          <cell r="E1828" t="str">
            <v>U</v>
          </cell>
        </row>
        <row r="1829">
          <cell r="A1829" t="str">
            <v>TRR-3I317</v>
          </cell>
          <cell r="B1829" t="str">
            <v>TRR0180</v>
          </cell>
          <cell r="C1829" t="str">
            <v>3I317R</v>
          </cell>
          <cell r="D1829" t="str">
            <v>Banco de 3 transformadores 34.5 kV monofásicos 317 KVA en cámara</v>
          </cell>
          <cell r="E1829" t="str">
            <v>U</v>
          </cell>
        </row>
        <row r="1830">
          <cell r="A1830" t="str">
            <v>TRR-3I318</v>
          </cell>
          <cell r="B1830" t="str">
            <v>TRR0181</v>
          </cell>
          <cell r="C1830" t="str">
            <v>3I318R</v>
          </cell>
          <cell r="D1830" t="str">
            <v>Banco de 3 transformadores 34.5 kV monofásicos 318 KVA en cámara</v>
          </cell>
          <cell r="E1830" t="str">
            <v>U</v>
          </cell>
        </row>
        <row r="1831">
          <cell r="A1831" t="str">
            <v>TRR-3I35</v>
          </cell>
          <cell r="B1831" t="str">
            <v>TRR0154</v>
          </cell>
          <cell r="C1831" t="str">
            <v>3I35R</v>
          </cell>
          <cell r="D1831" t="str">
            <v>Banco de 3 transformadores 34.5 kV monofásicos 35 KVA en cámara</v>
          </cell>
          <cell r="E1831" t="str">
            <v>U</v>
          </cell>
        </row>
        <row r="1832">
          <cell r="A1832" t="str">
            <v>TRR-3I367</v>
          </cell>
          <cell r="B1832" t="str">
            <v>TRR0182</v>
          </cell>
          <cell r="C1832" t="str">
            <v>3I367R</v>
          </cell>
          <cell r="D1832" t="str">
            <v>Banco de 3 transformadores 34.5 kV monofásicos 367 KVA en cámara</v>
          </cell>
          <cell r="E1832" t="str">
            <v>U</v>
          </cell>
        </row>
        <row r="1833">
          <cell r="A1833" t="str">
            <v>TRR-3I375</v>
          </cell>
          <cell r="B1833" t="str">
            <v>TRR0183</v>
          </cell>
          <cell r="C1833" t="str">
            <v>3I375R</v>
          </cell>
          <cell r="D1833" t="str">
            <v>Banco de 3 transformadores 34.5 kV monofásicos 375 KVA en cámara</v>
          </cell>
          <cell r="E1833" t="str">
            <v>U</v>
          </cell>
        </row>
        <row r="1834">
          <cell r="A1834" t="str">
            <v>TRR-3I384</v>
          </cell>
          <cell r="B1834" t="str">
            <v>TRR0184</v>
          </cell>
          <cell r="C1834" t="str">
            <v>3I384R</v>
          </cell>
          <cell r="D1834" t="str">
            <v>Banco de 3 transformadores 34.5 kV monofásicos 384 KVA en cámara</v>
          </cell>
          <cell r="E1834" t="str">
            <v>U</v>
          </cell>
        </row>
        <row r="1835">
          <cell r="A1835" t="str">
            <v>TRR-3I400</v>
          </cell>
          <cell r="B1835" t="str">
            <v>TRR0185</v>
          </cell>
          <cell r="C1835" t="str">
            <v>3I400R</v>
          </cell>
          <cell r="D1835" t="str">
            <v>Banco de 3 transformadores 34.5 kV monofásicos 400 KVA en cámara</v>
          </cell>
          <cell r="E1835" t="str">
            <v>U</v>
          </cell>
        </row>
        <row r="1836">
          <cell r="A1836" t="str">
            <v>TRR-3I434</v>
          </cell>
          <cell r="B1836" t="str">
            <v>TRR0186</v>
          </cell>
          <cell r="C1836" t="str">
            <v>3I434R</v>
          </cell>
          <cell r="D1836" t="str">
            <v>Banco de 3 transformadores 34.5 kV monofásicos 434 KVA en cámara</v>
          </cell>
          <cell r="E1836" t="str">
            <v>U</v>
          </cell>
        </row>
        <row r="1837">
          <cell r="A1837" t="str">
            <v>TRR-3I45</v>
          </cell>
          <cell r="B1837" t="str">
            <v>TRR0155</v>
          </cell>
          <cell r="C1837" t="str">
            <v>3I45R</v>
          </cell>
          <cell r="D1837" t="str">
            <v>Banco de 3 transformadores 34.5 kV monofásicos 45 KVA en cámara</v>
          </cell>
          <cell r="E1837" t="str">
            <v>U</v>
          </cell>
        </row>
        <row r="1838">
          <cell r="A1838" t="str">
            <v>TRR-3I450</v>
          </cell>
          <cell r="B1838" t="str">
            <v>TRR0187</v>
          </cell>
          <cell r="C1838" t="str">
            <v>3I450R</v>
          </cell>
          <cell r="D1838" t="str">
            <v>Banco de 3 transformadores 34.5 kV monofásicos 450 KVA en cámara</v>
          </cell>
          <cell r="E1838" t="str">
            <v>U</v>
          </cell>
        </row>
        <row r="1839">
          <cell r="A1839" t="str">
            <v>TRR-3I471</v>
          </cell>
          <cell r="B1839" t="str">
            <v>TRR0188</v>
          </cell>
          <cell r="C1839" t="str">
            <v>3I471R</v>
          </cell>
          <cell r="D1839" t="str">
            <v>Banco de 3 transformadores 34.5 kV monofásicos 471 KVA en cámara</v>
          </cell>
          <cell r="E1839" t="str">
            <v>U</v>
          </cell>
        </row>
        <row r="1840">
          <cell r="A1840" t="str">
            <v>TRR-3I50</v>
          </cell>
          <cell r="B1840" t="str">
            <v>TRR0156</v>
          </cell>
          <cell r="C1840" t="str">
            <v>3I50R</v>
          </cell>
          <cell r="D1840" t="str">
            <v>Banco de 3 transformadores 34.5 kV monofásicos 50 KVA en cámara</v>
          </cell>
          <cell r="E1840" t="str">
            <v>U</v>
          </cell>
        </row>
        <row r="1841">
          <cell r="A1841" t="str">
            <v>TRR-3I500</v>
          </cell>
          <cell r="B1841" t="str">
            <v>TRR0189</v>
          </cell>
          <cell r="C1841" t="str">
            <v>3I500R</v>
          </cell>
          <cell r="D1841" t="str">
            <v>Banco de 3 transformadores 34.5 kV monofásicos 500 KVA en cámara</v>
          </cell>
          <cell r="E1841" t="str">
            <v>U</v>
          </cell>
        </row>
        <row r="1842">
          <cell r="A1842" t="str">
            <v>TRR-3I501</v>
          </cell>
          <cell r="B1842" t="str">
            <v>TRR0190</v>
          </cell>
          <cell r="C1842" t="str">
            <v>3I501R</v>
          </cell>
          <cell r="D1842" t="str">
            <v>Banco de 3 transformadores 34.5 kV monofásicos 501 KVA en cámara</v>
          </cell>
          <cell r="E1842" t="str">
            <v>U</v>
          </cell>
        </row>
        <row r="1843">
          <cell r="A1843" t="str">
            <v>TRR-3I55</v>
          </cell>
          <cell r="B1843" t="str">
            <v>TRR0157</v>
          </cell>
          <cell r="C1843" t="str">
            <v>3I55R</v>
          </cell>
          <cell r="D1843" t="str">
            <v>Banco de 3 transformadores 34.5 kV monofásicos 55 KVA en cámara</v>
          </cell>
          <cell r="E1843" t="str">
            <v>U</v>
          </cell>
        </row>
        <row r="1844">
          <cell r="A1844" t="str">
            <v>TRR-3I550</v>
          </cell>
          <cell r="B1844" t="str">
            <v>TRR0191</v>
          </cell>
          <cell r="C1844" t="str">
            <v>3I550R</v>
          </cell>
          <cell r="D1844" t="str">
            <v>Banco de 3 transformadores 34.5 kV monofásicos 550 KVA en cámara</v>
          </cell>
          <cell r="E1844" t="str">
            <v>U</v>
          </cell>
        </row>
        <row r="1845">
          <cell r="A1845" t="str">
            <v>TRR-3I584</v>
          </cell>
          <cell r="B1845" t="str">
            <v>TRR0192</v>
          </cell>
          <cell r="C1845" t="str">
            <v>3I584R</v>
          </cell>
          <cell r="D1845" t="str">
            <v>Banco de 3 transformadores 34.5 kV monofásicos 584 KVA en cámara</v>
          </cell>
          <cell r="E1845" t="str">
            <v>U</v>
          </cell>
        </row>
        <row r="1846">
          <cell r="A1846" t="str">
            <v>TRR-3I600</v>
          </cell>
          <cell r="B1846" t="str">
            <v>TRR0193</v>
          </cell>
          <cell r="C1846" t="str">
            <v>3I600R</v>
          </cell>
          <cell r="D1846" t="str">
            <v>Banco de 3 transformadores 34.5 kV monofásicos 600 KVA en cámara</v>
          </cell>
          <cell r="E1846" t="str">
            <v>U</v>
          </cell>
        </row>
        <row r="1847">
          <cell r="A1847" t="str">
            <v>TRR-3I65</v>
          </cell>
          <cell r="B1847" t="str">
            <v>TRR0158</v>
          </cell>
          <cell r="C1847" t="str">
            <v>3I65R</v>
          </cell>
          <cell r="D1847" t="str">
            <v>Banco de 3 transformadores 34.5 kV monofásicos 65 KVA en cámara</v>
          </cell>
          <cell r="E1847" t="str">
            <v>U</v>
          </cell>
        </row>
        <row r="1848">
          <cell r="A1848" t="str">
            <v>TRR-3I667</v>
          </cell>
          <cell r="B1848" t="str">
            <v>TRR0194</v>
          </cell>
          <cell r="C1848" t="str">
            <v>3I667R</v>
          </cell>
          <cell r="D1848" t="str">
            <v>Banco de 3 transformadores 34.5 kV monofásicos 667 KVA en cámara</v>
          </cell>
          <cell r="E1848" t="str">
            <v>U</v>
          </cell>
        </row>
        <row r="1849">
          <cell r="A1849" t="str">
            <v>TRR-3I67.5</v>
          </cell>
          <cell r="B1849" t="str">
            <v>TRR0159</v>
          </cell>
          <cell r="C1849" t="str">
            <v>3I67.5R</v>
          </cell>
          <cell r="D1849" t="str">
            <v>Banco de 3 transformadores 34.5 kV monofásicos 67.5 KVA en cámara</v>
          </cell>
          <cell r="E1849" t="str">
            <v>U</v>
          </cell>
        </row>
        <row r="1850">
          <cell r="A1850" t="str">
            <v>TRR-3I75</v>
          </cell>
          <cell r="B1850" t="str">
            <v>TRR0160</v>
          </cell>
          <cell r="C1850" t="str">
            <v>3I75R</v>
          </cell>
          <cell r="D1850" t="str">
            <v>Banco de 3 transformadores 34.5 kV monofásicos 75 KVA en cámara</v>
          </cell>
          <cell r="E1850" t="str">
            <v>U</v>
          </cell>
        </row>
        <row r="1851">
          <cell r="A1851" t="str">
            <v>TRR-3I750</v>
          </cell>
          <cell r="B1851" t="str">
            <v>TRR0195</v>
          </cell>
          <cell r="C1851" t="str">
            <v>3I750R</v>
          </cell>
          <cell r="D1851" t="str">
            <v>Banco de 3 transformadores 34.5 kV monofásicos 750 KVA en cámara</v>
          </cell>
          <cell r="E1851" t="str">
            <v>U</v>
          </cell>
        </row>
        <row r="1852">
          <cell r="A1852" t="str">
            <v>TRR-3I833</v>
          </cell>
          <cell r="B1852" t="str">
            <v>TRR0196</v>
          </cell>
          <cell r="C1852" t="str">
            <v>3I833R</v>
          </cell>
          <cell r="D1852" t="str">
            <v>Banco de 3 transformadores 34.5 kV monofásicos 833 KVA en cámara</v>
          </cell>
          <cell r="E1852" t="str">
            <v>U</v>
          </cell>
        </row>
        <row r="1853">
          <cell r="A1853" t="str">
            <v>TRR-3I87.5</v>
          </cell>
          <cell r="B1853" t="str">
            <v>TRR0161</v>
          </cell>
          <cell r="C1853" t="str">
            <v>3I87.5R</v>
          </cell>
          <cell r="D1853" t="str">
            <v>Banco de 3 transformadores 34.5 kV monofásicos 87.5 KVA en cámara</v>
          </cell>
          <cell r="E1853" t="str">
            <v>U</v>
          </cell>
        </row>
        <row r="1854">
          <cell r="A1854" t="str">
            <v>TRR-3I990</v>
          </cell>
          <cell r="B1854" t="str">
            <v>TRR0197</v>
          </cell>
          <cell r="C1854" t="str">
            <v>3I990R</v>
          </cell>
          <cell r="D1854" t="str">
            <v>Banco de 3 transformadores 34.5 kV monofásicos 990 KVA en cámara</v>
          </cell>
          <cell r="E1854" t="str">
            <v>U</v>
          </cell>
        </row>
        <row r="1855">
          <cell r="A1855" t="str">
            <v>TRR-3I999</v>
          </cell>
          <cell r="B1855" t="str">
            <v>TRR0198</v>
          </cell>
          <cell r="C1855" t="str">
            <v>3I999R</v>
          </cell>
          <cell r="D1855" t="str">
            <v>Banco de 3 transformadores 34.5 kV monofásicos 999 KVA en cámara</v>
          </cell>
          <cell r="E1855" t="str">
            <v>U</v>
          </cell>
        </row>
        <row r="1856">
          <cell r="A1856" t="str">
            <v>TRR-3N100</v>
          </cell>
          <cell r="B1856" t="str">
            <v>TRR0120</v>
          </cell>
          <cell r="C1856" t="str">
            <v>3N100R</v>
          </cell>
          <cell r="D1856" t="str">
            <v>Banco de 3 transformadores 34.5 kV monofásicos 100 KVA en poste</v>
          </cell>
          <cell r="E1856" t="str">
            <v>U</v>
          </cell>
        </row>
        <row r="1857">
          <cell r="A1857" t="str">
            <v>TRR-3N112.5</v>
          </cell>
          <cell r="B1857" t="str">
            <v>TRR0121</v>
          </cell>
          <cell r="C1857" t="str">
            <v>3N112.5R</v>
          </cell>
          <cell r="D1857" t="str">
            <v>Banco de 3 transformadores 34.5 kV monofásicos 112.5 KVA en poste</v>
          </cell>
          <cell r="E1857" t="str">
            <v>U</v>
          </cell>
        </row>
        <row r="1858">
          <cell r="A1858" t="str">
            <v>TRR-3N225</v>
          </cell>
          <cell r="B1858" t="str">
            <v>TRR0253</v>
          </cell>
          <cell r="C1858" t="str">
            <v>3N225R</v>
          </cell>
          <cell r="D1858" t="str">
            <v>Banco de 3 transformadores 34.5 kV monofasicos 225KVA en poste</v>
          </cell>
          <cell r="E1858" t="str">
            <v>U</v>
          </cell>
        </row>
        <row r="1859">
          <cell r="A1859" t="str">
            <v>TRR-3N30</v>
          </cell>
          <cell r="B1859" t="str">
            <v>TRR0111</v>
          </cell>
          <cell r="C1859" t="str">
            <v>3N30R</v>
          </cell>
          <cell r="D1859" t="str">
            <v>Banco de 3 transformadores 34.5 kV monofásicos 30 KVA en poste</v>
          </cell>
          <cell r="E1859" t="str">
            <v>U</v>
          </cell>
        </row>
        <row r="1860">
          <cell r="A1860" t="str">
            <v>TRR-3N300</v>
          </cell>
          <cell r="B1860" t="str">
            <v>TRR0210</v>
          </cell>
          <cell r="C1860" t="str">
            <v>3N300R</v>
          </cell>
          <cell r="D1860" t="str">
            <v>Banco de 3 transformadores 34.5 kV monofásicos 300 KVA en poste</v>
          </cell>
          <cell r="E1860" t="str">
            <v>U</v>
          </cell>
        </row>
        <row r="1861">
          <cell r="A1861" t="str">
            <v>TRR-3N35</v>
          </cell>
          <cell r="B1861" t="str">
            <v>TRR0112</v>
          </cell>
          <cell r="C1861" t="str">
            <v>3N35R</v>
          </cell>
          <cell r="D1861" t="str">
            <v>Banco de 3 transformadores 34.5 kV monofásicos 35 KVA en poste</v>
          </cell>
          <cell r="E1861" t="str">
            <v>U</v>
          </cell>
        </row>
        <row r="1862">
          <cell r="A1862" t="str">
            <v>TRR-3N40</v>
          </cell>
          <cell r="B1862" t="str">
            <v>TRR0252</v>
          </cell>
          <cell r="C1862" t="str">
            <v>3N40R</v>
          </cell>
          <cell r="D1862" t="str">
            <v>Banco de 3 transformadores 34.5kV monofasicos 40KVA en poste</v>
          </cell>
          <cell r="E1862" t="str">
            <v>U</v>
          </cell>
        </row>
        <row r="1863">
          <cell r="A1863" t="str">
            <v>TRR-3N45</v>
          </cell>
          <cell r="B1863" t="str">
            <v>TRR0113</v>
          </cell>
          <cell r="C1863" t="str">
            <v>3N45R</v>
          </cell>
          <cell r="D1863" t="str">
            <v>Banco de 3 transformadores 34.5 kV monofásicos 45 KVA en poste</v>
          </cell>
          <cell r="E1863" t="str">
            <v>U</v>
          </cell>
        </row>
        <row r="1864">
          <cell r="A1864" t="str">
            <v>TRR-3N50</v>
          </cell>
          <cell r="B1864" t="str">
            <v>TRR0114</v>
          </cell>
          <cell r="C1864" t="str">
            <v>3N50R</v>
          </cell>
          <cell r="D1864" t="str">
            <v>Banco de 3 transformadores 34.5 kV monofásicos 50 KVA en poste</v>
          </cell>
          <cell r="E1864" t="str">
            <v>U</v>
          </cell>
        </row>
        <row r="1865">
          <cell r="A1865" t="str">
            <v>TRR-3N55</v>
          </cell>
          <cell r="B1865" t="str">
            <v>TRR0115</v>
          </cell>
          <cell r="C1865" t="str">
            <v>3N55R</v>
          </cell>
          <cell r="D1865" t="str">
            <v>Banco de 3 transformadores 34.5 kV monofásicos 55 KVA en poste</v>
          </cell>
          <cell r="E1865" t="str">
            <v>U</v>
          </cell>
        </row>
        <row r="1866">
          <cell r="A1866" t="str">
            <v>TRR-3N65</v>
          </cell>
          <cell r="B1866" t="str">
            <v>TRR0116</v>
          </cell>
          <cell r="C1866" t="str">
            <v>3N65R</v>
          </cell>
          <cell r="D1866" t="str">
            <v>Banco de 3 transformadores 34.5 kV monofásicos 65 KVA en poste</v>
          </cell>
          <cell r="E1866" t="str">
            <v>U</v>
          </cell>
        </row>
        <row r="1867">
          <cell r="A1867" t="str">
            <v>TRR-3N67.5</v>
          </cell>
          <cell r="B1867" t="str">
            <v>TRR0117</v>
          </cell>
          <cell r="C1867" t="str">
            <v>3N67.5R</v>
          </cell>
          <cell r="D1867" t="str">
            <v>Banco de 3 transformadores 34.5 kV monofásicos 67.5 KVA en poste</v>
          </cell>
          <cell r="E1867" t="str">
            <v>U</v>
          </cell>
        </row>
        <row r="1868">
          <cell r="A1868" t="str">
            <v>TRR-3N75</v>
          </cell>
          <cell r="B1868" t="str">
            <v>TRR0118</v>
          </cell>
          <cell r="C1868" t="str">
            <v>3N75R</v>
          </cell>
          <cell r="D1868" t="str">
            <v>Banco de 3 transformadores 34.5 kV monofásicos 75 KVA en poste</v>
          </cell>
          <cell r="E1868" t="str">
            <v>U</v>
          </cell>
        </row>
        <row r="1869">
          <cell r="A1869" t="str">
            <v>TRR-3N87.5</v>
          </cell>
          <cell r="B1869" t="str">
            <v>TRR0119</v>
          </cell>
          <cell r="C1869" t="str">
            <v>3N87.5R</v>
          </cell>
          <cell r="D1869" t="str">
            <v>Banco de 3 transformadores 34.5 kV monofásicos 87.5 KVA en poste</v>
          </cell>
          <cell r="E1869" t="str">
            <v>U</v>
          </cell>
        </row>
        <row r="1870">
          <cell r="A1870" t="str">
            <v>TRR-3O100</v>
          </cell>
          <cell r="B1870" t="str">
            <v>TRR0082</v>
          </cell>
          <cell r="C1870" t="str">
            <v>3O100R</v>
          </cell>
          <cell r="D1870" t="str">
            <v>Transformador 34.5 kV 3F conv. 100 kVA en cámara</v>
          </cell>
          <cell r="E1870" t="str">
            <v>U</v>
          </cell>
        </row>
        <row r="1871">
          <cell r="A1871" t="str">
            <v>TRR-3O1000</v>
          </cell>
          <cell r="B1871" t="str">
            <v>TRR0248</v>
          </cell>
          <cell r="C1871" t="str">
            <v>3O1000R</v>
          </cell>
          <cell r="D1871" t="str">
            <v>Transformador 34.5 kV 3F conv. 1000 kVA en cámara</v>
          </cell>
          <cell r="E1871" t="str">
            <v>U</v>
          </cell>
        </row>
        <row r="1872">
          <cell r="A1872" t="str">
            <v>TRR-3O1100</v>
          </cell>
          <cell r="B1872" t="str">
            <v>TRR0249</v>
          </cell>
          <cell r="C1872" t="str">
            <v>3O1100R</v>
          </cell>
          <cell r="D1872" t="str">
            <v>Transformador 34.5 kV 3F conv. 1100 kVA en cámara</v>
          </cell>
          <cell r="E1872" t="str">
            <v>U</v>
          </cell>
        </row>
        <row r="1873">
          <cell r="A1873" t="str">
            <v>TRR-3O112</v>
          </cell>
          <cell r="B1873" t="str">
            <v>TRR0235</v>
          </cell>
          <cell r="C1873" t="str">
            <v>3O112R</v>
          </cell>
          <cell r="D1873" t="str">
            <v>Transformador 34.5 kV 3F conv. 112 kVA en cámara</v>
          </cell>
          <cell r="E1873" t="str">
            <v>U</v>
          </cell>
        </row>
        <row r="1874">
          <cell r="A1874" t="str">
            <v>TRR-3O112.5</v>
          </cell>
          <cell r="B1874" t="str">
            <v>TRR0083</v>
          </cell>
          <cell r="C1874" t="str">
            <v>3O112.5R</v>
          </cell>
          <cell r="D1874" t="str">
            <v>Transformador 34.5 kV 3F conv. 112.5 kVA en cámara</v>
          </cell>
          <cell r="E1874" t="str">
            <v>U</v>
          </cell>
        </row>
        <row r="1875">
          <cell r="A1875" t="str">
            <v>TRR-3O120</v>
          </cell>
          <cell r="B1875" t="str">
            <v>TRR0236</v>
          </cell>
          <cell r="C1875" t="str">
            <v>3O120R</v>
          </cell>
          <cell r="D1875" t="str">
            <v>Transformador 34.5 kV 3F conv. 120 kVA en cámara</v>
          </cell>
          <cell r="E1875" t="str">
            <v>U</v>
          </cell>
        </row>
        <row r="1876">
          <cell r="A1876" t="str">
            <v>TRR-3O1200</v>
          </cell>
          <cell r="B1876" t="str">
            <v>TRR0250</v>
          </cell>
          <cell r="C1876" t="str">
            <v>3O1200R</v>
          </cell>
          <cell r="D1876" t="str">
            <v>Transformador 34.5 kV 3F conv. 1200 kVA en cámara</v>
          </cell>
          <cell r="E1876" t="str">
            <v>U</v>
          </cell>
        </row>
        <row r="1877">
          <cell r="A1877" t="str">
            <v>TRR-3O125</v>
          </cell>
          <cell r="B1877" t="str">
            <v>TRR0084</v>
          </cell>
          <cell r="C1877" t="str">
            <v>3O125R</v>
          </cell>
          <cell r="D1877" t="str">
            <v>Transformador 34.5 kV 3F conv. 125 kVA en cámara</v>
          </cell>
          <cell r="E1877" t="str">
            <v>U</v>
          </cell>
        </row>
        <row r="1878">
          <cell r="A1878" t="str">
            <v>TRR-3O1300</v>
          </cell>
          <cell r="B1878" t="str">
            <v>TRR0251</v>
          </cell>
          <cell r="C1878" t="str">
            <v>3O1300R</v>
          </cell>
          <cell r="D1878" t="str">
            <v>Transformador 34.5 kV 3F conv. 34.500 kVA en cámara</v>
          </cell>
          <cell r="E1878" t="str">
            <v>U</v>
          </cell>
        </row>
        <row r="1879">
          <cell r="A1879" t="str">
            <v>TRR-3O15</v>
          </cell>
          <cell r="B1879" t="str">
            <v>TRR0076</v>
          </cell>
          <cell r="C1879" t="str">
            <v>3O15R</v>
          </cell>
          <cell r="D1879" t="str">
            <v>Transformador 34.5 kV 3F conv. 15 kVA  en cámara</v>
          </cell>
          <cell r="E1879" t="str">
            <v>U</v>
          </cell>
        </row>
        <row r="1880">
          <cell r="A1880" t="str">
            <v>TRR-3O150</v>
          </cell>
          <cell r="B1880" t="str">
            <v>TRR0200</v>
          </cell>
          <cell r="C1880" t="str">
            <v>3O150R</v>
          </cell>
          <cell r="D1880" t="str">
            <v>Transformador 34.5 kV 3F conv. 150 kVA en cámara</v>
          </cell>
          <cell r="E1880" t="str">
            <v>U</v>
          </cell>
        </row>
        <row r="1881">
          <cell r="A1881" t="str">
            <v>TRR-3O160</v>
          </cell>
          <cell r="B1881" t="str">
            <v>TRR0201</v>
          </cell>
          <cell r="C1881" t="str">
            <v>3O160R</v>
          </cell>
          <cell r="D1881" t="str">
            <v>Transformador 34.5 kV 3F conv. 160 kVA en cámara</v>
          </cell>
          <cell r="E1881" t="str">
            <v>U</v>
          </cell>
        </row>
        <row r="1882">
          <cell r="A1882" t="str">
            <v>TRR-3O190</v>
          </cell>
          <cell r="B1882" t="str">
            <v>TRR0237</v>
          </cell>
          <cell r="C1882" t="str">
            <v>3O190R</v>
          </cell>
          <cell r="D1882" t="str">
            <v>Transformador 34.5 kV 3F conv. 190 kVA en cámara</v>
          </cell>
          <cell r="E1882" t="str">
            <v>U</v>
          </cell>
        </row>
        <row r="1883">
          <cell r="A1883" t="str">
            <v>TRR-3O200</v>
          </cell>
          <cell r="B1883" t="str">
            <v>TRR0238</v>
          </cell>
          <cell r="C1883" t="str">
            <v>3O200R</v>
          </cell>
          <cell r="D1883" t="str">
            <v>Transformador 34.5 kV 3F conv. 200 kVA en cámara</v>
          </cell>
          <cell r="E1883" t="str">
            <v>U</v>
          </cell>
        </row>
        <row r="1884">
          <cell r="A1884" t="str">
            <v>TRR-3O225</v>
          </cell>
          <cell r="B1884" t="str">
            <v>TRR0239</v>
          </cell>
          <cell r="C1884" t="str">
            <v>3O225R</v>
          </cell>
          <cell r="D1884" t="str">
            <v>Transformador 34.5 kV 3F conv. 225 kVA en cámara</v>
          </cell>
          <cell r="E1884" t="str">
            <v>U</v>
          </cell>
        </row>
        <row r="1885">
          <cell r="A1885" t="str">
            <v>TRR-3O250</v>
          </cell>
          <cell r="B1885" t="str">
            <v>TRR0240</v>
          </cell>
          <cell r="C1885" t="str">
            <v>3O250R</v>
          </cell>
          <cell r="D1885" t="str">
            <v>Transformador 34.5 kV 3F conv. 250 kVA en cámara</v>
          </cell>
          <cell r="E1885" t="str">
            <v>U</v>
          </cell>
        </row>
        <row r="1886">
          <cell r="A1886" t="str">
            <v>TRR-3O30</v>
          </cell>
          <cell r="B1886" t="str">
            <v>TRR0077</v>
          </cell>
          <cell r="C1886" t="str">
            <v>3O30R</v>
          </cell>
          <cell r="D1886" t="str">
            <v>Transformador 34.5 kV  3F conv. 30 kVA en cámara</v>
          </cell>
          <cell r="E1886" t="str">
            <v>U</v>
          </cell>
        </row>
        <row r="1887">
          <cell r="A1887" t="str">
            <v>TRR-3O300</v>
          </cell>
          <cell r="B1887" t="str">
            <v>TRR0241</v>
          </cell>
          <cell r="C1887" t="str">
            <v>3O300R</v>
          </cell>
          <cell r="D1887" t="str">
            <v>Transformador 34.5 kV 3F conv. 300 kVA en cámara</v>
          </cell>
          <cell r="E1887" t="str">
            <v>U</v>
          </cell>
        </row>
        <row r="1888">
          <cell r="A1888" t="str">
            <v>TRR-3O315</v>
          </cell>
          <cell r="B1888" t="str">
            <v>TRR0242</v>
          </cell>
          <cell r="C1888" t="str">
            <v>3O315R</v>
          </cell>
          <cell r="D1888" t="str">
            <v>Transformador 34.5 kV 3F conv. 315 kVA en cámara</v>
          </cell>
          <cell r="E1888" t="str">
            <v>U</v>
          </cell>
        </row>
        <row r="1889">
          <cell r="A1889" t="str">
            <v>TRR-3O350</v>
          </cell>
          <cell r="B1889" t="str">
            <v>TRR0243</v>
          </cell>
          <cell r="C1889" t="str">
            <v>3O350R</v>
          </cell>
          <cell r="D1889" t="str">
            <v>Transformador 34.5 kV 3F conv. 350 kVA en cámara</v>
          </cell>
          <cell r="E1889" t="str">
            <v>U</v>
          </cell>
        </row>
        <row r="1890">
          <cell r="A1890" t="str">
            <v>TRR-3O400</v>
          </cell>
          <cell r="B1890" t="str">
            <v>TRR0244</v>
          </cell>
          <cell r="C1890" t="str">
            <v>3O400R</v>
          </cell>
          <cell r="D1890" t="str">
            <v>Transformador 34.5 kV 3F conv. 400 kVA en cámara</v>
          </cell>
          <cell r="E1890" t="str">
            <v>U</v>
          </cell>
        </row>
        <row r="1891">
          <cell r="A1891" t="str">
            <v>TRR-3O45</v>
          </cell>
          <cell r="B1891" t="str">
            <v>TRR0078</v>
          </cell>
          <cell r="C1891" t="str">
            <v>3O45R</v>
          </cell>
          <cell r="D1891" t="str">
            <v>Transformador 34.5 kV 3F conv. 45 kVA en cámara</v>
          </cell>
          <cell r="E1891" t="str">
            <v>U</v>
          </cell>
        </row>
        <row r="1892">
          <cell r="A1892" t="str">
            <v>TRR-3O450</v>
          </cell>
          <cell r="B1892" t="str">
            <v>TRR0202</v>
          </cell>
          <cell r="C1892" t="str">
            <v>3O450R</v>
          </cell>
          <cell r="D1892" t="str">
            <v>Transformador 34.5 kV 3F conv. 450 kVA en cámara</v>
          </cell>
          <cell r="E1892" t="str">
            <v>U</v>
          </cell>
        </row>
        <row r="1893">
          <cell r="A1893" t="str">
            <v>TRR-3O50</v>
          </cell>
          <cell r="B1893" t="str">
            <v>TRR0079</v>
          </cell>
          <cell r="C1893" t="str">
            <v>3O50R</v>
          </cell>
          <cell r="D1893" t="str">
            <v>Transformador 34.5 kV 3F conv. 50 kVA en cámara</v>
          </cell>
          <cell r="E1893" t="str">
            <v>U</v>
          </cell>
        </row>
        <row r="1894">
          <cell r="A1894" t="str">
            <v>TRR-3O500</v>
          </cell>
          <cell r="B1894" t="str">
            <v>TRR0203</v>
          </cell>
          <cell r="C1894" t="str">
            <v>3O500R</v>
          </cell>
          <cell r="D1894" t="str">
            <v>Transformador 34.5 kV 3F conv. 500 kVA en cámara</v>
          </cell>
          <cell r="E1894" t="str">
            <v>U</v>
          </cell>
        </row>
        <row r="1895">
          <cell r="A1895" t="str">
            <v>TRR-3O60</v>
          </cell>
          <cell r="B1895" t="str">
            <v>TRR0080</v>
          </cell>
          <cell r="C1895" t="str">
            <v>3O60R</v>
          </cell>
          <cell r="D1895" t="str">
            <v>Transformador 34.5 kV 3F conv. 60 kVA en cámara</v>
          </cell>
          <cell r="E1895" t="str">
            <v>U</v>
          </cell>
        </row>
        <row r="1896">
          <cell r="A1896" t="str">
            <v>TRR-3O630</v>
          </cell>
          <cell r="B1896" t="str">
            <v>TRR0245</v>
          </cell>
          <cell r="C1896" t="str">
            <v>3O630R</v>
          </cell>
          <cell r="D1896" t="str">
            <v>Transformador 34.5 kV 3F conv. 630 kVA en cámara</v>
          </cell>
          <cell r="E1896" t="str">
            <v>U</v>
          </cell>
        </row>
        <row r="1897">
          <cell r="A1897" t="str">
            <v>TRR-3O75</v>
          </cell>
          <cell r="B1897" t="str">
            <v>TRR0081</v>
          </cell>
          <cell r="C1897" t="str">
            <v>3O75R</v>
          </cell>
          <cell r="D1897" t="str">
            <v>Transformador 34.5 kV 3F conv. 75 kVA en cámara</v>
          </cell>
          <cell r="E1897" t="str">
            <v>U</v>
          </cell>
        </row>
        <row r="1898">
          <cell r="A1898" t="str">
            <v>TRR-3O750</v>
          </cell>
          <cell r="B1898" t="str">
            <v>TRR0246</v>
          </cell>
          <cell r="C1898" t="str">
            <v>3O750R</v>
          </cell>
          <cell r="D1898" t="str">
            <v>Transformador 34.5 kV 3F conv. 750 kVA en cámara</v>
          </cell>
          <cell r="E1898" t="str">
            <v>U</v>
          </cell>
        </row>
        <row r="1899">
          <cell r="A1899" t="str">
            <v>TRR-3O800</v>
          </cell>
          <cell r="B1899" t="str">
            <v>TRR0247</v>
          </cell>
          <cell r="C1899" t="str">
            <v>3O800R</v>
          </cell>
          <cell r="D1899" t="str">
            <v>Transformador 34.5 kV 3F conv. 800 kVA en cámara</v>
          </cell>
          <cell r="E1899" t="str">
            <v>U</v>
          </cell>
        </row>
        <row r="1900">
          <cell r="A1900" t="str">
            <v>TRR-3O90</v>
          </cell>
          <cell r="B1900" t="str">
            <v>TRR0234</v>
          </cell>
          <cell r="C1900" t="str">
            <v>3O90R</v>
          </cell>
          <cell r="D1900" t="str">
            <v>Transformador 34.5 kV 3F conv. 90 kVA en cámara</v>
          </cell>
          <cell r="E1900" t="str">
            <v>U</v>
          </cell>
        </row>
        <row r="1901">
          <cell r="A1901" t="str">
            <v>TRR-3P100</v>
          </cell>
          <cell r="B1901" t="str">
            <v>TRR0043</v>
          </cell>
          <cell r="C1901" t="str">
            <v>3P100R</v>
          </cell>
          <cell r="D1901" t="str">
            <v>Transformador 34.5 kV 3F Pedestal o Padmounted 100KVA</v>
          </cell>
          <cell r="E1901" t="str">
            <v>U</v>
          </cell>
        </row>
        <row r="1902">
          <cell r="A1902" t="str">
            <v>TRR-3P1000</v>
          </cell>
          <cell r="B1902" t="str">
            <v>TRR0062</v>
          </cell>
          <cell r="C1902" t="str">
            <v>3P1000R</v>
          </cell>
          <cell r="D1902" t="str">
            <v>Transformador 34.5 kV 3F Pedestal o Padmounted 1000KVA</v>
          </cell>
          <cell r="E1902" t="str">
            <v>U</v>
          </cell>
        </row>
        <row r="1903">
          <cell r="A1903" t="str">
            <v>TRR-3P1050</v>
          </cell>
          <cell r="B1903" t="str">
            <v>TRR0063</v>
          </cell>
          <cell r="C1903" t="str">
            <v>3P1050R</v>
          </cell>
          <cell r="D1903" t="str">
            <v>Transformador 34.5 kV 3F Pedestal o Padmounted 1050KVA</v>
          </cell>
          <cell r="E1903" t="str">
            <v>U</v>
          </cell>
        </row>
        <row r="1904">
          <cell r="A1904" t="str">
            <v>TRR-3P112.5</v>
          </cell>
          <cell r="B1904" t="str">
            <v>TRR0044</v>
          </cell>
          <cell r="C1904" t="str">
            <v>3P112.5R</v>
          </cell>
          <cell r="D1904" t="str">
            <v>Transformador 34.5 kV 3F Pedestal o Padmounted 112.5KVA</v>
          </cell>
          <cell r="E1904" t="str">
            <v>U</v>
          </cell>
        </row>
        <row r="1905">
          <cell r="A1905" t="str">
            <v>TRR-3P120</v>
          </cell>
          <cell r="B1905" t="str">
            <v>TRR0045</v>
          </cell>
          <cell r="C1905" t="str">
            <v>3P120R</v>
          </cell>
          <cell r="D1905" t="str">
            <v>Transformador 34.5 kV 3F Pedestal o Padmounted 120KVA</v>
          </cell>
          <cell r="E1905" t="str">
            <v>U</v>
          </cell>
        </row>
        <row r="1906">
          <cell r="A1906" t="str">
            <v>TRR-3P1200</v>
          </cell>
          <cell r="B1906" t="str">
            <v>TRR0064</v>
          </cell>
          <cell r="C1906" t="str">
            <v>3P1200R</v>
          </cell>
          <cell r="D1906" t="str">
            <v>Transformador 34.5 kV 3F Pedestal o Padmounted 1200KVA</v>
          </cell>
          <cell r="E1906" t="str">
            <v>U</v>
          </cell>
        </row>
        <row r="1907">
          <cell r="A1907" t="str">
            <v>TRR-3P125</v>
          </cell>
          <cell r="B1907" t="str">
            <v>TRR0046</v>
          </cell>
          <cell r="C1907" t="str">
            <v>3P125R</v>
          </cell>
          <cell r="D1907" t="str">
            <v>Transformador 34.5 kV 3F Pedestal o Padmounted 125KVA</v>
          </cell>
          <cell r="E1907" t="str">
            <v>U</v>
          </cell>
        </row>
        <row r="1908">
          <cell r="A1908" t="str">
            <v>TRR-3P15</v>
          </cell>
          <cell r="B1908" t="str">
            <v>TRR0037</v>
          </cell>
          <cell r="C1908" t="str">
            <v>3P15R</v>
          </cell>
          <cell r="D1908" t="str">
            <v>Transformador 34.5 kV 3F Pedestal o Padmounted 15KVA</v>
          </cell>
          <cell r="E1908" t="str">
            <v>U</v>
          </cell>
        </row>
        <row r="1909">
          <cell r="A1909" t="str">
            <v>TRR-3P150</v>
          </cell>
          <cell r="B1909" t="str">
            <v>TRR0047</v>
          </cell>
          <cell r="C1909" t="str">
            <v>3P150R</v>
          </cell>
          <cell r="D1909" t="str">
            <v>Transformador 34.5 kV 3F Pedestal o Padmounted 150KVA</v>
          </cell>
          <cell r="E1909" t="str">
            <v>U</v>
          </cell>
        </row>
        <row r="1910">
          <cell r="A1910" t="str">
            <v>TRR-3P1500</v>
          </cell>
          <cell r="B1910" t="str">
            <v>TRR0065</v>
          </cell>
          <cell r="C1910" t="str">
            <v>3P1500R</v>
          </cell>
          <cell r="D1910" t="str">
            <v>Transformador 34.5 kV 3F Pedestal o Padmounted 1500KVA</v>
          </cell>
          <cell r="E1910" t="str">
            <v>U</v>
          </cell>
        </row>
        <row r="1911">
          <cell r="A1911" t="str">
            <v>TRR-3P160</v>
          </cell>
          <cell r="B1911" t="str">
            <v>TRR0048</v>
          </cell>
          <cell r="C1911" t="str">
            <v>3P160R</v>
          </cell>
          <cell r="D1911" t="str">
            <v>Transformador 34.5 kV 3F Pedestal o Padmounted 160KVA</v>
          </cell>
          <cell r="E1911" t="str">
            <v>U</v>
          </cell>
        </row>
        <row r="1912">
          <cell r="A1912" t="str">
            <v>TRR-3P175</v>
          </cell>
          <cell r="B1912" t="str">
            <v>TRR0049</v>
          </cell>
          <cell r="C1912" t="str">
            <v>3P175R</v>
          </cell>
          <cell r="D1912" t="str">
            <v>Transformador 34.5 kV 3F Pedestal o Padmounted 175KVA</v>
          </cell>
          <cell r="E1912" t="str">
            <v>U</v>
          </cell>
        </row>
        <row r="1913">
          <cell r="A1913" t="str">
            <v>TRR-3P20</v>
          </cell>
          <cell r="B1913" t="str">
            <v>TRR0255</v>
          </cell>
          <cell r="C1913" t="str">
            <v>3P20R</v>
          </cell>
          <cell r="D1913" t="str">
            <v>Transformador 34.5 kV 3F Pedestal o Padmounted 20KVA</v>
          </cell>
          <cell r="E1913" t="str">
            <v>U</v>
          </cell>
        </row>
        <row r="1914">
          <cell r="A1914" t="str">
            <v>TRR-3P200</v>
          </cell>
          <cell r="B1914" t="str">
            <v>TRR0050</v>
          </cell>
          <cell r="C1914" t="str">
            <v>3P200R</v>
          </cell>
          <cell r="D1914" t="str">
            <v>Transformador 34.5 kV 3F Pedestal o Padmounted 200KVA</v>
          </cell>
          <cell r="E1914" t="str">
            <v>U</v>
          </cell>
        </row>
        <row r="1915">
          <cell r="A1915" t="str">
            <v>TRR-3P2000</v>
          </cell>
          <cell r="B1915" t="str">
            <v>TRR0066</v>
          </cell>
          <cell r="C1915" t="str">
            <v>3P2000R</v>
          </cell>
          <cell r="D1915" t="str">
            <v>Transformador 34.5 kV 3F Pedestal o Padmounted 2000KVA</v>
          </cell>
          <cell r="E1915" t="str">
            <v>U</v>
          </cell>
        </row>
        <row r="1916">
          <cell r="A1916" t="str">
            <v>TRR-3P225</v>
          </cell>
          <cell r="B1916" t="str">
            <v>TRR0051</v>
          </cell>
          <cell r="C1916" t="str">
            <v>3P225R</v>
          </cell>
          <cell r="D1916" t="str">
            <v>Transformador 34.5 kV 3F Pedestal o Padmounted 225KVA</v>
          </cell>
          <cell r="E1916" t="str">
            <v>U</v>
          </cell>
        </row>
        <row r="1917">
          <cell r="A1917" t="str">
            <v>TRR-3P250</v>
          </cell>
          <cell r="B1917" t="str">
            <v>TRR0052</v>
          </cell>
          <cell r="C1917" t="str">
            <v>3P250R</v>
          </cell>
          <cell r="D1917" t="str">
            <v>Transformador 34.5 kV 3F Pedestal o Padmounted 250KVA</v>
          </cell>
          <cell r="E1917" t="str">
            <v>U</v>
          </cell>
        </row>
        <row r="1918">
          <cell r="A1918" t="str">
            <v>TRR-3P30</v>
          </cell>
          <cell r="B1918" t="str">
            <v>TRR0038</v>
          </cell>
          <cell r="C1918" t="str">
            <v>3P30R</v>
          </cell>
          <cell r="D1918" t="str">
            <v>Transformador 34.5 kV 3F Pedestal o Padmounted 30KVA</v>
          </cell>
          <cell r="E1918" t="str">
            <v>U</v>
          </cell>
        </row>
        <row r="1919">
          <cell r="A1919" t="str">
            <v>TRR-3P300</v>
          </cell>
          <cell r="B1919" t="str">
            <v>TRR0053</v>
          </cell>
          <cell r="C1919" t="str">
            <v>3P300R</v>
          </cell>
          <cell r="D1919" t="str">
            <v>Transformador 34.5 kV 3F Pedestal o Padmounted 300KVA</v>
          </cell>
          <cell r="E1919" t="str">
            <v>U</v>
          </cell>
        </row>
        <row r="1920">
          <cell r="A1920" t="str">
            <v>TRR-3P350</v>
          </cell>
          <cell r="B1920" t="str">
            <v>TRR0054</v>
          </cell>
          <cell r="C1920" t="str">
            <v>3P350R</v>
          </cell>
          <cell r="D1920" t="str">
            <v>Transformador 34.5 kV 3F Pedestal o Padmounted 350KVA</v>
          </cell>
          <cell r="E1920" t="str">
            <v>U</v>
          </cell>
        </row>
        <row r="1921">
          <cell r="A1921" t="str">
            <v>TRR-3P37.5</v>
          </cell>
          <cell r="B1921" t="str">
            <v>TRR0039</v>
          </cell>
          <cell r="C1921" t="str">
            <v>3P37.5R</v>
          </cell>
          <cell r="D1921" t="str">
            <v>Transformador 34.5 kV 3F Pedestal o Padmounted 37.5KVA</v>
          </cell>
          <cell r="E1921" t="str">
            <v>U</v>
          </cell>
        </row>
        <row r="1922">
          <cell r="A1922" t="str">
            <v>TRR-3P400</v>
          </cell>
          <cell r="B1922" t="str">
            <v>TRR0055</v>
          </cell>
          <cell r="C1922" t="str">
            <v>3P400R</v>
          </cell>
          <cell r="D1922" t="str">
            <v>Transformador 34.5 kV 3F Pedestal o Padmounted 400KVA</v>
          </cell>
          <cell r="E1922" t="str">
            <v>U</v>
          </cell>
        </row>
        <row r="1923">
          <cell r="A1923" t="str">
            <v>TRR-3P45</v>
          </cell>
          <cell r="B1923" t="str">
            <v>TRR0040</v>
          </cell>
          <cell r="C1923" t="str">
            <v>3P45R</v>
          </cell>
          <cell r="D1923" t="str">
            <v>Transformador 34.5 kV 3F Pedestal o Padmounted 45KVA</v>
          </cell>
          <cell r="E1923" t="str">
            <v>U</v>
          </cell>
        </row>
        <row r="1924">
          <cell r="A1924" t="str">
            <v>TRR-3P4500</v>
          </cell>
          <cell r="B1924" t="str">
            <v>TRR0067</v>
          </cell>
          <cell r="C1924" t="str">
            <v>3P4500R</v>
          </cell>
          <cell r="D1924" t="str">
            <v>Transformador 34.5 kV 3F Pedestal o Padmounted 4500KVA</v>
          </cell>
          <cell r="E1924" t="str">
            <v>U</v>
          </cell>
        </row>
        <row r="1925">
          <cell r="A1925" t="str">
            <v>TRR-3P50</v>
          </cell>
          <cell r="B1925" t="str">
            <v>TRR0041</v>
          </cell>
          <cell r="C1925" t="str">
            <v>3P50R</v>
          </cell>
          <cell r="D1925" t="str">
            <v>Transformador 34.5 kV 3F Pedestal o Padmounted 50KVA</v>
          </cell>
          <cell r="E1925" t="str">
            <v>U</v>
          </cell>
        </row>
        <row r="1926">
          <cell r="A1926" t="str">
            <v>TRR-3P500</v>
          </cell>
          <cell r="B1926" t="str">
            <v>TRR0056</v>
          </cell>
          <cell r="C1926" t="str">
            <v>3P500R</v>
          </cell>
          <cell r="D1926" t="str">
            <v>Transformador 34.5 kV 3F Pedestal o Pamounted 500KVA</v>
          </cell>
          <cell r="E1926" t="str">
            <v>U</v>
          </cell>
        </row>
        <row r="1927">
          <cell r="A1927" t="str">
            <v>TRR-3P600</v>
          </cell>
          <cell r="B1927" t="str">
            <v>TRR0057</v>
          </cell>
          <cell r="C1927" t="str">
            <v>3P600R</v>
          </cell>
          <cell r="D1927" t="str">
            <v>Transformador 34.5 kV 3F Pedestal o Padmounted 600KVA</v>
          </cell>
          <cell r="E1927" t="str">
            <v>U</v>
          </cell>
        </row>
        <row r="1928">
          <cell r="A1928" t="str">
            <v>TRR-3P630</v>
          </cell>
          <cell r="B1928" t="str">
            <v>TRR0058</v>
          </cell>
          <cell r="C1928" t="str">
            <v>3P630R</v>
          </cell>
          <cell r="D1928" t="str">
            <v>Transformador 34.5 kV 3F Pedestal o Padmounted 630KVA</v>
          </cell>
          <cell r="E1928" t="str">
            <v>U</v>
          </cell>
        </row>
        <row r="1929">
          <cell r="A1929" t="str">
            <v>TRR-3P700</v>
          </cell>
          <cell r="B1929" t="str">
            <v>TRR0059</v>
          </cell>
          <cell r="C1929" t="str">
            <v>3P700R</v>
          </cell>
          <cell r="D1929" t="str">
            <v>Transformador 34.5 kV 3F Pedestal o Padmounted 700KVA</v>
          </cell>
          <cell r="E1929" t="str">
            <v>U</v>
          </cell>
        </row>
        <row r="1930">
          <cell r="A1930" t="str">
            <v>TRR-3P75</v>
          </cell>
          <cell r="B1930" t="str">
            <v>TRR0042</v>
          </cell>
          <cell r="C1930" t="str">
            <v>3P75R</v>
          </cell>
          <cell r="D1930" t="str">
            <v>Transformador 34.5 kV 3F Pedestal o Padmounted 75KVA</v>
          </cell>
          <cell r="E1930" t="str">
            <v>U</v>
          </cell>
        </row>
        <row r="1931">
          <cell r="A1931" t="str">
            <v>TRR-3P750</v>
          </cell>
          <cell r="B1931" t="str">
            <v>TRR0060</v>
          </cell>
          <cell r="C1931" t="str">
            <v>3P750R</v>
          </cell>
          <cell r="D1931" t="str">
            <v>Transformador 34.5 kV 3F Pedestal o Padmounted 750KVA</v>
          </cell>
          <cell r="E1931" t="str">
            <v>U</v>
          </cell>
        </row>
        <row r="1932">
          <cell r="A1932" t="str">
            <v>TRR-3P800</v>
          </cell>
          <cell r="B1932" t="str">
            <v>TRR0061</v>
          </cell>
          <cell r="C1932" t="str">
            <v>3P800R</v>
          </cell>
          <cell r="D1932" t="str">
            <v>Transformador 34.5 kV 3F Pedestal o Padmounted 800KVA</v>
          </cell>
          <cell r="E1932" t="str">
            <v>U</v>
          </cell>
        </row>
        <row r="1933">
          <cell r="A1933" t="str">
            <v>TRR-3V100</v>
          </cell>
          <cell r="B1933" t="str">
            <v>TRR0137</v>
          </cell>
          <cell r="C1933" t="str">
            <v>3V100R</v>
          </cell>
          <cell r="D1933" t="str">
            <v>Banco de 2 transformadores 34.5 kV monofásicos 100 KVA en cámara</v>
          </cell>
          <cell r="E1933" t="str">
            <v>U</v>
          </cell>
        </row>
        <row r="1934">
          <cell r="A1934" t="str">
            <v>TRR-3V110</v>
          </cell>
          <cell r="B1934" t="str">
            <v>TRR0138</v>
          </cell>
          <cell r="C1934" t="str">
            <v>3V110R</v>
          </cell>
          <cell r="D1934" t="str">
            <v>Banco de 2 transformadores 34.5 kV monofásicos 110 KVA en cámara</v>
          </cell>
          <cell r="E1934" t="str">
            <v>U</v>
          </cell>
        </row>
        <row r="1935">
          <cell r="A1935" t="str">
            <v>TRR-3V112.5</v>
          </cell>
          <cell r="B1935" t="str">
            <v>TRR0139</v>
          </cell>
          <cell r="C1935" t="str">
            <v>3V112.5R</v>
          </cell>
          <cell r="D1935" t="str">
            <v>Banco de 2 transformadores 34.5 kV monofásicos 112.5 KVA en cámara</v>
          </cell>
          <cell r="E1935" t="str">
            <v>U</v>
          </cell>
        </row>
        <row r="1936">
          <cell r="A1936" t="str">
            <v>TRR-3V115</v>
          </cell>
          <cell r="B1936" t="str">
            <v>TRR0140</v>
          </cell>
          <cell r="C1936" t="str">
            <v>3V115R</v>
          </cell>
          <cell r="D1936" t="str">
            <v>Banco de 2 transformadores 34.5 kV monofásicos 115 KVA en cámara</v>
          </cell>
          <cell r="E1936" t="str">
            <v>U</v>
          </cell>
        </row>
        <row r="1937">
          <cell r="A1937" t="str">
            <v>TRR-3V125</v>
          </cell>
          <cell r="B1937" t="str">
            <v>TRR0141</v>
          </cell>
          <cell r="C1937" t="str">
            <v>3V125R</v>
          </cell>
          <cell r="D1937" t="str">
            <v>Banco de 2 transformadores 34.5 kV monofásicos 125 KVA en cámara</v>
          </cell>
          <cell r="E1937" t="str">
            <v>U</v>
          </cell>
        </row>
        <row r="1938">
          <cell r="A1938" t="str">
            <v>TRR-3V137.5</v>
          </cell>
          <cell r="B1938" t="str">
            <v>TRR0142</v>
          </cell>
          <cell r="C1938" t="str">
            <v>3V137.5R</v>
          </cell>
          <cell r="D1938" t="str">
            <v>Banco de 2 transformadores 34.5 kV monofásicos 34.57.5 KVA en cámara</v>
          </cell>
          <cell r="E1938" t="str">
            <v>U</v>
          </cell>
        </row>
        <row r="1939">
          <cell r="A1939" t="str">
            <v>TRR-3V150</v>
          </cell>
          <cell r="B1939" t="str">
            <v>TRR0143</v>
          </cell>
          <cell r="C1939" t="str">
            <v>3V150R</v>
          </cell>
          <cell r="D1939" t="str">
            <v>Banco de 2 transformadores 34.5 kV monofásicos 150 KVA en cámara</v>
          </cell>
          <cell r="E1939" t="str">
            <v>U</v>
          </cell>
        </row>
        <row r="1940">
          <cell r="A1940" t="str">
            <v>TRR-3V175</v>
          </cell>
          <cell r="B1940" t="str">
            <v>TRR0144</v>
          </cell>
          <cell r="C1940" t="str">
            <v>3V175R</v>
          </cell>
          <cell r="D1940" t="str">
            <v>Banco de 2 transformadores 34.5 kV monofásicos 175 KVA en cámara</v>
          </cell>
          <cell r="E1940" t="str">
            <v>U</v>
          </cell>
        </row>
        <row r="1941">
          <cell r="A1941" t="str">
            <v>TRR-3V182</v>
          </cell>
          <cell r="B1941" t="str">
            <v>TRR0145</v>
          </cell>
          <cell r="C1941" t="str">
            <v>3V182R</v>
          </cell>
          <cell r="D1941" t="str">
            <v>Banco de 2 transformadores 34.5 kV monofásicos 182 KVA en cámara</v>
          </cell>
          <cell r="E1941" t="str">
            <v>U</v>
          </cell>
        </row>
        <row r="1942">
          <cell r="A1942" t="str">
            <v>TRR-3V192</v>
          </cell>
          <cell r="B1942" t="str">
            <v>TRR0146</v>
          </cell>
          <cell r="C1942" t="str">
            <v>3V192R</v>
          </cell>
          <cell r="D1942" t="str">
            <v>Banco de 2 transformadores 34.5 kV monofásicos 192 KVA en cámara</v>
          </cell>
          <cell r="E1942" t="str">
            <v>U</v>
          </cell>
        </row>
        <row r="1943">
          <cell r="A1943" t="str">
            <v>TRR-3V20</v>
          </cell>
          <cell r="B1943" t="str">
            <v>TRR0122</v>
          </cell>
          <cell r="C1943" t="str">
            <v>3V20R</v>
          </cell>
          <cell r="D1943" t="str">
            <v>Banco de 2 transformadores 34.5 kV monofásicos 20 KVA en cámara</v>
          </cell>
          <cell r="E1943" t="str">
            <v>U</v>
          </cell>
        </row>
        <row r="1944">
          <cell r="A1944" t="str">
            <v>TRR-3V200</v>
          </cell>
          <cell r="B1944" t="str">
            <v>TRR0147</v>
          </cell>
          <cell r="C1944" t="str">
            <v>3V200R</v>
          </cell>
          <cell r="D1944" t="str">
            <v>Banco de 2 transformadores 34.5 kV monofásicos 200 KVA en cámara</v>
          </cell>
          <cell r="E1944" t="str">
            <v>U</v>
          </cell>
        </row>
        <row r="1945">
          <cell r="A1945" t="str">
            <v>TRR-3V242</v>
          </cell>
          <cell r="B1945" t="str">
            <v>TRR0148</v>
          </cell>
          <cell r="C1945" t="str">
            <v>3V242R</v>
          </cell>
          <cell r="D1945" t="str">
            <v>Banco de 2 transformadores 34.5 kV monofásicos 242 KVA en cámara</v>
          </cell>
          <cell r="E1945" t="str">
            <v>U</v>
          </cell>
        </row>
        <row r="1946">
          <cell r="A1946" t="str">
            <v>TRR-3V25</v>
          </cell>
          <cell r="B1946" t="str">
            <v>TRR0123</v>
          </cell>
          <cell r="C1946" t="str">
            <v>3V25R</v>
          </cell>
          <cell r="D1946" t="str">
            <v>Banco de 2 transformadores 34.5 kV monofásicos 25 KVA en cámara</v>
          </cell>
          <cell r="E1946" t="str">
            <v>U</v>
          </cell>
        </row>
        <row r="1947">
          <cell r="A1947" t="str">
            <v>TRR-3V267</v>
          </cell>
          <cell r="B1947" t="str">
            <v>TRR0149</v>
          </cell>
          <cell r="C1947" t="str">
            <v>3V267R</v>
          </cell>
          <cell r="D1947" t="str">
            <v>Banco de 2 transformadores 34.5 kV monofásicos 267 KVA en cámara</v>
          </cell>
          <cell r="E1947" t="str">
            <v>U</v>
          </cell>
        </row>
        <row r="1948">
          <cell r="A1948" t="str">
            <v>TRR-3V30</v>
          </cell>
          <cell r="B1948" t="str">
            <v>TRR0124</v>
          </cell>
          <cell r="C1948" t="str">
            <v>3V30R</v>
          </cell>
          <cell r="D1948" t="str">
            <v>Banco de 2 transformadores 34.5 kV monofásicos 30 KVA en cámara</v>
          </cell>
          <cell r="E1948" t="str">
            <v>U</v>
          </cell>
        </row>
        <row r="1949">
          <cell r="A1949" t="str">
            <v>TRR-3V300</v>
          </cell>
          <cell r="B1949" t="str">
            <v>TRR0150</v>
          </cell>
          <cell r="C1949" t="str">
            <v>3V300R</v>
          </cell>
          <cell r="D1949" t="str">
            <v>Banco de 2 transformadores 34.5 kV monofásicos 300 KVA en cámara</v>
          </cell>
          <cell r="E1949" t="str">
            <v>U</v>
          </cell>
        </row>
        <row r="1950">
          <cell r="A1950" t="str">
            <v>TRR-3V334</v>
          </cell>
          <cell r="B1950" t="str">
            <v>TRR0151</v>
          </cell>
          <cell r="C1950" t="str">
            <v>3V334R</v>
          </cell>
          <cell r="D1950" t="str">
            <v>Banco de 2 transformadores 34.5 kV monofásicos 334 KVA en cámara</v>
          </cell>
          <cell r="E1950" t="str">
            <v>U</v>
          </cell>
        </row>
        <row r="1951">
          <cell r="A1951" t="str">
            <v>TRR-3V35</v>
          </cell>
          <cell r="B1951" t="str">
            <v>TRR0125</v>
          </cell>
          <cell r="C1951" t="str">
            <v>3V35R</v>
          </cell>
          <cell r="D1951" t="str">
            <v>Banco de 2 transformadores 34.5 kV monofásicos 35 KVA en cámara</v>
          </cell>
          <cell r="E1951" t="str">
            <v>U</v>
          </cell>
        </row>
        <row r="1952">
          <cell r="A1952" t="str">
            <v>TRR-3V350</v>
          </cell>
          <cell r="B1952" t="str">
            <v>TRR0152</v>
          </cell>
          <cell r="C1952" t="str">
            <v>3V350R</v>
          </cell>
          <cell r="D1952" t="str">
            <v>Banco de 2 transformadores 34.5 kV monofásicos 350 KVA en cámara</v>
          </cell>
          <cell r="E1952" t="str">
            <v>U</v>
          </cell>
        </row>
        <row r="1953">
          <cell r="A1953" t="str">
            <v>TRR-3V40</v>
          </cell>
          <cell r="B1953" t="str">
            <v>TRR0126</v>
          </cell>
          <cell r="C1953" t="str">
            <v>3V40R</v>
          </cell>
          <cell r="D1953" t="str">
            <v>Banco de 2 transformadores 34.5 kV monofásicos 40 KVA en cámara</v>
          </cell>
          <cell r="E1953" t="str">
            <v>U</v>
          </cell>
        </row>
        <row r="1954">
          <cell r="A1954" t="str">
            <v>TRR-3V47.5</v>
          </cell>
          <cell r="B1954" t="str">
            <v>TRR0127</v>
          </cell>
          <cell r="C1954" t="str">
            <v>3V47.5R</v>
          </cell>
          <cell r="D1954" t="str">
            <v>Banco de 2 transformadores 34.5 kV monofásicos 47.5 KVA en cámara</v>
          </cell>
          <cell r="E1954" t="str">
            <v>U</v>
          </cell>
        </row>
        <row r="1955">
          <cell r="A1955" t="str">
            <v>TRR-3V50</v>
          </cell>
          <cell r="B1955" t="str">
            <v>TRR0128</v>
          </cell>
          <cell r="C1955" t="str">
            <v>3V50R</v>
          </cell>
          <cell r="D1955" t="str">
            <v>Banco de 2 transformadores 34.5 kV monofásicos 50 KVA en cámara</v>
          </cell>
          <cell r="E1955" t="str">
            <v>U</v>
          </cell>
        </row>
        <row r="1956">
          <cell r="A1956" t="str">
            <v>TRR-3V52.5</v>
          </cell>
          <cell r="B1956" t="str">
            <v>TRR0129</v>
          </cell>
          <cell r="C1956" t="str">
            <v>3V52.5R</v>
          </cell>
          <cell r="D1956" t="str">
            <v>Banco de 2 transformadores 34.5 kV monofásicos 52.5 KVA en cámara</v>
          </cell>
          <cell r="E1956" t="str">
            <v>U</v>
          </cell>
        </row>
        <row r="1957">
          <cell r="A1957" t="str">
            <v>TRR-3V60</v>
          </cell>
          <cell r="B1957" t="str">
            <v>TRR0130</v>
          </cell>
          <cell r="C1957" t="str">
            <v>3V60R</v>
          </cell>
          <cell r="D1957" t="str">
            <v>Banco de 2 transformadores 34.5 kV monofásicos 60 KVA en cámara</v>
          </cell>
          <cell r="E1957" t="str">
            <v>U</v>
          </cell>
        </row>
        <row r="1958">
          <cell r="A1958" t="str">
            <v>TRR-3V62.5</v>
          </cell>
          <cell r="B1958" t="str">
            <v>TRR0131</v>
          </cell>
          <cell r="C1958" t="str">
            <v>3V62.5R</v>
          </cell>
          <cell r="D1958" t="str">
            <v>Banco de 2 transformadores 34.5 kV monofásicos 62.5 KVA en cámara</v>
          </cell>
          <cell r="E1958" t="str">
            <v>U</v>
          </cell>
        </row>
        <row r="1959">
          <cell r="A1959" t="str">
            <v>TRR-3V65</v>
          </cell>
          <cell r="B1959" t="str">
            <v>TRR0132</v>
          </cell>
          <cell r="C1959" t="str">
            <v>3V65R</v>
          </cell>
          <cell r="D1959" t="str">
            <v>Banco de 2 transformadores 34.5 kV monofásicos 65 KVA en cámara</v>
          </cell>
          <cell r="E1959" t="str">
            <v>U</v>
          </cell>
        </row>
        <row r="1960">
          <cell r="A1960" t="str">
            <v>TRR-3V75</v>
          </cell>
          <cell r="B1960" t="str">
            <v>TRR0133</v>
          </cell>
          <cell r="C1960" t="str">
            <v>3V75R</v>
          </cell>
          <cell r="D1960" t="str">
            <v>Banco de 2 transformadores 34.5 kV monofásicos 75 KVA en cámara</v>
          </cell>
          <cell r="E1960" t="str">
            <v>U</v>
          </cell>
        </row>
        <row r="1961">
          <cell r="A1961" t="str">
            <v>TRR-3V85</v>
          </cell>
          <cell r="B1961" t="str">
            <v>TRR0134</v>
          </cell>
          <cell r="C1961" t="str">
            <v>3V85R</v>
          </cell>
          <cell r="D1961" t="str">
            <v>Banco de 2 transformadores 34.5 kV monofásicos 85 KVA en cámara</v>
          </cell>
          <cell r="E1961" t="str">
            <v>U</v>
          </cell>
        </row>
        <row r="1962">
          <cell r="A1962" t="str">
            <v>TRR-3V87.5</v>
          </cell>
          <cell r="B1962" t="str">
            <v>TRR0135</v>
          </cell>
          <cell r="C1962" t="str">
            <v>3V87.5R</v>
          </cell>
          <cell r="D1962" t="str">
            <v>Banco de 2 transformadores 34.5 kV monofásicos 87.5 KVA en cámara</v>
          </cell>
          <cell r="E1962" t="str">
            <v>U</v>
          </cell>
        </row>
        <row r="1963">
          <cell r="A1963" t="str">
            <v>TRR-3V90</v>
          </cell>
          <cell r="B1963" t="str">
            <v>TRR0136</v>
          </cell>
          <cell r="C1963" t="str">
            <v>3V90R</v>
          </cell>
          <cell r="D1963" t="str">
            <v>Banco de 2 transformadores 34.5 kV monofásicos 90 KVA en cámara</v>
          </cell>
          <cell r="E1963" t="str">
            <v>U</v>
          </cell>
        </row>
        <row r="1964">
          <cell r="A1964" t="str">
            <v>TRS-1A10</v>
          </cell>
          <cell r="B1964" t="str">
            <v>TRS0060</v>
          </cell>
          <cell r="C1964" t="str">
            <v>1A10S</v>
          </cell>
          <cell r="D1964" t="str">
            <v>Transformador 6 kV 1F autoproteg. 10 kVA en poste</v>
          </cell>
          <cell r="E1964" t="str">
            <v>U</v>
          </cell>
        </row>
        <row r="1965">
          <cell r="A1965" t="str">
            <v>TRS-1A15</v>
          </cell>
          <cell r="B1965" t="str">
            <v>TRS0061</v>
          </cell>
          <cell r="C1965" t="str">
            <v>1A15S</v>
          </cell>
          <cell r="D1965" t="str">
            <v>Transformador 6 kV 1F autoproteg. 15 kVA en poste</v>
          </cell>
          <cell r="E1965" t="str">
            <v>U</v>
          </cell>
        </row>
        <row r="1966">
          <cell r="A1966" t="str">
            <v>TRS-1A25</v>
          </cell>
          <cell r="B1966" t="str">
            <v>TRS0062</v>
          </cell>
          <cell r="C1966" t="str">
            <v>1A25S</v>
          </cell>
          <cell r="D1966" t="str">
            <v>Transformador 6 kV 1F autoproteg. 25 kVA en poste</v>
          </cell>
          <cell r="E1966" t="str">
            <v>U</v>
          </cell>
        </row>
        <row r="1967">
          <cell r="A1967" t="str">
            <v>TRS-1A3</v>
          </cell>
          <cell r="B1967" t="str">
            <v>TRS0058</v>
          </cell>
          <cell r="C1967" t="str">
            <v>1A3S</v>
          </cell>
          <cell r="D1967" t="str">
            <v>Transformador 6 kV 1F autoproteg. 3 kVA en poste</v>
          </cell>
          <cell r="E1967" t="str">
            <v>U</v>
          </cell>
        </row>
        <row r="1968">
          <cell r="A1968" t="str">
            <v>TRS-1A37.5</v>
          </cell>
          <cell r="B1968" t="str">
            <v>TRS0063</v>
          </cell>
          <cell r="C1968" t="str">
            <v>1A37.5S</v>
          </cell>
          <cell r="D1968" t="str">
            <v>Transformador 6 kV 1F autoproteg. 37.5 kVA en poste</v>
          </cell>
          <cell r="E1968" t="str">
            <v>U</v>
          </cell>
        </row>
        <row r="1969">
          <cell r="A1969" t="str">
            <v>TRS-1A5</v>
          </cell>
          <cell r="B1969" t="str">
            <v>TRS0059</v>
          </cell>
          <cell r="C1969" t="str">
            <v>1A5S</v>
          </cell>
          <cell r="D1969" t="str">
            <v>Transformador 6 kV 1F autoproteg. 5 kVA en poste</v>
          </cell>
          <cell r="E1969" t="str">
            <v>U</v>
          </cell>
        </row>
        <row r="1970">
          <cell r="A1970" t="str">
            <v>TRS-1A50</v>
          </cell>
          <cell r="B1970" t="str">
            <v>TRS0064</v>
          </cell>
          <cell r="C1970" t="str">
            <v>1A50S</v>
          </cell>
          <cell r="D1970" t="str">
            <v>Transformador 6 kV 1F autoproteg. 50 kVA en poste</v>
          </cell>
          <cell r="E1970" t="str">
            <v>U</v>
          </cell>
        </row>
        <row r="1971">
          <cell r="A1971" t="str">
            <v>TRS-1A75</v>
          </cell>
          <cell r="B1971" t="str">
            <v>TRS0065</v>
          </cell>
          <cell r="C1971" t="str">
            <v>1A75S</v>
          </cell>
          <cell r="D1971" t="str">
            <v>Transformador 6 kV 1F autoproteg. 75 kVA en poste</v>
          </cell>
          <cell r="E1971" t="str">
            <v>U</v>
          </cell>
        </row>
        <row r="1972">
          <cell r="A1972" t="str">
            <v>TRS-1C10</v>
          </cell>
          <cell r="B1972" t="str">
            <v>TRS0048</v>
          </cell>
          <cell r="C1972" t="str">
            <v>1C10S</v>
          </cell>
          <cell r="D1972" t="str">
            <v>Transformador 6 kV 1F conv. 10 kVA en poste</v>
          </cell>
          <cell r="E1972" t="str">
            <v>U</v>
          </cell>
        </row>
        <row r="1973">
          <cell r="A1973" t="str">
            <v>TRS-1C100</v>
          </cell>
          <cell r="B1973" t="str">
            <v>TRS0053</v>
          </cell>
          <cell r="C1973" t="str">
            <v>1C100S</v>
          </cell>
          <cell r="D1973" t="str">
            <v>Transformador 6 kV 1F conv. 100 kVA en poste</v>
          </cell>
          <cell r="E1973" t="str">
            <v>U</v>
          </cell>
        </row>
        <row r="1974">
          <cell r="A1974" t="str">
            <v>TRS-1C15</v>
          </cell>
          <cell r="B1974" t="str">
            <v>TRS0049</v>
          </cell>
          <cell r="C1974" t="str">
            <v>1C15S</v>
          </cell>
          <cell r="D1974" t="str">
            <v>Transformador 6 kV 1F conv. 15 kVA en poste</v>
          </cell>
          <cell r="E1974" t="str">
            <v>U</v>
          </cell>
        </row>
        <row r="1975">
          <cell r="A1975" t="str">
            <v>TRS-1C150</v>
          </cell>
          <cell r="B1975" t="str">
            <v>TRS0054</v>
          </cell>
          <cell r="C1975" t="str">
            <v>1C150S</v>
          </cell>
          <cell r="D1975" t="str">
            <v>Transformador 6 kV 1F conv. 150 kVA en poste</v>
          </cell>
          <cell r="E1975" t="str">
            <v>U</v>
          </cell>
        </row>
        <row r="1976">
          <cell r="A1976" t="str">
            <v>TRS-1C167</v>
          </cell>
          <cell r="B1976" t="str">
            <v>TRS0055</v>
          </cell>
          <cell r="C1976" t="str">
            <v>1C167S</v>
          </cell>
          <cell r="D1976" t="str">
            <v>Transformador 6 kV 1F conv. 167 kVA en poste</v>
          </cell>
          <cell r="E1976" t="str">
            <v>U</v>
          </cell>
        </row>
        <row r="1977">
          <cell r="A1977" t="str">
            <v>TRS-1C25</v>
          </cell>
          <cell r="B1977" t="str">
            <v>TRS0032</v>
          </cell>
          <cell r="C1977" t="str">
            <v>1C25S</v>
          </cell>
          <cell r="D1977" t="str">
            <v>Transformador 6 kV 1F conv. 25 kVA en poste</v>
          </cell>
          <cell r="E1977" t="str">
            <v>U</v>
          </cell>
        </row>
        <row r="1978">
          <cell r="A1978" t="str">
            <v>TRS-1C250</v>
          </cell>
          <cell r="B1978" t="str">
            <v>TRS0056</v>
          </cell>
          <cell r="C1978" t="str">
            <v>1C250S</v>
          </cell>
          <cell r="D1978" t="str">
            <v>Transformador 6 kV 1F conv. 250 kVA en poste</v>
          </cell>
          <cell r="E1978" t="str">
            <v>U</v>
          </cell>
        </row>
        <row r="1979">
          <cell r="A1979" t="str">
            <v>TRS-1C3</v>
          </cell>
          <cell r="B1979" t="str">
            <v>TRS0046</v>
          </cell>
          <cell r="C1979" t="str">
            <v>1C3S</v>
          </cell>
          <cell r="D1979" t="str">
            <v>Transformador 6 kV 1F conv. 3kVA en poste</v>
          </cell>
          <cell r="E1979" t="str">
            <v>U</v>
          </cell>
        </row>
        <row r="1980">
          <cell r="A1980" t="str">
            <v>TRS-1C30</v>
          </cell>
          <cell r="B1980" t="str">
            <v>TRS0033</v>
          </cell>
          <cell r="C1980" t="str">
            <v>1C30S</v>
          </cell>
          <cell r="D1980" t="str">
            <v>Transformador 6 kV 1F conv. 30 kVA en poste</v>
          </cell>
          <cell r="E1980" t="str">
            <v>U</v>
          </cell>
        </row>
        <row r="1981">
          <cell r="A1981" t="str">
            <v>TRS-1C333</v>
          </cell>
          <cell r="B1981" t="str">
            <v>TRS0057</v>
          </cell>
          <cell r="C1981" t="str">
            <v>1C333S</v>
          </cell>
          <cell r="D1981" t="str">
            <v>Transformador 6 kV 1F conv. 333 kVA en poste</v>
          </cell>
          <cell r="E1981" t="str">
            <v>U</v>
          </cell>
        </row>
        <row r="1982">
          <cell r="A1982" t="str">
            <v>TRS-1C37.5</v>
          </cell>
          <cell r="B1982" t="str">
            <v>TRS0050</v>
          </cell>
          <cell r="C1982" t="str">
            <v>1C37.5S</v>
          </cell>
          <cell r="D1982" t="str">
            <v>Transformador 6 kV 1F conv. 37.5 kVA  en poste</v>
          </cell>
          <cell r="E1982" t="str">
            <v>U</v>
          </cell>
        </row>
        <row r="1983">
          <cell r="A1983" t="str">
            <v>TRS-1C5</v>
          </cell>
          <cell r="B1983" t="str">
            <v>TRS0047</v>
          </cell>
          <cell r="C1983" t="str">
            <v>1C5S</v>
          </cell>
          <cell r="D1983" t="str">
            <v>Transformador 6 kV 1F conv. 5kVA en poste</v>
          </cell>
          <cell r="E1983" t="str">
            <v>U</v>
          </cell>
        </row>
        <row r="1984">
          <cell r="A1984" t="str">
            <v>TRS-1C50</v>
          </cell>
          <cell r="B1984" t="str">
            <v>TRS0051</v>
          </cell>
          <cell r="C1984" t="str">
            <v>1C50S</v>
          </cell>
          <cell r="D1984" t="str">
            <v>Transformador 6 kV 1F conv. 50 kVA en poste</v>
          </cell>
          <cell r="E1984" t="str">
            <v>U</v>
          </cell>
        </row>
        <row r="1985">
          <cell r="A1985" t="str">
            <v>TRS-1C75</v>
          </cell>
          <cell r="B1985" t="str">
            <v>TRS0052</v>
          </cell>
          <cell r="C1985" t="str">
            <v>1C75S</v>
          </cell>
          <cell r="D1985" t="str">
            <v>Transformador 6 kV 1F conv. 75 kVA en poste</v>
          </cell>
          <cell r="E1985" t="str">
            <v>U</v>
          </cell>
        </row>
        <row r="1986">
          <cell r="A1986" t="str">
            <v>TRS-1O10</v>
          </cell>
          <cell r="B1986" t="str">
            <v>TRS0076</v>
          </cell>
          <cell r="C1986" t="str">
            <v>1O10S</v>
          </cell>
          <cell r="D1986" t="str">
            <v>Transformador 6 kV 1F conv. 10 kVA en cámara</v>
          </cell>
          <cell r="E1986" t="str">
            <v>U</v>
          </cell>
        </row>
        <row r="1987">
          <cell r="A1987" t="str">
            <v>TRS-1O15</v>
          </cell>
          <cell r="B1987" t="str">
            <v>TRS0077</v>
          </cell>
          <cell r="C1987" t="str">
            <v>1O15S</v>
          </cell>
          <cell r="D1987" t="str">
            <v>Transformador 6 kV 1F conv. 15 kVA en cámara</v>
          </cell>
          <cell r="E1987" t="str">
            <v>U</v>
          </cell>
        </row>
        <row r="1988">
          <cell r="A1988" t="str">
            <v>TRS-1O25</v>
          </cell>
          <cell r="B1988" t="str">
            <v>TRS0078</v>
          </cell>
          <cell r="C1988" t="str">
            <v>1O25S</v>
          </cell>
          <cell r="D1988" t="str">
            <v>Transformador 6 kV 1F conv. 25 kVA en cámara</v>
          </cell>
          <cell r="E1988" t="str">
            <v>U</v>
          </cell>
        </row>
        <row r="1989">
          <cell r="A1989" t="str">
            <v>TRS-1O3</v>
          </cell>
          <cell r="B1989" t="str">
            <v>TRS0074</v>
          </cell>
          <cell r="C1989" t="str">
            <v>1O3S</v>
          </cell>
          <cell r="D1989" t="str">
            <v>Transformador 6 kV 1F conv. 3 kVA en cámara</v>
          </cell>
          <cell r="E1989" t="str">
            <v>U</v>
          </cell>
        </row>
        <row r="1990">
          <cell r="A1990" t="str">
            <v>TRS-1O37.5</v>
          </cell>
          <cell r="B1990" t="str">
            <v>TRS0079</v>
          </cell>
          <cell r="C1990" t="str">
            <v>1O37.5S</v>
          </cell>
          <cell r="D1990" t="str">
            <v>Transformador 6 kV 1F conv. 37.5 kVA  en cámara</v>
          </cell>
          <cell r="E1990" t="str">
            <v>U</v>
          </cell>
        </row>
        <row r="1991">
          <cell r="A1991" t="str">
            <v>TRS-1O5</v>
          </cell>
          <cell r="B1991" t="str">
            <v>TRS0075</v>
          </cell>
          <cell r="C1991" t="str">
            <v>1O5S</v>
          </cell>
          <cell r="D1991" t="str">
            <v>Transformador 6 kV 1F conv. 5 kVA en cámara</v>
          </cell>
          <cell r="E1991" t="str">
            <v>U</v>
          </cell>
        </row>
        <row r="1992">
          <cell r="A1992" t="str">
            <v>TRS-1O50</v>
          </cell>
          <cell r="B1992" t="str">
            <v>TRS0080</v>
          </cell>
          <cell r="C1992" t="str">
            <v>1O50S</v>
          </cell>
          <cell r="D1992" t="str">
            <v>Transformador 6 kV 1F conv. 50 kVA en cámara</v>
          </cell>
          <cell r="E1992" t="str">
            <v>U</v>
          </cell>
        </row>
        <row r="1993">
          <cell r="A1993" t="str">
            <v>TRS-1O75</v>
          </cell>
          <cell r="B1993" t="str">
            <v>TRS0081</v>
          </cell>
          <cell r="C1993" t="str">
            <v>1O75S</v>
          </cell>
          <cell r="D1993" t="str">
            <v>Transformador 6 kV 1F conv. 75 kVA en cámara</v>
          </cell>
          <cell r="E1993" t="str">
            <v>U</v>
          </cell>
        </row>
        <row r="1994">
          <cell r="A1994" t="str">
            <v>TRS-1P10</v>
          </cell>
          <cell r="B1994" t="str">
            <v>TRS0066</v>
          </cell>
          <cell r="C1994" t="str">
            <v>1P10S</v>
          </cell>
          <cell r="D1994" t="str">
            <v>Transformador 6 kV 1F Pedestal o Padmounted 10 kVA</v>
          </cell>
          <cell r="E1994" t="str">
            <v>U</v>
          </cell>
        </row>
        <row r="1995">
          <cell r="A1995" t="str">
            <v>TRS-1P100</v>
          </cell>
          <cell r="B1995" t="str">
            <v>TRS0072</v>
          </cell>
          <cell r="C1995" t="str">
            <v>1P100S</v>
          </cell>
          <cell r="D1995" t="str">
            <v>Transformador 6 kV 1F Pedestal o Padmounted 100 kVA</v>
          </cell>
          <cell r="E1995" t="str">
            <v>U</v>
          </cell>
        </row>
        <row r="1996">
          <cell r="A1996" t="str">
            <v>TRS-1P125</v>
          </cell>
          <cell r="B1996" t="str">
            <v>TRS0073</v>
          </cell>
          <cell r="C1996" t="str">
            <v>1P125S</v>
          </cell>
          <cell r="D1996" t="str">
            <v>Transformador 6 kV 1F Pedestal o Padmounted 125 kVA</v>
          </cell>
          <cell r="E1996" t="str">
            <v>U</v>
          </cell>
        </row>
        <row r="1997">
          <cell r="A1997" t="str">
            <v>TRS-1P15</v>
          </cell>
          <cell r="B1997" t="str">
            <v>TRS0067</v>
          </cell>
          <cell r="C1997" t="str">
            <v>1P15S</v>
          </cell>
          <cell r="D1997" t="str">
            <v>Transformador 6 kV 1F Pedestal o Padmounted 15 kVA</v>
          </cell>
          <cell r="E1997" t="str">
            <v>U</v>
          </cell>
        </row>
        <row r="1998">
          <cell r="A1998" t="str">
            <v>TRS-1P25</v>
          </cell>
          <cell r="B1998" t="str">
            <v>TRS0068</v>
          </cell>
          <cell r="C1998" t="str">
            <v>1P25S</v>
          </cell>
          <cell r="D1998" t="str">
            <v>Transformador 6 kV 1F Pedestal o Padmounted 25 kVA</v>
          </cell>
          <cell r="E1998" t="str">
            <v>U</v>
          </cell>
        </row>
        <row r="1999">
          <cell r="A1999" t="str">
            <v>TRS-1P37.5</v>
          </cell>
          <cell r="B1999" t="str">
            <v>TRS0069</v>
          </cell>
          <cell r="C1999" t="str">
            <v>1P37.5S</v>
          </cell>
          <cell r="D1999" t="str">
            <v>Transformador 6 kV 1F Pedestal o Padmounted 37.5 kVA</v>
          </cell>
          <cell r="E1999" t="str">
            <v>U</v>
          </cell>
        </row>
        <row r="2000">
          <cell r="A2000" t="str">
            <v>TRS-1P50</v>
          </cell>
          <cell r="B2000" t="str">
            <v>TRS0070</v>
          </cell>
          <cell r="C2000" t="str">
            <v>1P50S</v>
          </cell>
          <cell r="D2000" t="str">
            <v>Transformador 6 kV 1F Pedestal o Padmounted 50 kVA</v>
          </cell>
          <cell r="E2000" t="str">
            <v>U</v>
          </cell>
        </row>
        <row r="2001">
          <cell r="A2001" t="str">
            <v>TRS-1P75</v>
          </cell>
          <cell r="B2001" t="str">
            <v>TRS0071</v>
          </cell>
          <cell r="C2001" t="str">
            <v>1P75S</v>
          </cell>
          <cell r="D2001" t="str">
            <v>Transformador 6 kV 1F Pedestal o Padmounted 75 kVA</v>
          </cell>
          <cell r="E2001" t="str">
            <v>U</v>
          </cell>
        </row>
        <row r="2002">
          <cell r="A2002" t="str">
            <v>TRS-2C10</v>
          </cell>
          <cell r="B2002" t="str">
            <v>TRS0003</v>
          </cell>
          <cell r="C2002" t="str">
            <v>2C10S</v>
          </cell>
          <cell r="D2002" t="str">
            <v>Transformador 6  kV  2F conv. 10 kVA en poste</v>
          </cell>
          <cell r="E2002" t="str">
            <v>U</v>
          </cell>
        </row>
        <row r="2003">
          <cell r="A2003" t="str">
            <v>TRS-2C15</v>
          </cell>
          <cell r="B2003" t="str">
            <v>TRS0004</v>
          </cell>
          <cell r="C2003" t="str">
            <v>2C15S</v>
          </cell>
          <cell r="D2003" t="str">
            <v>Transformador 6  kV  2F conv. 15 kVA en poste</v>
          </cell>
          <cell r="E2003" t="str">
            <v>U</v>
          </cell>
        </row>
        <row r="2004">
          <cell r="A2004" t="str">
            <v>TRS-2C25</v>
          </cell>
          <cell r="B2004" t="str">
            <v>TRS0005</v>
          </cell>
          <cell r="C2004" t="str">
            <v>2C25S</v>
          </cell>
          <cell r="D2004" t="str">
            <v>Transformador 6  kV  2F conv. 25 kVA en poste</v>
          </cell>
          <cell r="E2004" t="str">
            <v>U</v>
          </cell>
        </row>
        <row r="2005">
          <cell r="A2005" t="str">
            <v>TRS-2C3</v>
          </cell>
          <cell r="B2005" t="str">
            <v>TRS0001</v>
          </cell>
          <cell r="C2005" t="str">
            <v>2C3S</v>
          </cell>
          <cell r="D2005" t="str">
            <v>Transformador 6  kV  2F conv.  3 kVA en poste</v>
          </cell>
          <cell r="E2005" t="str">
            <v>U</v>
          </cell>
        </row>
        <row r="2006">
          <cell r="A2006" t="str">
            <v>TRS-2C37.5</v>
          </cell>
          <cell r="B2006" t="str">
            <v>TRS0006</v>
          </cell>
          <cell r="C2006" t="str">
            <v>2C37.5S</v>
          </cell>
          <cell r="D2006" t="str">
            <v>Transformador 6  kV  2F conv. 37.5 kVA en poste</v>
          </cell>
          <cell r="E2006" t="str">
            <v>U</v>
          </cell>
        </row>
        <row r="2007">
          <cell r="A2007" t="str">
            <v>TRS-2C5</v>
          </cell>
          <cell r="B2007" t="str">
            <v>TRS0002</v>
          </cell>
          <cell r="C2007" t="str">
            <v>2C5S</v>
          </cell>
          <cell r="D2007" t="str">
            <v>Transformador 6  kV  2F conv.  5 kVA en poste</v>
          </cell>
          <cell r="E2007" t="str">
            <v>U</v>
          </cell>
        </row>
        <row r="2008">
          <cell r="A2008" t="str">
            <v>TRS-2C50</v>
          </cell>
          <cell r="B2008" t="str">
            <v>TRS0007</v>
          </cell>
          <cell r="C2008" t="str">
            <v>2C50S</v>
          </cell>
          <cell r="D2008" t="str">
            <v>Transformador 6  kV  2F conv. 50 kVA en poste</v>
          </cell>
          <cell r="E2008" t="str">
            <v>U</v>
          </cell>
        </row>
        <row r="2009">
          <cell r="A2009" t="str">
            <v>TRS-2C75</v>
          </cell>
          <cell r="B2009" t="str">
            <v>TRS0008</v>
          </cell>
          <cell r="C2009" t="str">
            <v>2C75S</v>
          </cell>
          <cell r="D2009" t="str">
            <v>Transformador 6  kV  2F conv. 75 kVA en poste</v>
          </cell>
          <cell r="E2009" t="str">
            <v>U</v>
          </cell>
        </row>
        <row r="2010">
          <cell r="A2010" t="str">
            <v>TRS-3C100</v>
          </cell>
          <cell r="B2010" t="str">
            <v>TRS0013</v>
          </cell>
          <cell r="C2010" t="str">
            <v>3C100S</v>
          </cell>
          <cell r="D2010" t="str">
            <v>Transformador 6  kV  3F conv. 100 kVA en poste</v>
          </cell>
          <cell r="E2010" t="str">
            <v>U</v>
          </cell>
        </row>
        <row r="2011">
          <cell r="A2011" t="str">
            <v>TRS-3C112.5</v>
          </cell>
          <cell r="B2011" t="str">
            <v>TRS0034</v>
          </cell>
          <cell r="C2011" t="str">
            <v>3C112.5S</v>
          </cell>
          <cell r="D2011" t="str">
            <v>Transformador 6  kV  3F conv. 112.5 kVA en poste</v>
          </cell>
          <cell r="E2011" t="str">
            <v>U</v>
          </cell>
        </row>
        <row r="2012">
          <cell r="A2012" t="str">
            <v>TRS-3C125</v>
          </cell>
          <cell r="B2012" t="str">
            <v>TRS0035</v>
          </cell>
          <cell r="C2012" t="str">
            <v>3C125S</v>
          </cell>
          <cell r="D2012" t="str">
            <v>Transformador 6  kV  3F conv. 125 kVA en poste</v>
          </cell>
          <cell r="E2012" t="str">
            <v>U</v>
          </cell>
        </row>
        <row r="2013">
          <cell r="A2013" t="str">
            <v>TRS-3C140</v>
          </cell>
          <cell r="B2013" t="str">
            <v>TRS0085</v>
          </cell>
          <cell r="C2013" t="str">
            <v>3C140S</v>
          </cell>
          <cell r="D2013" t="str">
            <v>Transformador 6 kV 3F conv. 140 kVA en poste</v>
          </cell>
          <cell r="E2013" t="str">
            <v>U</v>
          </cell>
        </row>
        <row r="2014">
          <cell r="A2014" t="str">
            <v>TRS-3C15</v>
          </cell>
          <cell r="B2014" t="str">
            <v>TRS0082</v>
          </cell>
          <cell r="C2014" t="str">
            <v>3C15S</v>
          </cell>
          <cell r="D2014" t="str">
            <v>Transformador 6 kV 3F conv. 15 kVA en poste</v>
          </cell>
          <cell r="E2014" t="str">
            <v>U</v>
          </cell>
        </row>
        <row r="2015">
          <cell r="A2015" t="str">
            <v>TRS-3C150</v>
          </cell>
          <cell r="B2015" t="str">
            <v>TRS0036</v>
          </cell>
          <cell r="C2015" t="str">
            <v>3C150S</v>
          </cell>
          <cell r="D2015" t="str">
            <v>Transformador 6  kV  3F conv. 150 kVA en poste</v>
          </cell>
          <cell r="E2015" t="str">
            <v>U</v>
          </cell>
        </row>
        <row r="2016">
          <cell r="A2016" t="str">
            <v>TRS-3C160</v>
          </cell>
          <cell r="B2016" t="str">
            <v>TRS0086</v>
          </cell>
          <cell r="C2016" t="str">
            <v>3C160S</v>
          </cell>
          <cell r="D2016" t="str">
            <v>Transformador 6 kV 3F conv. 160 kVA en poste</v>
          </cell>
          <cell r="E2016" t="str">
            <v>U</v>
          </cell>
        </row>
        <row r="2017">
          <cell r="A2017" t="str">
            <v>TRS-3C175</v>
          </cell>
          <cell r="B2017" t="str">
            <v>TRS0087</v>
          </cell>
          <cell r="C2017" t="str">
            <v>3C175S</v>
          </cell>
          <cell r="D2017" t="str">
            <v>Transformador 6 kV 3F conv. 175 kVA en poste</v>
          </cell>
          <cell r="E2017" t="str">
            <v>U</v>
          </cell>
        </row>
        <row r="2018">
          <cell r="A2018" t="str">
            <v>TRS-3C192</v>
          </cell>
          <cell r="B2018" t="str">
            <v>TRS0088</v>
          </cell>
          <cell r="C2018" t="str">
            <v>3C192S</v>
          </cell>
          <cell r="D2018" t="str">
            <v>Transformador 6 kV 3F conv. 192 kVA en poste</v>
          </cell>
          <cell r="E2018" t="str">
            <v>U</v>
          </cell>
        </row>
        <row r="2019">
          <cell r="A2019" t="str">
            <v>TRS-3C192.5</v>
          </cell>
          <cell r="B2019" t="str">
            <v>TRS0037</v>
          </cell>
          <cell r="C2019" t="str">
            <v>3C192.5S</v>
          </cell>
          <cell r="D2019" t="str">
            <v>Transformador 6  kV  3F conv. 192.5 kVA en poste</v>
          </cell>
          <cell r="E2019" t="str">
            <v>U</v>
          </cell>
        </row>
        <row r="2020">
          <cell r="A2020" t="str">
            <v>TRS-3C20</v>
          </cell>
          <cell r="B2020" t="str">
            <v>TRS0083</v>
          </cell>
          <cell r="C2020" t="str">
            <v>3C20S</v>
          </cell>
          <cell r="D2020" t="str">
            <v>Transformador 6 kV 3F conv. 20 kVA en poste</v>
          </cell>
          <cell r="E2020" t="str">
            <v>U</v>
          </cell>
        </row>
        <row r="2021">
          <cell r="A2021" t="str">
            <v>TRS-3C200</v>
          </cell>
          <cell r="B2021" t="str">
            <v>TRS0038</v>
          </cell>
          <cell r="C2021" t="str">
            <v>3C200S</v>
          </cell>
          <cell r="D2021" t="str">
            <v>Transformador 6  kV  3F conv. 200 kVA en poste</v>
          </cell>
          <cell r="E2021" t="str">
            <v>U</v>
          </cell>
        </row>
        <row r="2022">
          <cell r="A2022" t="str">
            <v>TRS-3C250</v>
          </cell>
          <cell r="B2022" t="str">
            <v>TRS0039</v>
          </cell>
          <cell r="C2022" t="str">
            <v>3C250S</v>
          </cell>
          <cell r="D2022" t="str">
            <v>Transformador 6  kV  3F conv. 250 kVA en poste</v>
          </cell>
          <cell r="E2022" t="str">
            <v>U</v>
          </cell>
        </row>
        <row r="2023">
          <cell r="A2023" t="str">
            <v>TRS-3C30</v>
          </cell>
          <cell r="B2023" t="str">
            <v>TRS0009</v>
          </cell>
          <cell r="C2023" t="str">
            <v>3C30S</v>
          </cell>
          <cell r="D2023" t="str">
            <v>Transformador 6  kV  3F conv. 30 kVA en poste</v>
          </cell>
          <cell r="E2023" t="str">
            <v>U</v>
          </cell>
        </row>
        <row r="2024">
          <cell r="A2024" t="str">
            <v>TRS-3C300</v>
          </cell>
          <cell r="B2024" t="str">
            <v>TRS0040</v>
          </cell>
          <cell r="C2024" t="str">
            <v>3C300S</v>
          </cell>
          <cell r="D2024" t="str">
            <v>Transformador 6  kV  3F conv. 300 kVA en poste</v>
          </cell>
          <cell r="E2024" t="str">
            <v>U</v>
          </cell>
        </row>
        <row r="2025">
          <cell r="A2025" t="str">
            <v>TRS-3C400</v>
          </cell>
          <cell r="B2025" t="str">
            <v>TRS0041</v>
          </cell>
          <cell r="C2025" t="str">
            <v>3C400S</v>
          </cell>
          <cell r="D2025" t="str">
            <v>Transformador 6  kV  3F conv. 400 kVA en poste</v>
          </cell>
          <cell r="E2025" t="str">
            <v>U</v>
          </cell>
        </row>
        <row r="2026">
          <cell r="A2026" t="str">
            <v>TRS-3C45</v>
          </cell>
          <cell r="B2026" t="str">
            <v>TRS0010</v>
          </cell>
          <cell r="C2026" t="str">
            <v>3C45S</v>
          </cell>
          <cell r="D2026" t="str">
            <v>Transformador 6  kV  3F conv. 45 kVA en poste</v>
          </cell>
          <cell r="E2026" t="str">
            <v>U</v>
          </cell>
        </row>
        <row r="2027">
          <cell r="A2027" t="str">
            <v>TRS-3C50</v>
          </cell>
          <cell r="B2027" t="str">
            <v>TRS0011</v>
          </cell>
          <cell r="C2027" t="str">
            <v>3C50S</v>
          </cell>
          <cell r="D2027" t="str">
            <v>Transformador 6  kV  3F conv. 50 kVA en poste</v>
          </cell>
          <cell r="E2027" t="str">
            <v>U</v>
          </cell>
        </row>
        <row r="2028">
          <cell r="A2028" t="str">
            <v>TRS-3C500</v>
          </cell>
          <cell r="B2028" t="str">
            <v>TRS0042</v>
          </cell>
          <cell r="C2028" t="str">
            <v>3C500S</v>
          </cell>
          <cell r="D2028" t="str">
            <v>Transformador 6  kV  3F conv. 500 kVA en poste</v>
          </cell>
          <cell r="E2028" t="str">
            <v>U</v>
          </cell>
        </row>
        <row r="2029">
          <cell r="A2029" t="str">
            <v>TRS-3C60</v>
          </cell>
          <cell r="B2029" t="str">
            <v>TRS0043</v>
          </cell>
          <cell r="C2029" t="str">
            <v>3C60S</v>
          </cell>
          <cell r="D2029" t="str">
            <v>Transformador 6  kV  3F conv. 60 kVA en poste</v>
          </cell>
          <cell r="E2029" t="str">
            <v>U</v>
          </cell>
        </row>
        <row r="2030">
          <cell r="A2030" t="str">
            <v>TRS-3C600</v>
          </cell>
          <cell r="B2030" t="str">
            <v>TRS0044</v>
          </cell>
          <cell r="C2030" t="str">
            <v>3C600S</v>
          </cell>
          <cell r="D2030" t="str">
            <v>Transformador 6  kV  3F conv. 600 kVA en poste</v>
          </cell>
          <cell r="E2030" t="str">
            <v>U</v>
          </cell>
        </row>
        <row r="2031">
          <cell r="A2031" t="str">
            <v>TRS-3C75</v>
          </cell>
          <cell r="B2031" t="str">
            <v>TRS0012</v>
          </cell>
          <cell r="C2031" t="str">
            <v>3C75S</v>
          </cell>
          <cell r="D2031" t="str">
            <v>Transformador 6  kV  3F conv. 75 kVA en poste</v>
          </cell>
          <cell r="E2031" t="str">
            <v>U</v>
          </cell>
        </row>
        <row r="2032">
          <cell r="A2032" t="str">
            <v>TRS-3C80</v>
          </cell>
          <cell r="B2032" t="str">
            <v>TRS0084</v>
          </cell>
          <cell r="C2032" t="str">
            <v>3C80S</v>
          </cell>
          <cell r="D2032" t="str">
            <v>Transformador 6 kV 3F conv. 80 kVA en poste</v>
          </cell>
          <cell r="E2032" t="str">
            <v>U</v>
          </cell>
        </row>
        <row r="2033">
          <cell r="A2033" t="str">
            <v>TRS-3C90</v>
          </cell>
          <cell r="B2033" t="str">
            <v>TRS0045</v>
          </cell>
          <cell r="C2033" t="str">
            <v>3C90S</v>
          </cell>
          <cell r="D2033" t="str">
            <v>Transformador 6  kV  3F conv. 90 kVA en poste</v>
          </cell>
          <cell r="E2033" t="str">
            <v>U</v>
          </cell>
        </row>
        <row r="2034">
          <cell r="A2034" t="str">
            <v>TRS-3I100</v>
          </cell>
          <cell r="B2034" t="str">
            <v>TRS0154</v>
          </cell>
          <cell r="C2034" t="str">
            <v>3I100S</v>
          </cell>
          <cell r="D2034" t="str">
            <v>Banco de 3 transformadores 6 kV monofásicos 100 kVA en cámara</v>
          </cell>
          <cell r="E2034" t="str">
            <v>U</v>
          </cell>
        </row>
        <row r="2035">
          <cell r="A2035" t="str">
            <v>TRS-3I112.5</v>
          </cell>
          <cell r="B2035" t="str">
            <v>TRS0155</v>
          </cell>
          <cell r="C2035" t="str">
            <v>3I112.5S</v>
          </cell>
          <cell r="D2035" t="str">
            <v>Banco de 3 transformadores 6 kV monofásicos 112.5 kVA en cámara</v>
          </cell>
          <cell r="E2035" t="str">
            <v>U</v>
          </cell>
        </row>
        <row r="2036">
          <cell r="A2036" t="str">
            <v>TRS-3I115</v>
          </cell>
          <cell r="B2036" t="str">
            <v>TRS0156</v>
          </cell>
          <cell r="C2036" t="str">
            <v>3I115S</v>
          </cell>
          <cell r="D2036" t="str">
            <v>Banco de 3 transformadores 6 kV monofásicos 115 kVA en cámara</v>
          </cell>
          <cell r="E2036" t="str">
            <v>U</v>
          </cell>
        </row>
        <row r="2037">
          <cell r="A2037" t="str">
            <v>TRS-3I125</v>
          </cell>
          <cell r="B2037" t="str">
            <v>TRS0157</v>
          </cell>
          <cell r="C2037" t="str">
            <v>3I125S</v>
          </cell>
          <cell r="D2037" t="str">
            <v>Banco de 3 transformadores 6 kV monofásicos 125 kVA en cámara</v>
          </cell>
          <cell r="E2037" t="str">
            <v>U</v>
          </cell>
        </row>
        <row r="2038">
          <cell r="A2038" t="str">
            <v>TRS-3I137.5</v>
          </cell>
          <cell r="B2038" t="str">
            <v>TRS0158</v>
          </cell>
          <cell r="C2038" t="str">
            <v>3I137.5S</v>
          </cell>
          <cell r="D2038" t="str">
            <v>Banco de 3 transformadores 6 kV monofásicos 137.5 kVA en cámara</v>
          </cell>
          <cell r="E2038" t="str">
            <v>U</v>
          </cell>
        </row>
        <row r="2039">
          <cell r="A2039" t="str">
            <v>TRS-3I140</v>
          </cell>
          <cell r="B2039" t="str">
            <v>TRS0159</v>
          </cell>
          <cell r="C2039" t="str">
            <v>3I140S</v>
          </cell>
          <cell r="D2039" t="str">
            <v>Banco de 3 transformadores 6 kV monofásicos 140 kVA en cámara</v>
          </cell>
          <cell r="E2039" t="str">
            <v>U</v>
          </cell>
        </row>
        <row r="2040">
          <cell r="A2040" t="str">
            <v>TRS-3I150</v>
          </cell>
          <cell r="B2040" t="str">
            <v>TRS0160</v>
          </cell>
          <cell r="C2040" t="str">
            <v>3I150S</v>
          </cell>
          <cell r="D2040" t="str">
            <v>Banco de 3 transformadores 6 kV monofásicos 150 kVA en cámara</v>
          </cell>
          <cell r="E2040" t="str">
            <v>U</v>
          </cell>
        </row>
        <row r="2041">
          <cell r="A2041" t="str">
            <v>TRS-3I1500</v>
          </cell>
          <cell r="B2041" t="str">
            <v>TRS0191</v>
          </cell>
          <cell r="C2041" t="str">
            <v>3I1500S</v>
          </cell>
          <cell r="D2041" t="str">
            <v>Banco de 3 transformadores 6 kV monofásicos 1500 kVA en cámara</v>
          </cell>
          <cell r="E2041" t="str">
            <v>U</v>
          </cell>
        </row>
        <row r="2042">
          <cell r="A2042" t="str">
            <v>TRS-3I160</v>
          </cell>
          <cell r="B2042" t="str">
            <v>TRS0161</v>
          </cell>
          <cell r="C2042" t="str">
            <v>3I160S</v>
          </cell>
          <cell r="D2042" t="str">
            <v>Banco de 3 transformadores 6 kV monofásicos 160 kVA en cámara</v>
          </cell>
          <cell r="E2042" t="str">
            <v>U</v>
          </cell>
        </row>
        <row r="2043">
          <cell r="A2043" t="str">
            <v>TRS-3I162.5</v>
          </cell>
          <cell r="B2043" t="str">
            <v>TRS0162</v>
          </cell>
          <cell r="C2043" t="str">
            <v>3I162.5S</v>
          </cell>
          <cell r="D2043" t="str">
            <v>Banco de 3 transformadores 6 kV monofásicos 162.5 kVA en cámara</v>
          </cell>
          <cell r="E2043" t="str">
            <v>U</v>
          </cell>
        </row>
        <row r="2044">
          <cell r="A2044" t="str">
            <v>TRS-3I175</v>
          </cell>
          <cell r="B2044" t="str">
            <v>TRS0163</v>
          </cell>
          <cell r="C2044" t="str">
            <v>3I175S</v>
          </cell>
          <cell r="D2044" t="str">
            <v>Banco de 3 transformadores 6 kV monofásicos 175 kVA en cámara</v>
          </cell>
          <cell r="E2044" t="str">
            <v>U</v>
          </cell>
        </row>
        <row r="2045">
          <cell r="A2045" t="str">
            <v>TRS-3I200</v>
          </cell>
          <cell r="B2045" t="str">
            <v>TRS0164</v>
          </cell>
          <cell r="C2045" t="str">
            <v>3I200S</v>
          </cell>
          <cell r="D2045" t="str">
            <v>Banco de 3 transformadores 6 kV monofásicos 200 kVA en cámara</v>
          </cell>
          <cell r="E2045" t="str">
            <v>U</v>
          </cell>
        </row>
        <row r="2046">
          <cell r="A2046" t="str">
            <v>TRS-3I217</v>
          </cell>
          <cell r="B2046" t="str">
            <v>TRS0165</v>
          </cell>
          <cell r="C2046" t="str">
            <v>3I217S</v>
          </cell>
          <cell r="D2046" t="str">
            <v>Banco de 3 transformadores 6 kV monofásicos 217 kVA en cámara</v>
          </cell>
          <cell r="E2046" t="str">
            <v>U</v>
          </cell>
        </row>
        <row r="2047">
          <cell r="A2047" t="str">
            <v>TRS-3I225</v>
          </cell>
          <cell r="B2047" t="str">
            <v>TRS0166</v>
          </cell>
          <cell r="C2047" t="str">
            <v>3I225S</v>
          </cell>
          <cell r="D2047" t="str">
            <v>Banco de 3 transformadores 6 kV monofásicos 225 kVA en cámara</v>
          </cell>
          <cell r="E2047" t="str">
            <v>U</v>
          </cell>
        </row>
        <row r="2048">
          <cell r="A2048" t="str">
            <v>TRS-3I250</v>
          </cell>
          <cell r="B2048" t="str">
            <v>TRS0167</v>
          </cell>
          <cell r="C2048" t="str">
            <v>3I250S</v>
          </cell>
          <cell r="D2048" t="str">
            <v>Banco de 3 transformadores 6 kV monofásicos 250 kVA en cámara</v>
          </cell>
          <cell r="E2048" t="str">
            <v>U</v>
          </cell>
        </row>
        <row r="2049">
          <cell r="A2049" t="str">
            <v>TRS-3I267</v>
          </cell>
          <cell r="B2049" t="str">
            <v>TRS0168</v>
          </cell>
          <cell r="C2049" t="str">
            <v>3I267S</v>
          </cell>
          <cell r="D2049" t="str">
            <v>Banco de 3 transformadores 6 kV monofásicos 267 kVA en cámara</v>
          </cell>
          <cell r="E2049" t="str">
            <v>U</v>
          </cell>
        </row>
        <row r="2050">
          <cell r="A2050" t="str">
            <v>TRS-3I275</v>
          </cell>
          <cell r="B2050" t="str">
            <v>TRS0169</v>
          </cell>
          <cell r="C2050" t="str">
            <v>3I275S</v>
          </cell>
          <cell r="D2050" t="str">
            <v>Banco de 3 transformadores 6 kV monofásicos 275 kVA en cámara</v>
          </cell>
          <cell r="E2050" t="str">
            <v>U</v>
          </cell>
        </row>
        <row r="2051">
          <cell r="A2051" t="str">
            <v>TRS-3I292</v>
          </cell>
          <cell r="B2051" t="str">
            <v>TRS0170</v>
          </cell>
          <cell r="C2051" t="str">
            <v>3I292S</v>
          </cell>
          <cell r="D2051" t="str">
            <v>Banco de 3 transformadores 6 kV monofásicos 292 kVA en cámara</v>
          </cell>
          <cell r="E2051" t="str">
            <v>U</v>
          </cell>
        </row>
        <row r="2052">
          <cell r="A2052" t="str">
            <v>TRS-3I30</v>
          </cell>
          <cell r="B2052" t="str">
            <v>TRS0145</v>
          </cell>
          <cell r="C2052" t="str">
            <v>3I30S</v>
          </cell>
          <cell r="D2052" t="str">
            <v>Banco de 3 transformadores 6 kV monofásicos 30 kVA en cámara</v>
          </cell>
          <cell r="E2052" t="str">
            <v>U</v>
          </cell>
        </row>
        <row r="2053">
          <cell r="A2053" t="str">
            <v>TRS-3I300</v>
          </cell>
          <cell r="B2053" t="str">
            <v>TRS0171</v>
          </cell>
          <cell r="C2053" t="str">
            <v>3I300S</v>
          </cell>
          <cell r="D2053" t="str">
            <v>Banco de 3 transformadores 6 kV monofásicos 300 kVA en cámara</v>
          </cell>
          <cell r="E2053" t="str">
            <v>U</v>
          </cell>
        </row>
        <row r="2054">
          <cell r="A2054" t="str">
            <v>TRS-3I317</v>
          </cell>
          <cell r="B2054" t="str">
            <v>TRS0172</v>
          </cell>
          <cell r="C2054" t="str">
            <v>3I317S</v>
          </cell>
          <cell r="D2054" t="str">
            <v>Banco de 3 transformadores 6 kV monofásicos 317 kVA en cámara</v>
          </cell>
          <cell r="E2054" t="str">
            <v>U</v>
          </cell>
        </row>
        <row r="2055">
          <cell r="A2055" t="str">
            <v>TRS-3I318</v>
          </cell>
          <cell r="B2055" t="str">
            <v>TRS0173</v>
          </cell>
          <cell r="C2055" t="str">
            <v>3I318S</v>
          </cell>
          <cell r="D2055" t="str">
            <v>Banco de 3 transformadores 6 kV monofásicos 318 kVA en cámara</v>
          </cell>
          <cell r="E2055" t="str">
            <v>U</v>
          </cell>
        </row>
        <row r="2056">
          <cell r="A2056" t="str">
            <v>TRS-3I35</v>
          </cell>
          <cell r="B2056" t="str">
            <v>TRS0146</v>
          </cell>
          <cell r="C2056" t="str">
            <v>3I35S</v>
          </cell>
          <cell r="D2056" t="str">
            <v>Banco de 3 transformadores 6 kV monofásicos 35 kVA en cámara</v>
          </cell>
          <cell r="E2056" t="str">
            <v>U</v>
          </cell>
        </row>
        <row r="2057">
          <cell r="A2057" t="str">
            <v>TRS-3I367</v>
          </cell>
          <cell r="B2057" t="str">
            <v>TRS0174</v>
          </cell>
          <cell r="C2057" t="str">
            <v>3I367S</v>
          </cell>
          <cell r="D2057" t="str">
            <v>Banco de 3 transformadores 6 kV monofásicos 367 kVA en cámara</v>
          </cell>
          <cell r="E2057" t="str">
            <v>U</v>
          </cell>
        </row>
        <row r="2058">
          <cell r="A2058" t="str">
            <v>TRS-3I375</v>
          </cell>
          <cell r="B2058" t="str">
            <v>TRS0175</v>
          </cell>
          <cell r="C2058" t="str">
            <v>3I375S</v>
          </cell>
          <cell r="D2058" t="str">
            <v>Banco de 3 transformadores 6 kV monofásicos 375 kVA en cámara</v>
          </cell>
          <cell r="E2058" t="str">
            <v>U</v>
          </cell>
        </row>
        <row r="2059">
          <cell r="A2059" t="str">
            <v>TRS-3I384</v>
          </cell>
          <cell r="B2059" t="str">
            <v>TRS0176</v>
          </cell>
          <cell r="C2059" t="str">
            <v>3I384S</v>
          </cell>
          <cell r="D2059" t="str">
            <v>Banco de 3 transformadores 6 kV monofásicos 384 kVA en cámara</v>
          </cell>
          <cell r="E2059" t="str">
            <v>U</v>
          </cell>
        </row>
        <row r="2060">
          <cell r="A2060" t="str">
            <v>TRS-3I400</v>
          </cell>
          <cell r="B2060" t="str">
            <v>TRS0177</v>
          </cell>
          <cell r="C2060" t="str">
            <v>3I400S</v>
          </cell>
          <cell r="D2060" t="str">
            <v>Banco de 3 transformadores 6 kV monofásicos 400 kVA en cámara</v>
          </cell>
          <cell r="E2060" t="str">
            <v>U</v>
          </cell>
        </row>
        <row r="2061">
          <cell r="A2061" t="str">
            <v>TRS-3I434</v>
          </cell>
          <cell r="B2061" t="str">
            <v>TRS0178</v>
          </cell>
          <cell r="C2061" t="str">
            <v>3I434S</v>
          </cell>
          <cell r="D2061" t="str">
            <v>Banco de 3 transformadores 6 kV monofásicos 434 kVA en cámara</v>
          </cell>
          <cell r="E2061" t="str">
            <v>U</v>
          </cell>
        </row>
        <row r="2062">
          <cell r="A2062" t="str">
            <v>TRS-3I45</v>
          </cell>
          <cell r="B2062" t="str">
            <v>TRS0147</v>
          </cell>
          <cell r="C2062" t="str">
            <v>3I45S</v>
          </cell>
          <cell r="D2062" t="str">
            <v>Banco de 3 transformadores 6 kV monofásicos 45 kVA en cámara</v>
          </cell>
          <cell r="E2062" t="str">
            <v>U</v>
          </cell>
        </row>
        <row r="2063">
          <cell r="A2063" t="str">
            <v>TRS-3I450</v>
          </cell>
          <cell r="B2063" t="str">
            <v>TRS0179</v>
          </cell>
          <cell r="C2063" t="str">
            <v>3I450S</v>
          </cell>
          <cell r="D2063" t="str">
            <v>Banco de 3 transformadores 6 kV monofásicos 450 kVA en cámara</v>
          </cell>
          <cell r="E2063" t="str">
            <v>U</v>
          </cell>
        </row>
        <row r="2064">
          <cell r="A2064" t="str">
            <v>TRS-3I471</v>
          </cell>
          <cell r="B2064" t="str">
            <v>TRS0180</v>
          </cell>
          <cell r="C2064" t="str">
            <v>3I471S</v>
          </cell>
          <cell r="D2064" t="str">
            <v>Banco de 3 transformadores 6 kV monofásicos 471 kVA en cámara</v>
          </cell>
          <cell r="E2064" t="str">
            <v>U</v>
          </cell>
        </row>
        <row r="2065">
          <cell r="A2065" t="str">
            <v>TRS-3I50</v>
          </cell>
          <cell r="B2065" t="str">
            <v>TRS0148</v>
          </cell>
          <cell r="C2065" t="str">
            <v>3I50S</v>
          </cell>
          <cell r="D2065" t="str">
            <v>Banco de 3 transformadores 6 kV monofásicos 50 kVA en cámara</v>
          </cell>
          <cell r="E2065" t="str">
            <v>U</v>
          </cell>
        </row>
        <row r="2066">
          <cell r="A2066" t="str">
            <v>TRS-3I500</v>
          </cell>
          <cell r="B2066" t="str">
            <v>TRS0181</v>
          </cell>
          <cell r="C2066" t="str">
            <v>3I500S</v>
          </cell>
          <cell r="D2066" t="str">
            <v>Banco de 3 transformadores 6 kV monofásicos 500 kVA en cámara</v>
          </cell>
          <cell r="E2066" t="str">
            <v>U</v>
          </cell>
        </row>
        <row r="2067">
          <cell r="A2067" t="str">
            <v>TRS-3I501</v>
          </cell>
          <cell r="B2067" t="str">
            <v>TRS0182</v>
          </cell>
          <cell r="C2067" t="str">
            <v>3I501S</v>
          </cell>
          <cell r="D2067" t="str">
            <v>Banco de 3 transformadores 6 kV monofásicos 501 kVA en cámara</v>
          </cell>
          <cell r="E2067" t="str">
            <v>U</v>
          </cell>
        </row>
        <row r="2068">
          <cell r="A2068" t="str">
            <v>TRS-3I55</v>
          </cell>
          <cell r="B2068" t="str">
            <v>TRS0149</v>
          </cell>
          <cell r="C2068" t="str">
            <v>3I55S</v>
          </cell>
          <cell r="D2068" t="str">
            <v>Banco de 3 transformadores 6 kV monofásicos 55 kVA en cámara</v>
          </cell>
          <cell r="E2068" t="str">
            <v>U</v>
          </cell>
        </row>
        <row r="2069">
          <cell r="A2069" t="str">
            <v>TRS-3I550</v>
          </cell>
          <cell r="B2069" t="str">
            <v>TRS0183</v>
          </cell>
          <cell r="C2069" t="str">
            <v>3I550S</v>
          </cell>
          <cell r="D2069" t="str">
            <v>Banco de 3 transformadores 6 kV monofásicos 550 kVA en cámara</v>
          </cell>
          <cell r="E2069" t="str">
            <v>U</v>
          </cell>
        </row>
        <row r="2070">
          <cell r="A2070" t="str">
            <v>TRS-3I584</v>
          </cell>
          <cell r="B2070" t="str">
            <v>TRS0184</v>
          </cell>
          <cell r="C2070" t="str">
            <v>3I584S</v>
          </cell>
          <cell r="D2070" t="str">
            <v>Banco de 3 transformadores 6 kV monofásicos 584 kVA en cámara</v>
          </cell>
          <cell r="E2070" t="str">
            <v>U</v>
          </cell>
        </row>
        <row r="2071">
          <cell r="A2071" t="str">
            <v>TRS-3I600</v>
          </cell>
          <cell r="B2071" t="str">
            <v>TRS0185</v>
          </cell>
          <cell r="C2071" t="str">
            <v>3I600S</v>
          </cell>
          <cell r="D2071" t="str">
            <v>Banco de 3 transformadores 6 kV monofásicos 600 kVA en cámara</v>
          </cell>
          <cell r="E2071" t="str">
            <v>U</v>
          </cell>
        </row>
        <row r="2072">
          <cell r="A2072" t="str">
            <v>TRS-3I65</v>
          </cell>
          <cell r="B2072" t="str">
            <v>TRS0150</v>
          </cell>
          <cell r="C2072" t="str">
            <v>3I65S</v>
          </cell>
          <cell r="D2072" t="str">
            <v>Banco de 3 transformadores 6 kV monofásicos 65 kVA en cámara</v>
          </cell>
          <cell r="E2072" t="str">
            <v>U</v>
          </cell>
        </row>
        <row r="2073">
          <cell r="A2073" t="str">
            <v>TRS-3I667</v>
          </cell>
          <cell r="B2073" t="str">
            <v>TRS0186</v>
          </cell>
          <cell r="C2073" t="str">
            <v>3I667S</v>
          </cell>
          <cell r="D2073" t="str">
            <v>Banco de 3 transformadores 6 kV monofásicos 667 kVA en cámara</v>
          </cell>
          <cell r="E2073" t="str">
            <v>U</v>
          </cell>
        </row>
        <row r="2074">
          <cell r="A2074" t="str">
            <v>TRS-3I67.5</v>
          </cell>
          <cell r="B2074" t="str">
            <v>TRS0151</v>
          </cell>
          <cell r="C2074" t="str">
            <v>3I67.5S</v>
          </cell>
          <cell r="D2074" t="str">
            <v>Banco de 3 transformadores 6 kV monofásicos 67.5 kVA en cámara</v>
          </cell>
          <cell r="E2074" t="str">
            <v>U</v>
          </cell>
        </row>
        <row r="2075">
          <cell r="A2075" t="str">
            <v>TRS-3I75</v>
          </cell>
          <cell r="B2075" t="str">
            <v>TRS0152</v>
          </cell>
          <cell r="C2075" t="str">
            <v>3I75S</v>
          </cell>
          <cell r="D2075" t="str">
            <v>Banco de 3 transformadores 6 kV monofásicos 75 kVA en cámara</v>
          </cell>
          <cell r="E2075" t="str">
            <v>U</v>
          </cell>
        </row>
        <row r="2076">
          <cell r="A2076" t="str">
            <v>TRS-3I750</v>
          </cell>
          <cell r="B2076" t="str">
            <v>TRS0187</v>
          </cell>
          <cell r="C2076" t="str">
            <v>3I750S</v>
          </cell>
          <cell r="D2076" t="str">
            <v>Banco de 3 transformadores 6 kV monofásicos 750 kVA en cámara</v>
          </cell>
          <cell r="E2076" t="str">
            <v>U</v>
          </cell>
        </row>
        <row r="2077">
          <cell r="A2077" t="str">
            <v>TRS-3I833</v>
          </cell>
          <cell r="B2077" t="str">
            <v>TRS0188</v>
          </cell>
          <cell r="C2077" t="str">
            <v>3I833S</v>
          </cell>
          <cell r="D2077" t="str">
            <v>Banco de 3 transformadores 6 kV monofásicos 833 kVA en cámara</v>
          </cell>
          <cell r="E2077" t="str">
            <v>U</v>
          </cell>
        </row>
        <row r="2078">
          <cell r="A2078" t="str">
            <v>TRS-3I87.5</v>
          </cell>
          <cell r="B2078" t="str">
            <v>TRS0153</v>
          </cell>
          <cell r="C2078" t="str">
            <v>3I87.5S</v>
          </cell>
          <cell r="D2078" t="str">
            <v>Banco de 3 transformadores 6 kV monofásicos 87.5 kVA en cámara</v>
          </cell>
          <cell r="E2078" t="str">
            <v>U</v>
          </cell>
        </row>
        <row r="2079">
          <cell r="A2079" t="str">
            <v>TRS-3I990</v>
          </cell>
          <cell r="B2079" t="str">
            <v>TRS0189</v>
          </cell>
          <cell r="C2079" t="str">
            <v>3I990S</v>
          </cell>
          <cell r="D2079" t="str">
            <v>Banco de 3 transformadores 6 kV monofásicos 990 kVA en cámara</v>
          </cell>
          <cell r="E2079" t="str">
            <v>U</v>
          </cell>
        </row>
        <row r="2080">
          <cell r="A2080" t="str">
            <v>TRS-3I999</v>
          </cell>
          <cell r="B2080" t="str">
            <v>TRS0190</v>
          </cell>
          <cell r="C2080" t="str">
            <v>3I999S</v>
          </cell>
          <cell r="D2080" t="str">
            <v>Banco de 3 transformadores 6 kV monofásicos 999 kVA en cámara</v>
          </cell>
          <cell r="E2080" t="str">
            <v>U</v>
          </cell>
        </row>
        <row r="2081">
          <cell r="A2081" t="str">
            <v>TRS-3N100</v>
          </cell>
          <cell r="B2081" t="str">
            <v>TRS0143</v>
          </cell>
          <cell r="C2081" t="str">
            <v>3N100S</v>
          </cell>
          <cell r="D2081" t="str">
            <v>Banco de 3 transformadores 6 kV monofásicos 100 kVA en poste</v>
          </cell>
          <cell r="E2081" t="str">
            <v>U</v>
          </cell>
        </row>
        <row r="2082">
          <cell r="A2082" t="str">
            <v>TRS-3N112.5</v>
          </cell>
          <cell r="B2082" t="str">
            <v>TRS0144</v>
          </cell>
          <cell r="C2082" t="str">
            <v>3N112.5S</v>
          </cell>
          <cell r="D2082" t="str">
            <v>Banco de 3 transformadores 6 kV monofásicos 112.5 kVA en poste</v>
          </cell>
          <cell r="E2082" t="str">
            <v>U</v>
          </cell>
        </row>
        <row r="2083">
          <cell r="A2083" t="str">
            <v>TRS-3N30</v>
          </cell>
          <cell r="B2083" t="str">
            <v>TRS0134</v>
          </cell>
          <cell r="C2083" t="str">
            <v>3N30S</v>
          </cell>
          <cell r="D2083" t="str">
            <v>Banco de 3 transformadores 6 kV monofásicos 30 kVA en poste</v>
          </cell>
          <cell r="E2083" t="str">
            <v>U</v>
          </cell>
        </row>
        <row r="2084">
          <cell r="A2084" t="str">
            <v>TRS-3N35</v>
          </cell>
          <cell r="B2084" t="str">
            <v>TRS0135</v>
          </cell>
          <cell r="C2084" t="str">
            <v>3N35S</v>
          </cell>
          <cell r="D2084" t="str">
            <v>Banco de 3 transformadores 6 kV monofásicos 35 kVA en poste</v>
          </cell>
          <cell r="E2084" t="str">
            <v>U</v>
          </cell>
        </row>
        <row r="2085">
          <cell r="A2085" t="str">
            <v>TRS-3N45</v>
          </cell>
          <cell r="B2085" t="str">
            <v>TRS0136</v>
          </cell>
          <cell r="C2085" t="str">
            <v>3N45S</v>
          </cell>
          <cell r="D2085" t="str">
            <v>Banco de 3 transformadores 6 kV monofásicos 45 kVA en poste</v>
          </cell>
          <cell r="E2085" t="str">
            <v>U</v>
          </cell>
        </row>
        <row r="2086">
          <cell r="A2086" t="str">
            <v>TRS-3N50</v>
          </cell>
          <cell r="B2086" t="str">
            <v>TRS0137</v>
          </cell>
          <cell r="C2086" t="str">
            <v>3N50S</v>
          </cell>
          <cell r="D2086" t="str">
            <v>Banco de 3 transformadores 6 kV monofásicos 50 kVA en poste</v>
          </cell>
          <cell r="E2086" t="str">
            <v>U</v>
          </cell>
        </row>
        <row r="2087">
          <cell r="A2087" t="str">
            <v>TRS-3N55</v>
          </cell>
          <cell r="B2087" t="str">
            <v>TRS0138</v>
          </cell>
          <cell r="C2087" t="str">
            <v>3N55S</v>
          </cell>
          <cell r="D2087" t="str">
            <v>Banco de 3 transformadores 6 kV monofásicos 55 kVA en poste</v>
          </cell>
          <cell r="E2087" t="str">
            <v>U</v>
          </cell>
        </row>
        <row r="2088">
          <cell r="A2088" t="str">
            <v>TRS-3N65</v>
          </cell>
          <cell r="B2088" t="str">
            <v>TRS0139</v>
          </cell>
          <cell r="C2088" t="str">
            <v>3N65S</v>
          </cell>
          <cell r="D2088" t="str">
            <v>Banco de 3 transformadores 6 kV monofásicos 65 kVA en poste</v>
          </cell>
          <cell r="E2088" t="str">
            <v>U</v>
          </cell>
        </row>
        <row r="2089">
          <cell r="A2089" t="str">
            <v>TRS-3N67.5</v>
          </cell>
          <cell r="B2089" t="str">
            <v>TRS0140</v>
          </cell>
          <cell r="C2089" t="str">
            <v>3N67.5S</v>
          </cell>
          <cell r="D2089" t="str">
            <v>Banco de 3 transformadores 6 kV monofásicos 67.5 kVA en poste</v>
          </cell>
          <cell r="E2089" t="str">
            <v>U</v>
          </cell>
        </row>
        <row r="2090">
          <cell r="A2090" t="str">
            <v>TRS-3N75</v>
          </cell>
          <cell r="B2090" t="str">
            <v>TRS0141</v>
          </cell>
          <cell r="C2090" t="str">
            <v>3N75S</v>
          </cell>
          <cell r="D2090" t="str">
            <v>Banco de 3 transformadores 6 kV monofásicos 75 kVA en poste</v>
          </cell>
          <cell r="E2090" t="str">
            <v>U</v>
          </cell>
        </row>
        <row r="2091">
          <cell r="A2091" t="str">
            <v>TRS-3N87.5</v>
          </cell>
          <cell r="B2091" t="str">
            <v>TRS0142</v>
          </cell>
          <cell r="C2091" t="str">
            <v>3N87.5S</v>
          </cell>
          <cell r="D2091" t="str">
            <v>Banco de 3 transformadores 6 kV monofásicos 87.5 kVA en poste</v>
          </cell>
          <cell r="E2091" t="str">
            <v>U</v>
          </cell>
        </row>
        <row r="2092">
          <cell r="A2092" t="str">
            <v>TRS-3O100</v>
          </cell>
          <cell r="B2092" t="str">
            <v>TRS0031</v>
          </cell>
          <cell r="C2092" t="str">
            <v>3O100S</v>
          </cell>
          <cell r="D2092" t="str">
            <v>Transformador 6  kV  3F conv. 100 kVA en cámara</v>
          </cell>
          <cell r="E2092" t="str">
            <v>U</v>
          </cell>
        </row>
        <row r="2093">
          <cell r="A2093" t="str">
            <v>TRS-3O1000</v>
          </cell>
          <cell r="B2093" t="str">
            <v>TRS0129</v>
          </cell>
          <cell r="C2093" t="str">
            <v>3O1000S</v>
          </cell>
          <cell r="D2093" t="str">
            <v>Transformador 6 kV 3F conv. 1000 kVA en cámara</v>
          </cell>
          <cell r="E2093" t="str">
            <v>U</v>
          </cell>
        </row>
        <row r="2094">
          <cell r="A2094" t="str">
            <v>TRS-3O1100</v>
          </cell>
          <cell r="B2094" t="str">
            <v>TRS0130</v>
          </cell>
          <cell r="C2094" t="str">
            <v>3O1100S</v>
          </cell>
          <cell r="D2094" t="str">
            <v>Transformador 6 kV 3F conv. 1100 kVA en cámara</v>
          </cell>
          <cell r="E2094" t="str">
            <v>U</v>
          </cell>
        </row>
        <row r="2095">
          <cell r="A2095" t="str">
            <v>TRS-3O112</v>
          </cell>
          <cell r="B2095" t="str">
            <v>TRS0110</v>
          </cell>
          <cell r="C2095" t="str">
            <v>3O112S</v>
          </cell>
          <cell r="D2095" t="str">
            <v>Transformador 6 kV 3F conv. 112 kVA en cámara</v>
          </cell>
          <cell r="E2095" t="str">
            <v>U</v>
          </cell>
        </row>
        <row r="2096">
          <cell r="A2096" t="str">
            <v>TRS-3O112.5</v>
          </cell>
          <cell r="B2096" t="str">
            <v>TRS0111</v>
          </cell>
          <cell r="C2096" t="str">
            <v>3O112.5S</v>
          </cell>
          <cell r="D2096" t="str">
            <v>Transformador 6 kV 3F conv. 112.5 kVA en cámara</v>
          </cell>
          <cell r="E2096" t="str">
            <v>U</v>
          </cell>
        </row>
        <row r="2097">
          <cell r="A2097" t="str">
            <v>TRS-3O120</v>
          </cell>
          <cell r="B2097" t="str">
            <v>TRS0112</v>
          </cell>
          <cell r="C2097" t="str">
            <v>3O120S</v>
          </cell>
          <cell r="D2097" t="str">
            <v>Transformador 6 kV 3F conv. 120 kVA en cámara</v>
          </cell>
          <cell r="E2097" t="str">
            <v>U</v>
          </cell>
        </row>
        <row r="2098">
          <cell r="A2098" t="str">
            <v>TRS-3O1200</v>
          </cell>
          <cell r="B2098" t="str">
            <v>TRS0131</v>
          </cell>
          <cell r="C2098" t="str">
            <v>3O1200S</v>
          </cell>
          <cell r="D2098" t="str">
            <v>Transformador 6 kV 3F conv. 1200 kVA en cámara</v>
          </cell>
          <cell r="E2098" t="str">
            <v>U</v>
          </cell>
        </row>
        <row r="2099">
          <cell r="A2099" t="str">
            <v>TRS-3O125</v>
          </cell>
          <cell r="B2099" t="str">
            <v>TRS0113</v>
          </cell>
          <cell r="C2099" t="str">
            <v>3O125S</v>
          </cell>
          <cell r="D2099" t="str">
            <v>Transformador 6 kV 3F conv. 125 kVA en cámara</v>
          </cell>
          <cell r="E2099" t="str">
            <v>U</v>
          </cell>
        </row>
        <row r="2100">
          <cell r="A2100" t="str">
            <v>TRS-3O1300</v>
          </cell>
          <cell r="B2100" t="str">
            <v>TRS0132</v>
          </cell>
          <cell r="C2100" t="str">
            <v>3O1300S</v>
          </cell>
          <cell r="D2100" t="str">
            <v>Transformador 6 kV 3F conv. 1300 kVA en cámara</v>
          </cell>
          <cell r="E2100" t="str">
            <v>U</v>
          </cell>
        </row>
        <row r="2101">
          <cell r="A2101" t="str">
            <v>TRS-3O15</v>
          </cell>
          <cell r="B2101" t="str">
            <v>TRS0107</v>
          </cell>
          <cell r="C2101" t="str">
            <v>3O15S</v>
          </cell>
          <cell r="D2101" t="str">
            <v>Transformador 6 kV 3F conv. 15 kVA  en cámara</v>
          </cell>
          <cell r="E2101" t="str">
            <v>U</v>
          </cell>
        </row>
        <row r="2102">
          <cell r="A2102" t="str">
            <v>TRS-3O150</v>
          </cell>
          <cell r="B2102" t="str">
            <v>TRS0114</v>
          </cell>
          <cell r="C2102" t="str">
            <v>3O150S</v>
          </cell>
          <cell r="D2102" t="str">
            <v>Transformador 6 kV 3F conv. 150 kVA en cámara</v>
          </cell>
          <cell r="E2102" t="str">
            <v>U</v>
          </cell>
        </row>
        <row r="2103">
          <cell r="A2103" t="str">
            <v>TRS-3O1500</v>
          </cell>
          <cell r="B2103" t="str">
            <v>TRS0133</v>
          </cell>
          <cell r="C2103" t="str">
            <v>3O1500S</v>
          </cell>
          <cell r="D2103" t="str">
            <v>Transformador 6 kV 3F conv. 1500 kVA en cámara</v>
          </cell>
          <cell r="E2103" t="str">
            <v>U</v>
          </cell>
        </row>
        <row r="2104">
          <cell r="A2104" t="str">
            <v>TRS-3O160</v>
          </cell>
          <cell r="B2104" t="str">
            <v>TRS0115</v>
          </cell>
          <cell r="C2104" t="str">
            <v>3O160S</v>
          </cell>
          <cell r="D2104" t="str">
            <v>Transformador 6 kV 3F conv. 160 kVA en cámara</v>
          </cell>
          <cell r="E2104" t="str">
            <v>U</v>
          </cell>
        </row>
        <row r="2105">
          <cell r="A2105" t="str">
            <v>TRS-3O190</v>
          </cell>
          <cell r="B2105" t="str">
            <v>TRS0116</v>
          </cell>
          <cell r="C2105" t="str">
            <v>3O190S</v>
          </cell>
          <cell r="D2105" t="str">
            <v>Transformador 6 kV 3F conv. 190 kVA en cámara</v>
          </cell>
          <cell r="E2105" t="str">
            <v>U</v>
          </cell>
        </row>
        <row r="2106">
          <cell r="A2106" t="str">
            <v>TRS-3O200</v>
          </cell>
          <cell r="B2106" t="str">
            <v>TRS0117</v>
          </cell>
          <cell r="C2106" t="str">
            <v>3O200S</v>
          </cell>
          <cell r="D2106" t="str">
            <v>Transformador 6 kV 3F conv. 200 kVA en cámara</v>
          </cell>
          <cell r="E2106" t="str">
            <v>U</v>
          </cell>
        </row>
        <row r="2107">
          <cell r="A2107" t="str">
            <v>TRS-3O225</v>
          </cell>
          <cell r="B2107" t="str">
            <v>TRS0118</v>
          </cell>
          <cell r="C2107" t="str">
            <v>3O225S</v>
          </cell>
          <cell r="D2107" t="str">
            <v>Transformador 6 kV 3F conv. 225 kVA en cámara</v>
          </cell>
          <cell r="E2107" t="str">
            <v>U</v>
          </cell>
        </row>
        <row r="2108">
          <cell r="A2108" t="str">
            <v>TRS-3O250</v>
          </cell>
          <cell r="B2108" t="str">
            <v>TRS0119</v>
          </cell>
          <cell r="C2108" t="str">
            <v>3O250S</v>
          </cell>
          <cell r="D2108" t="str">
            <v>Transformador 6 kV 3F conv. 250 kVA en cámara</v>
          </cell>
          <cell r="E2108" t="str">
            <v>U</v>
          </cell>
        </row>
        <row r="2109">
          <cell r="A2109" t="str">
            <v>TRS-3O30</v>
          </cell>
          <cell r="B2109" t="str">
            <v>TRS0027</v>
          </cell>
          <cell r="C2109" t="str">
            <v>3O30S</v>
          </cell>
          <cell r="D2109" t="str">
            <v>Transformador 6  kV  3F conv. 30 kVA en cámara</v>
          </cell>
          <cell r="E2109" t="str">
            <v>U</v>
          </cell>
        </row>
        <row r="2110">
          <cell r="A2110" t="str">
            <v>TRS-3O300</v>
          </cell>
          <cell r="B2110" t="str">
            <v>TRS0120</v>
          </cell>
          <cell r="C2110" t="str">
            <v>3O300S</v>
          </cell>
          <cell r="D2110" t="str">
            <v>Transformador 6 kV 3F conv. 300 kVA en cámara</v>
          </cell>
          <cell r="E2110" t="str">
            <v>U</v>
          </cell>
        </row>
        <row r="2111">
          <cell r="A2111" t="str">
            <v>TRS-3O315</v>
          </cell>
          <cell r="B2111" t="str">
            <v>TRS0121</v>
          </cell>
          <cell r="C2111" t="str">
            <v>3O315S</v>
          </cell>
          <cell r="D2111" t="str">
            <v>Transformador 6 kV 3F conv. 315 kVA en cámara</v>
          </cell>
          <cell r="E2111" t="str">
            <v>U</v>
          </cell>
        </row>
        <row r="2112">
          <cell r="A2112" t="str">
            <v>TRS-3O350</v>
          </cell>
          <cell r="B2112" t="str">
            <v>TRS0122</v>
          </cell>
          <cell r="C2112" t="str">
            <v>3O350S</v>
          </cell>
          <cell r="D2112" t="str">
            <v>Transformador 6 kV 3F conv. 350 kVA en cámara</v>
          </cell>
          <cell r="E2112" t="str">
            <v>U</v>
          </cell>
        </row>
        <row r="2113">
          <cell r="A2113" t="str">
            <v>TRS-3O400</v>
          </cell>
          <cell r="B2113" t="str">
            <v>TRS0123</v>
          </cell>
          <cell r="C2113" t="str">
            <v>3O400S</v>
          </cell>
          <cell r="D2113" t="str">
            <v>Transformador 6 kV 3F conv. 400 kVA en cámara</v>
          </cell>
          <cell r="E2113" t="str">
            <v>U</v>
          </cell>
        </row>
        <row r="2114">
          <cell r="A2114" t="str">
            <v>TRS-3O45</v>
          </cell>
          <cell r="B2114" t="str">
            <v>TRS0028</v>
          </cell>
          <cell r="C2114" t="str">
            <v>3O45S</v>
          </cell>
          <cell r="D2114" t="str">
            <v>Transformador 6  kV  3F conv. 45 kVA en cámara</v>
          </cell>
          <cell r="E2114" t="str">
            <v>U</v>
          </cell>
        </row>
        <row r="2115">
          <cell r="A2115" t="str">
            <v>TRS-3O450</v>
          </cell>
          <cell r="B2115" t="str">
            <v>TRS0124</v>
          </cell>
          <cell r="C2115" t="str">
            <v>3O450S</v>
          </cell>
          <cell r="D2115" t="str">
            <v>Transformador 6 kV 3F conv. 450 kVA en cámara</v>
          </cell>
          <cell r="E2115" t="str">
            <v>U</v>
          </cell>
        </row>
        <row r="2116">
          <cell r="A2116" t="str">
            <v>TRS-3O50</v>
          </cell>
          <cell r="B2116" t="str">
            <v>TRS0029</v>
          </cell>
          <cell r="C2116" t="str">
            <v>3O50S</v>
          </cell>
          <cell r="D2116" t="str">
            <v>Transformador 6  kV  3F conv. 50 kVA en cámara</v>
          </cell>
          <cell r="E2116" t="str">
            <v>U</v>
          </cell>
        </row>
        <row r="2117">
          <cell r="A2117" t="str">
            <v>TRS-3O500</v>
          </cell>
          <cell r="B2117" t="str">
            <v>TRS0125</v>
          </cell>
          <cell r="C2117" t="str">
            <v>3O500S</v>
          </cell>
          <cell r="D2117" t="str">
            <v>Transformador 6 kV 3F conv. 500 kVA en cámara</v>
          </cell>
          <cell r="E2117" t="str">
            <v>U</v>
          </cell>
        </row>
        <row r="2118">
          <cell r="A2118" t="str">
            <v>TRS-3O60</v>
          </cell>
          <cell r="B2118" t="str">
            <v>TRS0108</v>
          </cell>
          <cell r="C2118" t="str">
            <v>3O60S</v>
          </cell>
          <cell r="D2118" t="str">
            <v>Transformador 6 kV 3F conv. 60 kVA en cámara</v>
          </cell>
          <cell r="E2118" t="str">
            <v>U</v>
          </cell>
        </row>
        <row r="2119">
          <cell r="A2119" t="str">
            <v>TRS-3O630</v>
          </cell>
          <cell r="B2119" t="str">
            <v>TRS0126</v>
          </cell>
          <cell r="C2119" t="str">
            <v>3O630S</v>
          </cell>
          <cell r="D2119" t="str">
            <v>Transformador 6 kV 3F conv. 630 kVA en cámara</v>
          </cell>
          <cell r="E2119" t="str">
            <v>U</v>
          </cell>
        </row>
        <row r="2120">
          <cell r="A2120" t="str">
            <v>TRS-3O75</v>
          </cell>
          <cell r="B2120" t="str">
            <v>TRS0030</v>
          </cell>
          <cell r="C2120" t="str">
            <v>3O75S</v>
          </cell>
          <cell r="D2120" t="str">
            <v>Transformador 6  kV  3F conv. 75 kVA en cámara</v>
          </cell>
          <cell r="E2120" t="str">
            <v>U</v>
          </cell>
        </row>
        <row r="2121">
          <cell r="A2121" t="str">
            <v>TRS-3O750</v>
          </cell>
          <cell r="B2121" t="str">
            <v>TRS0127</v>
          </cell>
          <cell r="C2121" t="str">
            <v>3O750S</v>
          </cell>
          <cell r="D2121" t="str">
            <v>Transformador 6 kV 3F conv. 750 kVA en cámara</v>
          </cell>
          <cell r="E2121" t="str">
            <v>U</v>
          </cell>
        </row>
        <row r="2122">
          <cell r="A2122" t="str">
            <v>TRS-3O800</v>
          </cell>
          <cell r="B2122" t="str">
            <v>TRS0128</v>
          </cell>
          <cell r="C2122" t="str">
            <v>3O800S</v>
          </cell>
          <cell r="D2122" t="str">
            <v>Transformador 6 kV 3F conv. 800 kVA en cámara</v>
          </cell>
          <cell r="E2122" t="str">
            <v>U</v>
          </cell>
        </row>
        <row r="2123">
          <cell r="A2123" t="str">
            <v>TRS-3O90</v>
          </cell>
          <cell r="B2123" t="str">
            <v>TRS0109</v>
          </cell>
          <cell r="C2123" t="str">
            <v>3O90S</v>
          </cell>
          <cell r="D2123" t="str">
            <v>Transformador 6 kV 3F conv. 90 kVA en cámara</v>
          </cell>
          <cell r="E2123" t="str">
            <v>U</v>
          </cell>
        </row>
        <row r="2124">
          <cell r="A2124" t="str">
            <v>TRS-3P100</v>
          </cell>
          <cell r="B2124" t="str">
            <v>TRS0018</v>
          </cell>
          <cell r="C2124" t="str">
            <v>3P100S</v>
          </cell>
          <cell r="D2124" t="str">
            <v>Transformador 6 kV 3F Pedestal o Padmounted 100KVA</v>
          </cell>
          <cell r="E2124" t="str">
            <v>U</v>
          </cell>
        </row>
        <row r="2125">
          <cell r="A2125" t="str">
            <v>TRS-3P1000</v>
          </cell>
          <cell r="B2125" t="str">
            <v>TRS0101</v>
          </cell>
          <cell r="C2125" t="str">
            <v>3P1000S</v>
          </cell>
          <cell r="D2125" t="str">
            <v>Transformador 6 kV 3F Pedestal o Padmounted 1000 kVA</v>
          </cell>
          <cell r="E2125" t="str">
            <v>U</v>
          </cell>
        </row>
        <row r="2126">
          <cell r="A2126" t="str">
            <v>TRS-3P1050</v>
          </cell>
          <cell r="B2126" t="str">
            <v>TRS0102</v>
          </cell>
          <cell r="C2126" t="str">
            <v>3P1050S</v>
          </cell>
          <cell r="D2126" t="str">
            <v>Transformador 6 kV 3F Pedestal o Padmounted 1050 kVA</v>
          </cell>
          <cell r="E2126" t="str">
            <v>U</v>
          </cell>
        </row>
        <row r="2127">
          <cell r="A2127" t="str">
            <v>TRS-3P112.5</v>
          </cell>
          <cell r="B2127" t="str">
            <v>TRS0019</v>
          </cell>
          <cell r="C2127" t="str">
            <v>3P112.5S</v>
          </cell>
          <cell r="D2127" t="str">
            <v>Transformador 6 kV 3F Pedestal o Padmounted 112.5KVA</v>
          </cell>
          <cell r="E2127" t="str">
            <v>U</v>
          </cell>
        </row>
        <row r="2128">
          <cell r="A2128" t="str">
            <v>TRS-3P120</v>
          </cell>
          <cell r="B2128" t="str">
            <v>TRS0091</v>
          </cell>
          <cell r="C2128" t="str">
            <v>3P120S</v>
          </cell>
          <cell r="D2128" t="str">
            <v>Transformador 6 kV 3F Pedestal o Padmounted 120 kVA</v>
          </cell>
          <cell r="E2128" t="str">
            <v>U</v>
          </cell>
        </row>
        <row r="2129">
          <cell r="A2129" t="str">
            <v>TRS-3P1200</v>
          </cell>
          <cell r="B2129" t="str">
            <v>TRS0103</v>
          </cell>
          <cell r="C2129" t="str">
            <v>3P1200S</v>
          </cell>
          <cell r="D2129" t="str">
            <v>Transformador 6 kV 3F Pedestal o Padmounted 1200 kVA</v>
          </cell>
          <cell r="E2129" t="str">
            <v>U</v>
          </cell>
        </row>
        <row r="2130">
          <cell r="A2130" t="str">
            <v>TRS-3P125</v>
          </cell>
          <cell r="B2130" t="str">
            <v>TRS0020</v>
          </cell>
          <cell r="C2130" t="str">
            <v>3P125S</v>
          </cell>
          <cell r="D2130" t="str">
            <v>Transformador 6 kV 3F Pedestal o Padmounted 125KVA</v>
          </cell>
          <cell r="E2130" t="str">
            <v>U</v>
          </cell>
        </row>
        <row r="2131">
          <cell r="A2131" t="str">
            <v>TRS-3P15</v>
          </cell>
          <cell r="B2131" t="str">
            <v>TRS0014</v>
          </cell>
          <cell r="C2131" t="str">
            <v>3P15S</v>
          </cell>
          <cell r="D2131" t="str">
            <v>Transformador 6 kV 3F Pedestal o Padmounted 15KVA</v>
          </cell>
          <cell r="E2131" t="str">
            <v>U</v>
          </cell>
        </row>
        <row r="2132">
          <cell r="A2132" t="str">
            <v>TRS-3P150</v>
          </cell>
          <cell r="B2132" t="str">
            <v>TRS0021</v>
          </cell>
          <cell r="C2132" t="str">
            <v>3P150S</v>
          </cell>
          <cell r="D2132" t="str">
            <v>Transformador 6 kV 3F Pedestal o Padmounted 150KVA</v>
          </cell>
          <cell r="E2132" t="str">
            <v>U</v>
          </cell>
        </row>
        <row r="2133">
          <cell r="A2133" t="str">
            <v>TRS-3P1500</v>
          </cell>
          <cell r="B2133" t="str">
            <v>TRS0104</v>
          </cell>
          <cell r="C2133" t="str">
            <v>3P1500S</v>
          </cell>
          <cell r="D2133" t="str">
            <v>Transformador 6 kV 3F Pedestal o Padmounted 1500 kVA</v>
          </cell>
          <cell r="E2133" t="str">
            <v>U</v>
          </cell>
        </row>
        <row r="2134">
          <cell r="A2134" t="str">
            <v>TRS-3P160</v>
          </cell>
          <cell r="B2134" t="str">
            <v>TRS0092</v>
          </cell>
          <cell r="C2134" t="str">
            <v>3P160S</v>
          </cell>
          <cell r="D2134" t="str">
            <v>Transformador 6 kV 3F Pedestal o Padmounted 160 kVA</v>
          </cell>
          <cell r="E2134" t="str">
            <v>U</v>
          </cell>
        </row>
        <row r="2135">
          <cell r="A2135" t="str">
            <v>TRS-3P175</v>
          </cell>
          <cell r="B2135" t="str">
            <v>TRS0093</v>
          </cell>
          <cell r="C2135" t="str">
            <v>3P175S</v>
          </cell>
          <cell r="D2135" t="str">
            <v>Transformador 6 kV 3F Pedestal o Padmounted 175 kVA</v>
          </cell>
          <cell r="E2135" t="str">
            <v>U</v>
          </cell>
        </row>
        <row r="2136">
          <cell r="A2136" t="str">
            <v>TRS-3P200</v>
          </cell>
          <cell r="B2136" t="str">
            <v>TRS0022</v>
          </cell>
          <cell r="C2136" t="str">
            <v>3P200S</v>
          </cell>
          <cell r="D2136" t="str">
            <v>Transformador 6 kV 3F Pedestal o Padmounted 200KVA</v>
          </cell>
          <cell r="E2136" t="str">
            <v>U</v>
          </cell>
        </row>
        <row r="2137">
          <cell r="A2137" t="str">
            <v>TRS-3P2000</v>
          </cell>
          <cell r="B2137" t="str">
            <v>TRS0105</v>
          </cell>
          <cell r="C2137" t="str">
            <v>3P2000S</v>
          </cell>
          <cell r="D2137" t="str">
            <v>Transformador 6 kV 3F Pedestal o Padmounted 2000 kVA</v>
          </cell>
          <cell r="E2137" t="str">
            <v>U</v>
          </cell>
        </row>
        <row r="2138">
          <cell r="A2138" t="str">
            <v>TRS-3P225</v>
          </cell>
          <cell r="B2138" t="str">
            <v>TRS0094</v>
          </cell>
          <cell r="C2138" t="str">
            <v>3P225S</v>
          </cell>
          <cell r="D2138" t="str">
            <v>Transformador 6 kV 3F Pedestal o Padmounted 225 kVA</v>
          </cell>
          <cell r="E2138" t="str">
            <v>U</v>
          </cell>
        </row>
        <row r="2139">
          <cell r="A2139" t="str">
            <v>TRS-3P250</v>
          </cell>
          <cell r="B2139" t="str">
            <v>TRS0023</v>
          </cell>
          <cell r="C2139" t="str">
            <v>3P250S</v>
          </cell>
          <cell r="D2139" t="str">
            <v>Transformador 6 kV 3F Pedestal o Padmounted 250KVA</v>
          </cell>
          <cell r="E2139" t="str">
            <v>U</v>
          </cell>
        </row>
        <row r="2140">
          <cell r="A2140" t="str">
            <v>TRS-3P30</v>
          </cell>
          <cell r="B2140" t="str">
            <v>TRS0015</v>
          </cell>
          <cell r="C2140" t="str">
            <v>3P30S</v>
          </cell>
          <cell r="D2140" t="str">
            <v>Transformador 6 kV 3F Pedestal o Padmounted 30KVA</v>
          </cell>
          <cell r="E2140" t="str">
            <v>U</v>
          </cell>
        </row>
        <row r="2141">
          <cell r="A2141" t="str">
            <v>TRS-3P300</v>
          </cell>
          <cell r="B2141" t="str">
            <v>TRS0024</v>
          </cell>
          <cell r="C2141" t="str">
            <v>3P300S</v>
          </cell>
          <cell r="D2141" t="str">
            <v>Transformador 6 kV 3F Pedestal o Padmounted 300KVA</v>
          </cell>
          <cell r="E2141" t="str">
            <v>U</v>
          </cell>
        </row>
        <row r="2142">
          <cell r="A2142" t="str">
            <v>TRS-3P350</v>
          </cell>
          <cell r="B2142" t="str">
            <v>TRS0095</v>
          </cell>
          <cell r="C2142" t="str">
            <v>3P350S</v>
          </cell>
          <cell r="D2142" t="str">
            <v>Transformador 6 kV 3F Pedestal o Padmounted 350 kVA</v>
          </cell>
          <cell r="E2142" t="str">
            <v>U</v>
          </cell>
        </row>
        <row r="2143">
          <cell r="A2143" t="str">
            <v>TRS-3P37.5</v>
          </cell>
          <cell r="B2143" t="str">
            <v>TRS0089</v>
          </cell>
          <cell r="C2143" t="str">
            <v>3P37.5S</v>
          </cell>
          <cell r="D2143" t="str">
            <v>Transformador 6 kV 3F Pedestal o Padmounted 37.5 kVA</v>
          </cell>
          <cell r="E2143" t="str">
            <v>U</v>
          </cell>
        </row>
        <row r="2144">
          <cell r="A2144" t="str">
            <v>TRS-3P400</v>
          </cell>
          <cell r="B2144" t="str">
            <v>TRS0025</v>
          </cell>
          <cell r="C2144" t="str">
            <v>3P400S</v>
          </cell>
          <cell r="D2144" t="str">
            <v>Transformador 6 kV 3F Pedestal o Padmounted 400KVA</v>
          </cell>
          <cell r="E2144" t="str">
            <v>U</v>
          </cell>
        </row>
        <row r="2145">
          <cell r="A2145" t="str">
            <v>TRS-3P45</v>
          </cell>
          <cell r="B2145" t="str">
            <v>TRS0090</v>
          </cell>
          <cell r="C2145" t="str">
            <v>3P45S</v>
          </cell>
          <cell r="D2145" t="str">
            <v>Transformador 6 kV 3F Pedestal o Padmounted 45 kVA</v>
          </cell>
          <cell r="E2145" t="str">
            <v>U</v>
          </cell>
        </row>
        <row r="2146">
          <cell r="A2146" t="str">
            <v>TRS-3P4500</v>
          </cell>
          <cell r="B2146" t="str">
            <v>TRS0106</v>
          </cell>
          <cell r="C2146" t="str">
            <v>3P4500S</v>
          </cell>
          <cell r="D2146" t="str">
            <v>Transformador 6 kV 3F Pedestal o Padmounted 4500 kVA</v>
          </cell>
          <cell r="E2146" t="str">
            <v>U</v>
          </cell>
        </row>
        <row r="2147">
          <cell r="A2147" t="str">
            <v>TRS-3P50</v>
          </cell>
          <cell r="B2147" t="str">
            <v>TRS0016</v>
          </cell>
          <cell r="C2147" t="str">
            <v>3P50S</v>
          </cell>
          <cell r="D2147" t="str">
            <v>Transformador 6 kV 3F Pedestal o Padmounted 50KVA</v>
          </cell>
          <cell r="E2147" t="str">
            <v>U</v>
          </cell>
        </row>
        <row r="2148">
          <cell r="A2148" t="str">
            <v>TRS-3P500</v>
          </cell>
          <cell r="B2148" t="str">
            <v>TRS0026</v>
          </cell>
          <cell r="C2148" t="str">
            <v>3P500S</v>
          </cell>
          <cell r="D2148" t="str">
            <v>Transformador 6 kV 3F Pedestal o Padmounted 500KVA</v>
          </cell>
          <cell r="E2148" t="str">
            <v>U</v>
          </cell>
        </row>
        <row r="2149">
          <cell r="A2149" t="str">
            <v>TRS-3P600</v>
          </cell>
          <cell r="B2149" t="str">
            <v>TRS0096</v>
          </cell>
          <cell r="C2149" t="str">
            <v>3P600S</v>
          </cell>
          <cell r="D2149" t="str">
            <v>Transformador 6 kV 3F Pedestal o Padmounted 600 kVA</v>
          </cell>
          <cell r="E2149" t="str">
            <v>U</v>
          </cell>
        </row>
        <row r="2150">
          <cell r="A2150" t="str">
            <v>TRS-3P630</v>
          </cell>
          <cell r="B2150" t="str">
            <v>TRS0097</v>
          </cell>
          <cell r="C2150" t="str">
            <v>3P630S</v>
          </cell>
          <cell r="D2150" t="str">
            <v>Transformador 6 kV 3F Pedestal o Padmounted 630 kVA</v>
          </cell>
          <cell r="E2150" t="str">
            <v>U</v>
          </cell>
        </row>
        <row r="2151">
          <cell r="A2151" t="str">
            <v>TRS-3P700</v>
          </cell>
          <cell r="B2151" t="str">
            <v>TRS0098</v>
          </cell>
          <cell r="C2151" t="str">
            <v>3P700S</v>
          </cell>
          <cell r="D2151" t="str">
            <v>Transformador 6 kV 3F Pedestal o Padmounted 700 kVA</v>
          </cell>
          <cell r="E2151" t="str">
            <v>U</v>
          </cell>
        </row>
        <row r="2152">
          <cell r="A2152" t="str">
            <v>TRS-3P75</v>
          </cell>
          <cell r="B2152" t="str">
            <v>TRS0017</v>
          </cell>
          <cell r="C2152" t="str">
            <v>3P75S</v>
          </cell>
          <cell r="D2152" t="str">
            <v>Transformador 6 kV 3F Pedestal o Padmounted 75KVA</v>
          </cell>
          <cell r="E2152" t="str">
            <v>U</v>
          </cell>
        </row>
        <row r="2153">
          <cell r="A2153" t="str">
            <v>TRS-3P750</v>
          </cell>
          <cell r="B2153" t="str">
            <v>TRS0099</v>
          </cell>
          <cell r="C2153" t="str">
            <v>3P750S</v>
          </cell>
          <cell r="D2153" t="str">
            <v>Transformador 6 kV 3F Pedestal o Padmounted 750 kVA</v>
          </cell>
          <cell r="E2153" t="str">
            <v>U</v>
          </cell>
        </row>
        <row r="2154">
          <cell r="A2154" t="str">
            <v>TRS-3P800</v>
          </cell>
          <cell r="B2154" t="str">
            <v>TRS0100</v>
          </cell>
          <cell r="C2154" t="str">
            <v>3P800S</v>
          </cell>
          <cell r="D2154" t="str">
            <v>Transformador 6 kV 3F Pedestal o Padmounted 800 kVA</v>
          </cell>
          <cell r="E2154" t="str">
            <v>U</v>
          </cell>
        </row>
        <row r="2155">
          <cell r="A2155" t="str">
            <v>TRT-1A10</v>
          </cell>
          <cell r="B2155" t="str">
            <v>TRT0011</v>
          </cell>
          <cell r="C2155" t="str">
            <v>1A10T</v>
          </cell>
          <cell r="D2155" t="str">
            <v>Transformador 13 kV 1F autoproteg. 10 kVA en poste</v>
          </cell>
          <cell r="E2155" t="str">
            <v>U</v>
          </cell>
        </row>
        <row r="2156">
          <cell r="A2156" t="str">
            <v>TRT-1A15</v>
          </cell>
          <cell r="B2156" t="str">
            <v>TRT0012</v>
          </cell>
          <cell r="C2156" t="str">
            <v>1A15T</v>
          </cell>
          <cell r="D2156" t="str">
            <v>Transformador 13 kV 1F autoproteg. 15 kVA en poste</v>
          </cell>
          <cell r="E2156" t="str">
            <v>U</v>
          </cell>
        </row>
        <row r="2157">
          <cell r="A2157" t="str">
            <v>TRT-1A25</v>
          </cell>
          <cell r="B2157" t="str">
            <v>TRT0013</v>
          </cell>
          <cell r="C2157" t="str">
            <v>1A25T</v>
          </cell>
          <cell r="D2157" t="str">
            <v>Transformador 13 kV 1F autoproteg. 25 kVA en poste</v>
          </cell>
          <cell r="E2157" t="str">
            <v>U</v>
          </cell>
        </row>
        <row r="2158">
          <cell r="A2158" t="str">
            <v>TRT-1A3</v>
          </cell>
          <cell r="B2158" t="str">
            <v>TRT0009</v>
          </cell>
          <cell r="C2158" t="str">
            <v>1A3T</v>
          </cell>
          <cell r="D2158" t="str">
            <v>Transformador 13 kV 1F autoproteg. 3 kVA en poste</v>
          </cell>
          <cell r="E2158" t="str">
            <v>U</v>
          </cell>
        </row>
        <row r="2159">
          <cell r="A2159" t="str">
            <v>TRT-1A37.5</v>
          </cell>
          <cell r="B2159" t="str">
            <v>TRT0014</v>
          </cell>
          <cell r="C2159" t="str">
            <v>1A37.5T</v>
          </cell>
          <cell r="D2159" t="str">
            <v>Transformador 13 kV 1F autoproteg. 37.5 kVA en poste</v>
          </cell>
          <cell r="E2159" t="str">
            <v>U</v>
          </cell>
        </row>
        <row r="2160">
          <cell r="A2160" t="str">
            <v>TRT-1A5</v>
          </cell>
          <cell r="B2160" t="str">
            <v>TRT0010</v>
          </cell>
          <cell r="C2160" t="str">
            <v>1A5T</v>
          </cell>
          <cell r="D2160" t="str">
            <v>Transformador 13 kV 1F autoproteg. 5 kVA en poste</v>
          </cell>
          <cell r="E2160" t="str">
            <v>U</v>
          </cell>
        </row>
        <row r="2161">
          <cell r="A2161" t="str">
            <v>TRT-1A50</v>
          </cell>
          <cell r="B2161" t="str">
            <v>TRT0015</v>
          </cell>
          <cell r="C2161" t="str">
            <v>1A50T</v>
          </cell>
          <cell r="D2161" t="str">
            <v>Transformador 13 kV 1F autoproteg. 50 kVA en poste</v>
          </cell>
          <cell r="E2161" t="str">
            <v>U</v>
          </cell>
        </row>
        <row r="2162">
          <cell r="A2162" t="str">
            <v>TRT-1A7.5</v>
          </cell>
          <cell r="B2162" t="str">
            <v>TRT0260</v>
          </cell>
          <cell r="C2162" t="str">
            <v>1A7.5T</v>
          </cell>
          <cell r="D2162" t="str">
            <v>Transformador 13 kV 1F autoproteg. 7.55 kVA en poste</v>
          </cell>
          <cell r="E2162" t="str">
            <v>U</v>
          </cell>
        </row>
        <row r="2163">
          <cell r="A2163" t="str">
            <v>TRT-1A75</v>
          </cell>
          <cell r="B2163" t="str">
            <v>TRT0016</v>
          </cell>
          <cell r="C2163" t="str">
            <v>1A75T</v>
          </cell>
          <cell r="D2163" t="str">
            <v>Transformador 13 kV 1F autoproteg. 75 kVA en poste</v>
          </cell>
          <cell r="E2163" t="str">
            <v>U</v>
          </cell>
        </row>
        <row r="2164">
          <cell r="A2164" t="str">
            <v>TRT-1C10</v>
          </cell>
          <cell r="B2164" t="str">
            <v>TRT0003</v>
          </cell>
          <cell r="C2164" t="str">
            <v>1C10T</v>
          </cell>
          <cell r="D2164" t="str">
            <v>Transformador 13 kV 1F conv. 10 kVA en poste</v>
          </cell>
          <cell r="E2164" t="str">
            <v>U</v>
          </cell>
        </row>
        <row r="2165">
          <cell r="A2165" t="str">
            <v>TRT-1C100</v>
          </cell>
          <cell r="B2165" t="str">
            <v>TRT0204</v>
          </cell>
          <cell r="C2165" t="str">
            <v>1C100T</v>
          </cell>
          <cell r="D2165" t="str">
            <v>Transformador 13 kV 1F conv. 100 kVA en poste</v>
          </cell>
          <cell r="E2165" t="str">
            <v>U</v>
          </cell>
        </row>
        <row r="2166">
          <cell r="A2166" t="str">
            <v>TRT-1C15</v>
          </cell>
          <cell r="B2166" t="str">
            <v>TRT0004</v>
          </cell>
          <cell r="C2166" t="str">
            <v>1C15T</v>
          </cell>
          <cell r="D2166" t="str">
            <v>Transformador 13 kV 1F conv. 15 kVA en poste</v>
          </cell>
          <cell r="E2166" t="str">
            <v>U</v>
          </cell>
        </row>
        <row r="2167">
          <cell r="A2167" t="str">
            <v>TRT-1C150</v>
          </cell>
          <cell r="B2167" t="str">
            <v>TRT0205</v>
          </cell>
          <cell r="C2167" t="str">
            <v>1C150T</v>
          </cell>
          <cell r="D2167" t="str">
            <v>Transformador 13 kV 1F conv. 150 kVA en poste</v>
          </cell>
          <cell r="E2167" t="str">
            <v>U</v>
          </cell>
        </row>
        <row r="2168">
          <cell r="A2168" t="str">
            <v>TRT-1C167</v>
          </cell>
          <cell r="B2168" t="str">
            <v>TRT0206</v>
          </cell>
          <cell r="C2168" t="str">
            <v>1C167T</v>
          </cell>
          <cell r="D2168" t="str">
            <v>Transformador 13 kV 1F conv. 167 kVA en poste</v>
          </cell>
          <cell r="E2168" t="str">
            <v>U</v>
          </cell>
        </row>
        <row r="2169">
          <cell r="A2169" t="str">
            <v>TRT-1C25</v>
          </cell>
          <cell r="B2169" t="str">
            <v>TRT0005</v>
          </cell>
          <cell r="C2169" t="str">
            <v>1C25T</v>
          </cell>
          <cell r="D2169" t="str">
            <v>Transformador 13 kV 1F conv. 25 kVA en poste</v>
          </cell>
          <cell r="E2169" t="str">
            <v>U</v>
          </cell>
        </row>
        <row r="2170">
          <cell r="A2170" t="str">
            <v>TRT-1C250</v>
          </cell>
          <cell r="B2170" t="str">
            <v>TRT0207</v>
          </cell>
          <cell r="C2170" t="str">
            <v>1C250T</v>
          </cell>
          <cell r="D2170" t="str">
            <v>Transformador 13 kV 1F conv. 250 kVA en poste</v>
          </cell>
          <cell r="E2170" t="str">
            <v>U</v>
          </cell>
        </row>
        <row r="2171">
          <cell r="A2171" t="str">
            <v>TRT-1C3</v>
          </cell>
          <cell r="B2171" t="str">
            <v>TRT0001</v>
          </cell>
          <cell r="C2171" t="str">
            <v>1C3T</v>
          </cell>
          <cell r="D2171" t="str">
            <v>Transformador 13 kV 1F conv.  3 kVA en poste</v>
          </cell>
          <cell r="E2171" t="str">
            <v>U</v>
          </cell>
        </row>
        <row r="2172">
          <cell r="A2172" t="str">
            <v>TRT-1C30</v>
          </cell>
          <cell r="B2172" t="str">
            <v>TRT0211</v>
          </cell>
          <cell r="C2172" t="str">
            <v>1C30T</v>
          </cell>
          <cell r="D2172" t="str">
            <v>Transformador 13 kV 1F conv. 30 kVA en poste</v>
          </cell>
          <cell r="E2172" t="str">
            <v>U</v>
          </cell>
        </row>
        <row r="2173">
          <cell r="A2173" t="str">
            <v>TRT-1C333</v>
          </cell>
          <cell r="B2173" t="str">
            <v>TRT0208</v>
          </cell>
          <cell r="C2173" t="str">
            <v>1C333T</v>
          </cell>
          <cell r="D2173" t="str">
            <v>Transformador 13 kV 1F conv. 333 kVA en poste</v>
          </cell>
          <cell r="E2173" t="str">
            <v>U</v>
          </cell>
        </row>
        <row r="2174">
          <cell r="A2174" t="str">
            <v>TRT-1C37.5</v>
          </cell>
          <cell r="B2174" t="str">
            <v>TRT0006</v>
          </cell>
          <cell r="C2174" t="str">
            <v>1C37.5T</v>
          </cell>
          <cell r="D2174" t="str">
            <v>Transformador 13 kV 1F conv. 37.5 kVA  en poste</v>
          </cell>
          <cell r="E2174" t="str">
            <v>U</v>
          </cell>
        </row>
        <row r="2175">
          <cell r="A2175" t="str">
            <v>TRT-1C5</v>
          </cell>
          <cell r="B2175" t="str">
            <v>TRT0002</v>
          </cell>
          <cell r="C2175" t="str">
            <v>1C5T</v>
          </cell>
          <cell r="D2175" t="str">
            <v>Transformador 13 kV 1F conv. 5 kVA en poste</v>
          </cell>
          <cell r="E2175" t="str">
            <v>U</v>
          </cell>
        </row>
        <row r="2176">
          <cell r="A2176" t="str">
            <v>TRT-1C50</v>
          </cell>
          <cell r="B2176" t="str">
            <v>TRT0007</v>
          </cell>
          <cell r="C2176" t="str">
            <v>1C50T</v>
          </cell>
          <cell r="D2176" t="str">
            <v>Transformador 13 kV 1F conv. 50 kVA en poste</v>
          </cell>
          <cell r="E2176" t="str">
            <v>U</v>
          </cell>
        </row>
        <row r="2177">
          <cell r="A2177" t="str">
            <v>TRT-1C7.5</v>
          </cell>
          <cell r="B2177" t="str">
            <v>TRT0259</v>
          </cell>
          <cell r="C2177" t="str">
            <v>1C7.5T</v>
          </cell>
          <cell r="D2177" t="str">
            <v>Transformador 13 kV 1F conv. 7.5 kVA en poste</v>
          </cell>
          <cell r="E2177" t="str">
            <v>U</v>
          </cell>
        </row>
        <row r="2178">
          <cell r="A2178" t="str">
            <v>TRT-1C75</v>
          </cell>
          <cell r="B2178" t="str">
            <v>TRT0008</v>
          </cell>
          <cell r="C2178" t="str">
            <v>1C75T</v>
          </cell>
          <cell r="D2178" t="str">
            <v>Transformador 13 kV 1F conv. 75 kVA en poste</v>
          </cell>
          <cell r="E2178" t="str">
            <v>U</v>
          </cell>
        </row>
        <row r="2179">
          <cell r="A2179" t="str">
            <v>TRT-1O10</v>
          </cell>
          <cell r="B2179" t="str">
            <v>TRT0070</v>
          </cell>
          <cell r="C2179" t="str">
            <v>1O10T</v>
          </cell>
          <cell r="D2179" t="str">
            <v>Transformador 13 kV 1F conv. 10 kVA en cámara</v>
          </cell>
          <cell r="E2179" t="str">
            <v>U</v>
          </cell>
        </row>
        <row r="2180">
          <cell r="A2180" t="str">
            <v>TRT-1O100</v>
          </cell>
          <cell r="B2180" t="str">
            <v>TRT0261</v>
          </cell>
          <cell r="C2180" t="str">
            <v>1O100T</v>
          </cell>
          <cell r="D2180" t="str">
            <v>Transformador 13 kV 1F conv. 100 kVA en cámara</v>
          </cell>
          <cell r="E2180" t="str">
            <v>U</v>
          </cell>
        </row>
        <row r="2181">
          <cell r="A2181" t="str">
            <v>TRT-1O15</v>
          </cell>
          <cell r="B2181" t="str">
            <v>TRT0071</v>
          </cell>
          <cell r="C2181" t="str">
            <v>1O15T</v>
          </cell>
          <cell r="D2181" t="str">
            <v>Transformador 13 kV 1F conv. 15 kVA en cámara</v>
          </cell>
          <cell r="E2181" t="str">
            <v>U</v>
          </cell>
        </row>
        <row r="2182">
          <cell r="A2182" t="str">
            <v>TRT-1O167</v>
          </cell>
          <cell r="B2182" t="str">
            <v>TRT0264</v>
          </cell>
          <cell r="C2182" t="str">
            <v>1O167T</v>
          </cell>
          <cell r="D2182" t="str">
            <v>Transformador 13 kV 1F conv. 167 kVA en cámara</v>
          </cell>
          <cell r="E2182" t="str">
            <v>U</v>
          </cell>
        </row>
        <row r="2183">
          <cell r="A2183" t="str">
            <v>TRT-1O25</v>
          </cell>
          <cell r="B2183" t="str">
            <v>TRT0072</v>
          </cell>
          <cell r="C2183" t="str">
            <v>1O25T</v>
          </cell>
          <cell r="D2183" t="str">
            <v>Transformador 13 kV 1F conv. 25 kVA en cámara</v>
          </cell>
          <cell r="E2183" t="str">
            <v>U</v>
          </cell>
        </row>
        <row r="2184">
          <cell r="A2184" t="str">
            <v>TRT-1O3</v>
          </cell>
          <cell r="B2184" t="str">
            <v>TRT0068</v>
          </cell>
          <cell r="C2184" t="str">
            <v>1O3T</v>
          </cell>
          <cell r="D2184" t="str">
            <v>Transformador 13 kV 1F conv.  3 kVA en cámara</v>
          </cell>
          <cell r="E2184" t="str">
            <v>U</v>
          </cell>
        </row>
        <row r="2185">
          <cell r="A2185" t="str">
            <v>TRT-1O37.5</v>
          </cell>
          <cell r="B2185" t="str">
            <v>TRT0073</v>
          </cell>
          <cell r="C2185" t="str">
            <v>1O37.5T</v>
          </cell>
          <cell r="D2185" t="str">
            <v>Transformador 13 kV 1F conv. 37.5 kVA  en cámara</v>
          </cell>
          <cell r="E2185" t="str">
            <v>U</v>
          </cell>
        </row>
        <row r="2186">
          <cell r="A2186" t="str">
            <v>TRT-1O5</v>
          </cell>
          <cell r="B2186" t="str">
            <v>TRT0069</v>
          </cell>
          <cell r="C2186" t="str">
            <v>1O5T</v>
          </cell>
          <cell r="D2186" t="str">
            <v>Transformador 13 kV 1F conv. 5 kVA en cámara</v>
          </cell>
          <cell r="E2186" t="str">
            <v>U</v>
          </cell>
        </row>
        <row r="2187">
          <cell r="A2187" t="str">
            <v>TRT-1O50</v>
          </cell>
          <cell r="B2187" t="str">
            <v>TRT0074</v>
          </cell>
          <cell r="C2187" t="str">
            <v>1O50T</v>
          </cell>
          <cell r="D2187" t="str">
            <v>Transformador 13 kV 1F conv. 50 kVA en cámara</v>
          </cell>
          <cell r="E2187" t="str">
            <v>U</v>
          </cell>
        </row>
        <row r="2188">
          <cell r="A2188" t="str">
            <v>TRT-1O75</v>
          </cell>
          <cell r="B2188" t="str">
            <v>TRT0075</v>
          </cell>
          <cell r="C2188" t="str">
            <v>1O75T</v>
          </cell>
          <cell r="D2188" t="str">
            <v>Transformador 13 kV 1F conv. 75 kVA en cámara</v>
          </cell>
          <cell r="E2188" t="str">
            <v>U</v>
          </cell>
        </row>
        <row r="2189">
          <cell r="A2189" t="str">
            <v>TRT-1P10</v>
          </cell>
          <cell r="B2189" t="str">
            <v>TRT0026</v>
          </cell>
          <cell r="C2189" t="str">
            <v>1P10T</v>
          </cell>
          <cell r="D2189" t="str">
            <v>Transformador 13 kV 1F Pedestal o Padmounted 10KVA</v>
          </cell>
          <cell r="E2189" t="str">
            <v>U</v>
          </cell>
        </row>
        <row r="2190">
          <cell r="A2190" t="str">
            <v>TRT-1P100</v>
          </cell>
          <cell r="B2190" t="str">
            <v>TRT0032</v>
          </cell>
          <cell r="C2190" t="str">
            <v>1P100T</v>
          </cell>
          <cell r="D2190" t="str">
            <v>Transformador 13 kV 1F Pedestal o Padmounted 100KVA</v>
          </cell>
          <cell r="E2190" t="str">
            <v>U</v>
          </cell>
        </row>
        <row r="2191">
          <cell r="A2191" t="str">
            <v>TRT-1P112.5</v>
          </cell>
          <cell r="B2191" t="str">
            <v>TRT0033</v>
          </cell>
          <cell r="C2191" t="str">
            <v>1P112.5T</v>
          </cell>
          <cell r="D2191" t="str">
            <v>Transformador 13 kV 1F Pedestal o Padmounted 112.5KVA</v>
          </cell>
          <cell r="E2191" t="str">
            <v>U</v>
          </cell>
        </row>
        <row r="2192">
          <cell r="A2192" t="str">
            <v>TRT-1P125</v>
          </cell>
          <cell r="B2192" t="str">
            <v>TRT0209</v>
          </cell>
          <cell r="C2192" t="str">
            <v>1P125T</v>
          </cell>
          <cell r="D2192" t="str">
            <v>Transformador 13 kV 1F Pedestal o Padmounted 125KVA</v>
          </cell>
          <cell r="E2192" t="str">
            <v>U</v>
          </cell>
        </row>
        <row r="2193">
          <cell r="A2193" t="str">
            <v>TRT-1P15</v>
          </cell>
          <cell r="B2193" t="str">
            <v>TRT0027</v>
          </cell>
          <cell r="C2193" t="str">
            <v>1P15T</v>
          </cell>
          <cell r="D2193" t="str">
            <v>Transformador 13 kV 1F Pedestal o Padmounted 15KVA</v>
          </cell>
          <cell r="E2193" t="str">
            <v>U</v>
          </cell>
        </row>
        <row r="2194">
          <cell r="A2194" t="str">
            <v>TRT-1P150</v>
          </cell>
          <cell r="B2194" t="str">
            <v>TRT0034</v>
          </cell>
          <cell r="C2194" t="str">
            <v>1P150T</v>
          </cell>
          <cell r="D2194" t="str">
            <v>Transformador 13 kV 1F Pedestal o Padmounted 150KVA</v>
          </cell>
          <cell r="E2194" t="str">
            <v>U</v>
          </cell>
        </row>
        <row r="2195">
          <cell r="A2195" t="str">
            <v>TRT-1P167</v>
          </cell>
          <cell r="B2195" t="str">
            <v>TRT0035</v>
          </cell>
          <cell r="C2195" t="str">
            <v>1P167T</v>
          </cell>
          <cell r="D2195" t="str">
            <v>Transformador 13 kV 1F Pedestal o Padmounted 167KVA</v>
          </cell>
          <cell r="E2195" t="str">
            <v>U</v>
          </cell>
        </row>
        <row r="2196">
          <cell r="A2196" t="str">
            <v>TRT-1P25</v>
          </cell>
          <cell r="B2196" t="str">
            <v>TRT0028</v>
          </cell>
          <cell r="C2196" t="str">
            <v>1P25T</v>
          </cell>
          <cell r="D2196" t="str">
            <v>Transformador 13 kV 1F Pedestal o Padmounted 25KVA</v>
          </cell>
          <cell r="E2196" t="str">
            <v>U</v>
          </cell>
        </row>
        <row r="2197">
          <cell r="A2197" t="str">
            <v>TRT-1P300</v>
          </cell>
          <cell r="B2197" t="str">
            <v>TRT0036</v>
          </cell>
          <cell r="C2197" t="str">
            <v>1P300T</v>
          </cell>
          <cell r="D2197" t="str">
            <v>Transformador 13 kV 1F Pedestal o Padmounted 300KVA</v>
          </cell>
          <cell r="E2197" t="str">
            <v>U</v>
          </cell>
        </row>
        <row r="2198">
          <cell r="A2198" t="str">
            <v>TRT-1P37.5</v>
          </cell>
          <cell r="B2198" t="str">
            <v>TRT0029</v>
          </cell>
          <cell r="C2198" t="str">
            <v>1P37.5T</v>
          </cell>
          <cell r="D2198" t="str">
            <v>Transformador 13 kV 1F Pedestal o Padmounted 37.5KVA</v>
          </cell>
          <cell r="E2198" t="str">
            <v>U</v>
          </cell>
        </row>
        <row r="2199">
          <cell r="A2199" t="str">
            <v>TRT-1P50</v>
          </cell>
          <cell r="B2199" t="str">
            <v>TRT0030</v>
          </cell>
          <cell r="C2199" t="str">
            <v>1P50T</v>
          </cell>
          <cell r="D2199" t="str">
            <v>Transformador 13 kV 1F Pedestal o Padmounted 50KVA</v>
          </cell>
          <cell r="E2199" t="str">
            <v>U</v>
          </cell>
        </row>
        <row r="2200">
          <cell r="A2200" t="str">
            <v>TRT-1P75</v>
          </cell>
          <cell r="B2200" t="str">
            <v>TRT0031</v>
          </cell>
          <cell r="C2200" t="str">
            <v>1P75T</v>
          </cell>
          <cell r="D2200" t="str">
            <v>Transformador 13 kV 1F Pedestal o Padmounted 75KVA</v>
          </cell>
          <cell r="E2200" t="str">
            <v>U</v>
          </cell>
        </row>
        <row r="2201">
          <cell r="A2201" t="str">
            <v>TRT-2C10</v>
          </cell>
          <cell r="B2201" t="str">
            <v>TRT0216</v>
          </cell>
          <cell r="C2201" t="str">
            <v>2C10T</v>
          </cell>
          <cell r="D2201" t="str">
            <v>Transformador 13 kV 2F conv. 10 kVA en poste</v>
          </cell>
          <cell r="E2201" t="str">
            <v>U</v>
          </cell>
        </row>
        <row r="2202">
          <cell r="A2202" t="str">
            <v>TRT-2C15</v>
          </cell>
          <cell r="B2202" t="str">
            <v>TRT0217</v>
          </cell>
          <cell r="C2202" t="str">
            <v>2C15T</v>
          </cell>
          <cell r="D2202" t="str">
            <v>Transformador 13 kV 2F conv. 15 kVA en poste</v>
          </cell>
          <cell r="E2202" t="str">
            <v>U</v>
          </cell>
        </row>
        <row r="2203">
          <cell r="A2203" t="str">
            <v>TRT-2C25</v>
          </cell>
          <cell r="B2203" t="str">
            <v>TRT0218</v>
          </cell>
          <cell r="C2203" t="str">
            <v>2C25T</v>
          </cell>
          <cell r="D2203" t="str">
            <v>Transformador 13 kV 2F conv. 25 kVA en poste</v>
          </cell>
          <cell r="E2203" t="str">
            <v>U</v>
          </cell>
        </row>
        <row r="2204">
          <cell r="A2204" t="str">
            <v>TRT-2C3</v>
          </cell>
          <cell r="B2204" t="str">
            <v>TRT0214</v>
          </cell>
          <cell r="C2204" t="str">
            <v>2C3T</v>
          </cell>
          <cell r="D2204" t="str">
            <v>Transformador 13 kV 2F conv. 3 kVA en poste</v>
          </cell>
          <cell r="E2204" t="str">
            <v>U</v>
          </cell>
        </row>
        <row r="2205">
          <cell r="A2205" t="str">
            <v>TRT-2C37.5</v>
          </cell>
          <cell r="B2205" t="str">
            <v>TRT0219</v>
          </cell>
          <cell r="C2205" t="str">
            <v>2C37.5T</v>
          </cell>
          <cell r="D2205" t="str">
            <v>Transformador 13 kV 2F conv. 37.5 kVA en poste</v>
          </cell>
          <cell r="E2205" t="str">
            <v>U</v>
          </cell>
        </row>
        <row r="2206">
          <cell r="A2206" t="str">
            <v>TRT-2C5</v>
          </cell>
          <cell r="B2206" t="str">
            <v>TRT0215</v>
          </cell>
          <cell r="C2206" t="str">
            <v>2C5T</v>
          </cell>
          <cell r="D2206" t="str">
            <v>Transformador 13 kV 2F conv. 5 kVA en poste</v>
          </cell>
          <cell r="E2206" t="str">
            <v>U</v>
          </cell>
        </row>
        <row r="2207">
          <cell r="A2207" t="str">
            <v>TRT-2C50</v>
          </cell>
          <cell r="B2207" t="str">
            <v>TRT0220</v>
          </cell>
          <cell r="C2207" t="str">
            <v>2C50T</v>
          </cell>
          <cell r="D2207" t="str">
            <v>Transformador 13 kV 2F conv. 50 kVA en poste</v>
          </cell>
          <cell r="E2207" t="str">
            <v>U</v>
          </cell>
        </row>
        <row r="2208">
          <cell r="A2208" t="str">
            <v>TRT-2C75</v>
          </cell>
          <cell r="B2208" t="str">
            <v>TRT0221</v>
          </cell>
          <cell r="C2208" t="str">
            <v>2C75T</v>
          </cell>
          <cell r="D2208" t="str">
            <v>Transformador 13 kV 2F conv. 75 kVA en poste</v>
          </cell>
          <cell r="E2208" t="str">
            <v>U</v>
          </cell>
        </row>
        <row r="2209">
          <cell r="A2209" t="str">
            <v>TRT-3B100</v>
          </cell>
          <cell r="B2209" t="str">
            <v>TRT0100</v>
          </cell>
          <cell r="C2209" t="str">
            <v>3B100T</v>
          </cell>
          <cell r="D2209" t="str">
            <v>Banco de 2 transformadores 13 kV monofásicos 100 KVA en poste</v>
          </cell>
          <cell r="E2209" t="str">
            <v>U</v>
          </cell>
        </row>
        <row r="2210">
          <cell r="A2210" t="str">
            <v>TRT-3B110</v>
          </cell>
          <cell r="B2210" t="str">
            <v>TRT0101</v>
          </cell>
          <cell r="C2210" t="str">
            <v>3B110T</v>
          </cell>
          <cell r="D2210" t="str">
            <v>Banco de 2 transformadores 13 kV monofásicos 110 KVA en poste</v>
          </cell>
          <cell r="E2210" t="str">
            <v>U</v>
          </cell>
        </row>
        <row r="2211">
          <cell r="A2211" t="str">
            <v>TRT-3B112.5</v>
          </cell>
          <cell r="B2211" t="str">
            <v>TRT0102</v>
          </cell>
          <cell r="C2211" t="str">
            <v>3B112.5T</v>
          </cell>
          <cell r="D2211" t="str">
            <v>Banco de 2 transformadores 13 kV monofásicos 112.5 KVA en poste</v>
          </cell>
          <cell r="E2211" t="str">
            <v>U</v>
          </cell>
        </row>
        <row r="2212">
          <cell r="A2212" t="str">
            <v>TRT-3B115</v>
          </cell>
          <cell r="B2212" t="str">
            <v>TRT0103</v>
          </cell>
          <cell r="C2212" t="str">
            <v>3B115T</v>
          </cell>
          <cell r="D2212" t="str">
            <v>Banco de 2 transformadores 13 kV monofásicos 115 KVA en poste</v>
          </cell>
          <cell r="E2212" t="str">
            <v>U</v>
          </cell>
        </row>
        <row r="2213">
          <cell r="A2213" t="str">
            <v>TRT-3B125</v>
          </cell>
          <cell r="B2213" t="str">
            <v>TRT0104</v>
          </cell>
          <cell r="C2213" t="str">
            <v>3B125T</v>
          </cell>
          <cell r="D2213" t="str">
            <v>Banco de 2 transformadores 13 kV monofásicos 125 KVA en poste</v>
          </cell>
          <cell r="E2213" t="str">
            <v>U</v>
          </cell>
        </row>
        <row r="2214">
          <cell r="A2214" t="str">
            <v>TRT-3B137.5</v>
          </cell>
          <cell r="B2214" t="str">
            <v>TRT0105</v>
          </cell>
          <cell r="C2214" t="str">
            <v>3B137.5T</v>
          </cell>
          <cell r="D2214" t="str">
            <v>Banco de 2 transformadores 13 kV monofásicos 137.5 KVA en poste</v>
          </cell>
          <cell r="E2214" t="str">
            <v>U</v>
          </cell>
        </row>
        <row r="2215">
          <cell r="A2215" t="str">
            <v>TRT-3B15</v>
          </cell>
          <cell r="B2215" t="str">
            <v>TRT0256</v>
          </cell>
          <cell r="C2215" t="str">
            <v>3B15T</v>
          </cell>
          <cell r="D2215" t="str">
            <v>Banco de 2 transformadores 13 kV monofasicos 15KVA en poste</v>
          </cell>
          <cell r="E2215" t="str">
            <v>U</v>
          </cell>
        </row>
        <row r="2216">
          <cell r="A2216" t="str">
            <v>TRT-3B150</v>
          </cell>
          <cell r="B2216" t="str">
            <v>TRT0106</v>
          </cell>
          <cell r="C2216" t="str">
            <v>3B150T</v>
          </cell>
          <cell r="D2216" t="str">
            <v>Banco de 2 transformadores 13 kV monofásicos 150 KVA en poste</v>
          </cell>
          <cell r="E2216" t="str">
            <v>U</v>
          </cell>
        </row>
        <row r="2217">
          <cell r="A2217" t="str">
            <v>TRT-3B175</v>
          </cell>
          <cell r="B2217" t="str">
            <v>TRT0107</v>
          </cell>
          <cell r="C2217" t="str">
            <v>3B175T</v>
          </cell>
          <cell r="D2217" t="str">
            <v>Banco de 2 transformadores 13 kV monofásicos 175 KVA en poste</v>
          </cell>
          <cell r="E2217" t="str">
            <v>U</v>
          </cell>
        </row>
        <row r="2218">
          <cell r="A2218" t="str">
            <v>TRT-3B182</v>
          </cell>
          <cell r="B2218" t="str">
            <v>TRT0108</v>
          </cell>
          <cell r="C2218" t="str">
            <v>3B182T</v>
          </cell>
          <cell r="D2218" t="str">
            <v>Banco de 2 transformadores 13 kV monofásicos 182 KVA en poste</v>
          </cell>
          <cell r="E2218" t="str">
            <v>U</v>
          </cell>
        </row>
        <row r="2219">
          <cell r="A2219" t="str">
            <v>TRT-3B192</v>
          </cell>
          <cell r="B2219" t="str">
            <v>TRT0109</v>
          </cell>
          <cell r="C2219" t="str">
            <v>3B192T</v>
          </cell>
          <cell r="D2219" t="str">
            <v>Banco de 2 transformadores 13 kV monofásicos 192 KVA en poste</v>
          </cell>
          <cell r="E2219" t="str">
            <v>U</v>
          </cell>
        </row>
        <row r="2220">
          <cell r="A2220" t="str">
            <v>TRT-3B20</v>
          </cell>
          <cell r="B2220" t="str">
            <v>TRT0085</v>
          </cell>
          <cell r="C2220" t="str">
            <v>3B20T</v>
          </cell>
          <cell r="D2220" t="str">
            <v>Banco de 2 transformadores 13 kV monofásicos 20 KVA en poste</v>
          </cell>
          <cell r="E2220" t="str">
            <v>U</v>
          </cell>
        </row>
        <row r="2221">
          <cell r="A2221" t="str">
            <v>TRT-3B200</v>
          </cell>
          <cell r="B2221" t="str">
            <v>TRT0110</v>
          </cell>
          <cell r="C2221" t="str">
            <v>3B200T</v>
          </cell>
          <cell r="D2221" t="str">
            <v>Banco de 2 transformadores 13 kV monofásicos 200 KVA en poste</v>
          </cell>
          <cell r="E2221" t="str">
            <v>U</v>
          </cell>
        </row>
        <row r="2222">
          <cell r="A2222" t="str">
            <v>TRT-3B25</v>
          </cell>
          <cell r="B2222" t="str">
            <v>TRT0086</v>
          </cell>
          <cell r="C2222" t="str">
            <v>3B25T</v>
          </cell>
          <cell r="D2222" t="str">
            <v>Banco de 2 transformadores 13 kV monofásicos 25 KVA en poste</v>
          </cell>
          <cell r="E2222" t="str">
            <v>U</v>
          </cell>
        </row>
        <row r="2223">
          <cell r="A2223" t="str">
            <v>TRT-3B30</v>
          </cell>
          <cell r="B2223" t="str">
            <v>TRT0087</v>
          </cell>
          <cell r="C2223" t="str">
            <v>3B30T</v>
          </cell>
          <cell r="D2223" t="str">
            <v>Banco de 2 transformadores 13 kV monofásicos 30 KVA en poste</v>
          </cell>
          <cell r="E2223" t="str">
            <v>U</v>
          </cell>
        </row>
        <row r="2224">
          <cell r="A2224" t="str">
            <v>TRT-3B35</v>
          </cell>
          <cell r="B2224" t="str">
            <v>TRT0088</v>
          </cell>
          <cell r="C2224" t="str">
            <v>3B35T</v>
          </cell>
          <cell r="D2224" t="str">
            <v>Banco de 2 transformadores 13 kV monofásicos 35 KVA en poste</v>
          </cell>
          <cell r="E2224" t="str">
            <v>U</v>
          </cell>
        </row>
        <row r="2225">
          <cell r="A2225" t="str">
            <v>TRT-3B40</v>
          </cell>
          <cell r="B2225" t="str">
            <v>TRT0089</v>
          </cell>
          <cell r="C2225" t="str">
            <v>3B40T</v>
          </cell>
          <cell r="D2225" t="str">
            <v>Banco de 2 transformadores 13 kV monofásicos 40 KVA en poste</v>
          </cell>
          <cell r="E2225" t="str">
            <v>U</v>
          </cell>
        </row>
        <row r="2226">
          <cell r="A2226" t="str">
            <v>TRT-3B47.5</v>
          </cell>
          <cell r="B2226" t="str">
            <v>TRT0090</v>
          </cell>
          <cell r="C2226" t="str">
            <v>3B47.5T</v>
          </cell>
          <cell r="D2226" t="str">
            <v>Banco de 2 transformadores 13 kV monofásicos 47.5 KVA en poste</v>
          </cell>
          <cell r="E2226" t="str">
            <v>U</v>
          </cell>
        </row>
        <row r="2227">
          <cell r="A2227" t="str">
            <v>TRT-3B50</v>
          </cell>
          <cell r="B2227" t="str">
            <v>TRT0091</v>
          </cell>
          <cell r="C2227" t="str">
            <v>3B50T</v>
          </cell>
          <cell r="D2227" t="str">
            <v>Banco de 2 transformadores 13 kV monofásicos 50 KVA en poste</v>
          </cell>
          <cell r="E2227" t="str">
            <v>U</v>
          </cell>
        </row>
        <row r="2228">
          <cell r="A2228" t="str">
            <v>TRT-3B52.5</v>
          </cell>
          <cell r="B2228" t="str">
            <v>TRT0092</v>
          </cell>
          <cell r="C2228" t="str">
            <v>3B52.5T</v>
          </cell>
          <cell r="D2228" t="str">
            <v>Banco de 2 transformadores 13 kV monofásicos 52.5 KVA en poste</v>
          </cell>
          <cell r="E2228" t="str">
            <v>U</v>
          </cell>
        </row>
        <row r="2229">
          <cell r="A2229" t="str">
            <v>TRT-3B60</v>
          </cell>
          <cell r="B2229" t="str">
            <v>TRT0093</v>
          </cell>
          <cell r="C2229" t="str">
            <v>3B60T</v>
          </cell>
          <cell r="D2229" t="str">
            <v>Banco de 2 transformadores 13 kV monofásicos 60 KVA en poste</v>
          </cell>
          <cell r="E2229" t="str">
            <v>U</v>
          </cell>
        </row>
        <row r="2230">
          <cell r="A2230" t="str">
            <v>TRT-3B62.5</v>
          </cell>
          <cell r="B2230" t="str">
            <v>TRT0094</v>
          </cell>
          <cell r="C2230" t="str">
            <v>3B62.5T</v>
          </cell>
          <cell r="D2230" t="str">
            <v>Banco de 2 transformadores 13 kV monofásicos 62.5 KVA en poste</v>
          </cell>
          <cell r="E2230" t="str">
            <v>U</v>
          </cell>
        </row>
        <row r="2231">
          <cell r="A2231" t="str">
            <v>TRT-3B65</v>
          </cell>
          <cell r="B2231" t="str">
            <v>TRT0095</v>
          </cell>
          <cell r="C2231" t="str">
            <v>3B65T</v>
          </cell>
          <cell r="D2231" t="str">
            <v>Banco de 2 transformadores 13 kV monofásicos 65 KVA en poste</v>
          </cell>
          <cell r="E2231" t="str">
            <v>U</v>
          </cell>
        </row>
        <row r="2232">
          <cell r="A2232" t="str">
            <v>TRT-3B75</v>
          </cell>
          <cell r="B2232" t="str">
            <v>TRT0096</v>
          </cell>
          <cell r="C2232" t="str">
            <v>3B75T</v>
          </cell>
          <cell r="D2232" t="str">
            <v>Banco de 2 transformadores 13 kV monofásicos 75 KVA en poste</v>
          </cell>
          <cell r="E2232" t="str">
            <v>U</v>
          </cell>
        </row>
        <row r="2233">
          <cell r="A2233" t="str">
            <v>TRT-3B85</v>
          </cell>
          <cell r="B2233" t="str">
            <v>TRT0097</v>
          </cell>
          <cell r="C2233" t="str">
            <v>3B85T</v>
          </cell>
          <cell r="D2233" t="str">
            <v>Banco de 2 transformadores 13 kV monofásicos 85 KVA en poste</v>
          </cell>
          <cell r="E2233" t="str">
            <v>U</v>
          </cell>
        </row>
        <row r="2234">
          <cell r="A2234" t="str">
            <v>TRT-3B87.5</v>
          </cell>
          <cell r="B2234" t="str">
            <v>TRT0098</v>
          </cell>
          <cell r="C2234" t="str">
            <v>3B87.5T</v>
          </cell>
          <cell r="D2234" t="str">
            <v>Banco de 2 transformadores 13 kV monofásicos 87.5 KVA en poste</v>
          </cell>
          <cell r="E2234" t="str">
            <v>U</v>
          </cell>
        </row>
        <row r="2235">
          <cell r="A2235" t="str">
            <v>TRT-3B90</v>
          </cell>
          <cell r="B2235" t="str">
            <v>TRT0099</v>
          </cell>
          <cell r="C2235" t="str">
            <v>3B90T</v>
          </cell>
          <cell r="D2235" t="str">
            <v>Banco de 2 transformadores 13 kV monofásicos 90 KVA en poste</v>
          </cell>
          <cell r="E2235" t="str">
            <v>U</v>
          </cell>
        </row>
        <row r="2236">
          <cell r="A2236" t="str">
            <v>TRT-3C100</v>
          </cell>
          <cell r="B2236" t="str">
            <v>TRT0023</v>
          </cell>
          <cell r="C2236" t="str">
            <v>3C100T</v>
          </cell>
          <cell r="D2236" t="str">
            <v>Transformador 13 kV 3F conv. 100 kVA en poste</v>
          </cell>
          <cell r="E2236" t="str">
            <v>U</v>
          </cell>
        </row>
        <row r="2237">
          <cell r="A2237" t="str">
            <v>TRT-3C112.5</v>
          </cell>
          <cell r="B2237" t="str">
            <v>TRT0024</v>
          </cell>
          <cell r="C2237" t="str">
            <v>3C112.5T</v>
          </cell>
          <cell r="D2237" t="str">
            <v>Transformador 13 kV 3F conv. 112.5 kVA en poste</v>
          </cell>
          <cell r="E2237" t="str">
            <v>U</v>
          </cell>
        </row>
        <row r="2238">
          <cell r="A2238" t="str">
            <v>TRT-3C125</v>
          </cell>
          <cell r="B2238" t="str">
            <v>TRT0025</v>
          </cell>
          <cell r="C2238" t="str">
            <v>3C125T</v>
          </cell>
          <cell r="D2238" t="str">
            <v>Transformador 13 kV 3F conv. 125 kVA en poste</v>
          </cell>
          <cell r="E2238" t="str">
            <v>U</v>
          </cell>
        </row>
        <row r="2239">
          <cell r="A2239" t="str">
            <v>TRT-3C140</v>
          </cell>
          <cell r="B2239" t="str">
            <v>TRT0225</v>
          </cell>
          <cell r="C2239" t="str">
            <v>3C140T</v>
          </cell>
          <cell r="D2239" t="str">
            <v>Transformador 13 kV 3F conv. 140 kVA en poste</v>
          </cell>
          <cell r="E2239" t="str">
            <v>U</v>
          </cell>
        </row>
        <row r="2240">
          <cell r="A2240" t="str">
            <v>TRT-3C15</v>
          </cell>
          <cell r="B2240" t="str">
            <v>TRT0017</v>
          </cell>
          <cell r="C2240" t="str">
            <v>3C15T</v>
          </cell>
          <cell r="D2240" t="str">
            <v>Transformador 13 kV 3F conv. 15 kVA  en poste</v>
          </cell>
          <cell r="E2240" t="str">
            <v>U</v>
          </cell>
        </row>
        <row r="2241">
          <cell r="A2241" t="str">
            <v>TRT-3C150</v>
          </cell>
          <cell r="B2241" t="str">
            <v>TRT0226</v>
          </cell>
          <cell r="C2241" t="str">
            <v>3C150T</v>
          </cell>
          <cell r="D2241" t="str">
            <v>Transformador 13 kV 3F conv. 150 kVA en poste</v>
          </cell>
          <cell r="E2241" t="str">
            <v>U</v>
          </cell>
        </row>
        <row r="2242">
          <cell r="A2242" t="str">
            <v>TRT-3C160</v>
          </cell>
          <cell r="B2242" t="str">
            <v>TRT0227</v>
          </cell>
          <cell r="C2242" t="str">
            <v>3C160T</v>
          </cell>
          <cell r="D2242" t="str">
            <v>Transformador 13 kV 3F conv. 160 kVA en poste</v>
          </cell>
          <cell r="E2242" t="str">
            <v>U</v>
          </cell>
        </row>
        <row r="2243">
          <cell r="A2243" t="str">
            <v>TRT-3C175</v>
          </cell>
          <cell r="B2243" t="str">
            <v>TRT0228</v>
          </cell>
          <cell r="C2243" t="str">
            <v>3C175T</v>
          </cell>
          <cell r="D2243" t="str">
            <v>Transformador 13 kV 3F conv. 175 kVA en poste</v>
          </cell>
          <cell r="E2243" t="str">
            <v>U</v>
          </cell>
        </row>
        <row r="2244">
          <cell r="A2244" t="str">
            <v>TRT-3C192</v>
          </cell>
          <cell r="B2244" t="str">
            <v>TRT0229</v>
          </cell>
          <cell r="C2244" t="str">
            <v>3C192T</v>
          </cell>
          <cell r="D2244" t="str">
            <v>Transformador 13 kV 3F conv. 192 kVA en poste</v>
          </cell>
          <cell r="E2244" t="str">
            <v>U</v>
          </cell>
        </row>
        <row r="2245">
          <cell r="A2245" t="str">
            <v>TRT-3C192.5</v>
          </cell>
          <cell r="B2245" t="str">
            <v>TRT0230</v>
          </cell>
          <cell r="C2245" t="str">
            <v>3C192.5T</v>
          </cell>
          <cell r="D2245" t="str">
            <v>Transformador 13 kV 3F conv. 192.5 kVA en poste</v>
          </cell>
          <cell r="E2245" t="str">
            <v>U</v>
          </cell>
        </row>
        <row r="2246">
          <cell r="A2246" t="str">
            <v>TRT-3C20</v>
          </cell>
          <cell r="B2246" t="str">
            <v>TRT0222</v>
          </cell>
          <cell r="C2246" t="str">
            <v>3C20T</v>
          </cell>
          <cell r="D2246" t="str">
            <v>Transformador 13 kV 3F conv. 20 kVA  en poste</v>
          </cell>
          <cell r="E2246" t="str">
            <v>U</v>
          </cell>
        </row>
        <row r="2247">
          <cell r="A2247" t="str">
            <v>TRT-3C200</v>
          </cell>
          <cell r="B2247" t="str">
            <v>TRT0231</v>
          </cell>
          <cell r="C2247" t="str">
            <v>3C200T</v>
          </cell>
          <cell r="D2247" t="str">
            <v>Transformador 13 kV 3F conv. 125 kVA en poste</v>
          </cell>
          <cell r="E2247" t="str">
            <v>U</v>
          </cell>
        </row>
        <row r="2248">
          <cell r="A2248" t="str">
            <v>TRT-3C250</v>
          </cell>
          <cell r="B2248" t="str">
            <v>TRT0232</v>
          </cell>
          <cell r="C2248" t="str">
            <v>3C250T</v>
          </cell>
          <cell r="D2248" t="str">
            <v>Transformador 13 kV 3F conv. 125 kVA en poste</v>
          </cell>
          <cell r="E2248" t="str">
            <v>U</v>
          </cell>
        </row>
        <row r="2249">
          <cell r="A2249" t="str">
            <v>TRT-3C30</v>
          </cell>
          <cell r="B2249" t="str">
            <v>TRT0018</v>
          </cell>
          <cell r="C2249" t="str">
            <v>3C30T</v>
          </cell>
          <cell r="D2249" t="str">
            <v>Transformador 13 kV  3F conv. 30 kVA en poste</v>
          </cell>
          <cell r="E2249" t="str">
            <v>U</v>
          </cell>
        </row>
        <row r="2250">
          <cell r="A2250" t="str">
            <v>TRT-3C300</v>
          </cell>
          <cell r="B2250" t="str">
            <v>TRT0233</v>
          </cell>
          <cell r="C2250" t="str">
            <v>3C300T</v>
          </cell>
          <cell r="D2250" t="str">
            <v>Transformador 13 kV 3F conv. 125 kVA en poste</v>
          </cell>
          <cell r="E2250" t="str">
            <v>U</v>
          </cell>
        </row>
        <row r="2251">
          <cell r="A2251" t="str">
            <v>TRT-3C400</v>
          </cell>
          <cell r="B2251" t="str">
            <v>TRT0234</v>
          </cell>
          <cell r="C2251" t="str">
            <v>3C400T</v>
          </cell>
          <cell r="D2251" t="str">
            <v>Transformador 13 kV 3F conv. 125 kVA en poste</v>
          </cell>
          <cell r="E2251" t="str">
            <v>U</v>
          </cell>
        </row>
        <row r="2252">
          <cell r="A2252" t="str">
            <v>TRT-3C45</v>
          </cell>
          <cell r="B2252" t="str">
            <v>TRT0019</v>
          </cell>
          <cell r="C2252" t="str">
            <v>3C45T</v>
          </cell>
          <cell r="D2252" t="str">
            <v>Transformador 13 kV 3F conv. 45 kVA en poste</v>
          </cell>
          <cell r="E2252" t="str">
            <v>U</v>
          </cell>
        </row>
        <row r="2253">
          <cell r="A2253" t="str">
            <v>TRT-3C50</v>
          </cell>
          <cell r="B2253" t="str">
            <v>TRT0020</v>
          </cell>
          <cell r="C2253" t="str">
            <v>3C50T</v>
          </cell>
          <cell r="D2253" t="str">
            <v>Transformador 13 kV 3F conv. 50 kVA en poste</v>
          </cell>
          <cell r="E2253" t="str">
            <v>U</v>
          </cell>
        </row>
        <row r="2254">
          <cell r="A2254" t="str">
            <v>TRT-3C500</v>
          </cell>
          <cell r="B2254" t="str">
            <v>TRT0235</v>
          </cell>
          <cell r="C2254" t="str">
            <v>3C500T</v>
          </cell>
          <cell r="D2254" t="str">
            <v>Transformador 13 kV 3F conv. 125 kVA en poste</v>
          </cell>
          <cell r="E2254" t="str">
            <v>U</v>
          </cell>
        </row>
        <row r="2255">
          <cell r="A2255" t="str">
            <v>TRT-3C60</v>
          </cell>
          <cell r="B2255" t="str">
            <v>TRT0021</v>
          </cell>
          <cell r="C2255" t="str">
            <v>3C60T</v>
          </cell>
          <cell r="D2255" t="str">
            <v>Transformador 13 kV 3F conv. 60 kVA en poste</v>
          </cell>
          <cell r="E2255" t="str">
            <v>U</v>
          </cell>
        </row>
        <row r="2256">
          <cell r="A2256" t="str">
            <v>TRT-3C75</v>
          </cell>
          <cell r="B2256" t="str">
            <v>TRT0022</v>
          </cell>
          <cell r="C2256" t="str">
            <v>3C75T</v>
          </cell>
          <cell r="D2256" t="str">
            <v>Transformador 13 kV 3F conv. 75 kVA en poste</v>
          </cell>
          <cell r="E2256" t="str">
            <v>U</v>
          </cell>
        </row>
        <row r="2257">
          <cell r="A2257" t="str">
            <v>TRT-3C80</v>
          </cell>
          <cell r="B2257" t="str">
            <v>TRT0223</v>
          </cell>
          <cell r="C2257" t="str">
            <v>3C80T</v>
          </cell>
          <cell r="D2257" t="str">
            <v>Transformador 13 kV 3F conv. 80 kVA en poste</v>
          </cell>
          <cell r="E2257" t="str">
            <v>U</v>
          </cell>
        </row>
        <row r="2258">
          <cell r="A2258" t="str">
            <v>TRT-3C90</v>
          </cell>
          <cell r="B2258" t="str">
            <v>TRT0224</v>
          </cell>
          <cell r="C2258" t="str">
            <v>3C90T</v>
          </cell>
          <cell r="D2258" t="str">
            <v>Transformador 13 kV 3F conv. 90 kVA en poste</v>
          </cell>
          <cell r="E2258" t="str">
            <v>U</v>
          </cell>
        </row>
        <row r="2259">
          <cell r="A2259" t="str">
            <v>TRT-3I100</v>
          </cell>
          <cell r="B2259" t="str">
            <v>TRT0162</v>
          </cell>
          <cell r="C2259" t="str">
            <v>3I100T</v>
          </cell>
          <cell r="D2259" t="str">
            <v>Banco de 3 transformadores 13 kV monofásicos 100 KVA en cámara</v>
          </cell>
          <cell r="E2259" t="str">
            <v>U</v>
          </cell>
        </row>
        <row r="2260">
          <cell r="A2260" t="str">
            <v>TRT-3I112.5</v>
          </cell>
          <cell r="B2260" t="str">
            <v>TRT0163</v>
          </cell>
          <cell r="C2260" t="str">
            <v>3I112.5T</v>
          </cell>
          <cell r="D2260" t="str">
            <v>Banco de 3 transformadores 13 kV monofásicos 112.5 KVA en cámara</v>
          </cell>
          <cell r="E2260" t="str">
            <v>U</v>
          </cell>
        </row>
        <row r="2261">
          <cell r="A2261" t="str">
            <v>TRT-3I115</v>
          </cell>
          <cell r="B2261" t="str">
            <v>TRT0164</v>
          </cell>
          <cell r="C2261" t="str">
            <v>3I115T</v>
          </cell>
          <cell r="D2261" t="str">
            <v>Banco de 3 transformadores 13 kV monofásicos 115 KVA en cámara</v>
          </cell>
          <cell r="E2261" t="str">
            <v>U</v>
          </cell>
        </row>
        <row r="2262">
          <cell r="A2262" t="str">
            <v>TRT-3I125</v>
          </cell>
          <cell r="B2262" t="str">
            <v>TRT0165</v>
          </cell>
          <cell r="C2262" t="str">
            <v>3I125T</v>
          </cell>
          <cell r="D2262" t="str">
            <v>Banco de 3 transformadores 13 kV monofásicos 125 KVA en cámara</v>
          </cell>
          <cell r="E2262" t="str">
            <v>U</v>
          </cell>
        </row>
        <row r="2263">
          <cell r="A2263" t="str">
            <v>TRT-3I137.5</v>
          </cell>
          <cell r="B2263" t="str">
            <v>TRT0166</v>
          </cell>
          <cell r="C2263" t="str">
            <v>3I137.5T</v>
          </cell>
          <cell r="D2263" t="str">
            <v>Banco de 3 transformadores 13 kV monofásicos 137.5 KVA en cámara</v>
          </cell>
          <cell r="E2263" t="str">
            <v>U</v>
          </cell>
        </row>
        <row r="2264">
          <cell r="A2264" t="str">
            <v>TRT-3I140</v>
          </cell>
          <cell r="B2264" t="str">
            <v>TRT0167</v>
          </cell>
          <cell r="C2264" t="str">
            <v>3I140T</v>
          </cell>
          <cell r="D2264" t="str">
            <v>Banco de 3 transformadores 13 kV monofásicos 140 KVA en cámara</v>
          </cell>
          <cell r="E2264" t="str">
            <v>U</v>
          </cell>
        </row>
        <row r="2265">
          <cell r="A2265" t="str">
            <v>TRT-3I150</v>
          </cell>
          <cell r="B2265" t="str">
            <v>TRT0168</v>
          </cell>
          <cell r="C2265" t="str">
            <v>3I150T</v>
          </cell>
          <cell r="D2265" t="str">
            <v>Banco de 3 transformadores 13 kV monofásicos 150 KVA en cámara</v>
          </cell>
          <cell r="E2265" t="str">
            <v>U</v>
          </cell>
        </row>
        <row r="2266">
          <cell r="A2266" t="str">
            <v>TRT-3I1500</v>
          </cell>
          <cell r="B2266" t="str">
            <v>TRT0199</v>
          </cell>
          <cell r="C2266" t="str">
            <v>3I1500T</v>
          </cell>
          <cell r="D2266" t="str">
            <v>Banco de 3 transformadores 13 kV monofásicos 1500 KVA en cámara</v>
          </cell>
          <cell r="E2266" t="str">
            <v>U</v>
          </cell>
        </row>
        <row r="2267">
          <cell r="A2267" t="str">
            <v>TRT-3I160</v>
          </cell>
          <cell r="B2267" t="str">
            <v>TRT0169</v>
          </cell>
          <cell r="C2267" t="str">
            <v>3I160T</v>
          </cell>
          <cell r="D2267" t="str">
            <v>Banco de 3 transformadores 13 kV monofásicos 160 KVA en cámara</v>
          </cell>
          <cell r="E2267" t="str">
            <v>U</v>
          </cell>
        </row>
        <row r="2268">
          <cell r="A2268" t="str">
            <v>TRT-3I162.5</v>
          </cell>
          <cell r="B2268" t="str">
            <v>TRT0170</v>
          </cell>
          <cell r="C2268" t="str">
            <v>3I162.5T</v>
          </cell>
          <cell r="D2268" t="str">
            <v>Banco de 3 transformadores 13 kV monofásicos 162.5 KVA en cámara</v>
          </cell>
          <cell r="E2268" t="str">
            <v>U</v>
          </cell>
        </row>
        <row r="2269">
          <cell r="A2269" t="str">
            <v>TRT-3I175</v>
          </cell>
          <cell r="B2269" t="str">
            <v>TRT0171</v>
          </cell>
          <cell r="C2269" t="str">
            <v>3I175T</v>
          </cell>
          <cell r="D2269" t="str">
            <v>Banco de 3 transformadores 13 kV monofásicos 175 KVA en cámara</v>
          </cell>
          <cell r="E2269" t="str">
            <v>U</v>
          </cell>
        </row>
        <row r="2270">
          <cell r="A2270" t="str">
            <v>TRT-3I200</v>
          </cell>
          <cell r="B2270" t="str">
            <v>TRT0172</v>
          </cell>
          <cell r="C2270" t="str">
            <v>3I200T</v>
          </cell>
          <cell r="D2270" t="str">
            <v>Banco de 3 transformadores 13 kV monofásicos 200 KVA en cámara</v>
          </cell>
          <cell r="E2270" t="str">
            <v>U</v>
          </cell>
        </row>
        <row r="2271">
          <cell r="A2271" t="str">
            <v>TRT-3I217</v>
          </cell>
          <cell r="B2271" t="str">
            <v>TRT0173</v>
          </cell>
          <cell r="C2271" t="str">
            <v>3I217T</v>
          </cell>
          <cell r="D2271" t="str">
            <v>Banco de 3 transformadores 13 kV monofásicos 217 KVA en cámara</v>
          </cell>
          <cell r="E2271" t="str">
            <v>U</v>
          </cell>
        </row>
        <row r="2272">
          <cell r="A2272" t="str">
            <v>TRT-3I225</v>
          </cell>
          <cell r="B2272" t="str">
            <v>TRT0174</v>
          </cell>
          <cell r="C2272" t="str">
            <v>3I225T</v>
          </cell>
          <cell r="D2272" t="str">
            <v>Banco de 3 transformadores 13 kV monofásicos 225 KVA en cámara</v>
          </cell>
          <cell r="E2272" t="str">
            <v>U</v>
          </cell>
        </row>
        <row r="2273">
          <cell r="A2273" t="str">
            <v>TRT-3I250</v>
          </cell>
          <cell r="B2273" t="str">
            <v>TRT0175</v>
          </cell>
          <cell r="C2273" t="str">
            <v>3I250T</v>
          </cell>
          <cell r="D2273" t="str">
            <v>Banco de 3 transformadores 13 kV monofásicos 250 KVA en cámara</v>
          </cell>
          <cell r="E2273" t="str">
            <v>U</v>
          </cell>
        </row>
        <row r="2274">
          <cell r="A2274" t="str">
            <v>TRT-3I267</v>
          </cell>
          <cell r="B2274" t="str">
            <v>TRT0176</v>
          </cell>
          <cell r="C2274" t="str">
            <v>3I267T</v>
          </cell>
          <cell r="D2274" t="str">
            <v>Banco de 3 transformadores 13 kV monofásicos 267 KVA en cámara</v>
          </cell>
          <cell r="E2274" t="str">
            <v>U</v>
          </cell>
        </row>
        <row r="2275">
          <cell r="A2275" t="str">
            <v>TRT-3I275</v>
          </cell>
          <cell r="B2275" t="str">
            <v>TRT0177</v>
          </cell>
          <cell r="C2275" t="str">
            <v>3I275T</v>
          </cell>
          <cell r="D2275" t="str">
            <v>Banco de 3 transformadores 13 kV monofásicos 275 KVA en cámara</v>
          </cell>
          <cell r="E2275" t="str">
            <v>U</v>
          </cell>
        </row>
        <row r="2276">
          <cell r="A2276" t="str">
            <v>TRT-3I292</v>
          </cell>
          <cell r="B2276" t="str">
            <v>TRT0178</v>
          </cell>
          <cell r="C2276" t="str">
            <v>3I292T</v>
          </cell>
          <cell r="D2276" t="str">
            <v>Banco de 3 transformadores 13 kV monofásicos 292 KVA en cámara</v>
          </cell>
          <cell r="E2276" t="str">
            <v>U</v>
          </cell>
        </row>
        <row r="2277">
          <cell r="A2277" t="str">
            <v>TRT-3I30</v>
          </cell>
          <cell r="B2277" t="str">
            <v>TRT0153</v>
          </cell>
          <cell r="C2277" t="str">
            <v>3I30T</v>
          </cell>
          <cell r="D2277" t="str">
            <v>Banco de 3 transformadores 13 kV monofásicos 30 KVA en cámara</v>
          </cell>
          <cell r="E2277" t="str">
            <v>U</v>
          </cell>
        </row>
        <row r="2278">
          <cell r="A2278" t="str">
            <v>TRT-3I300</v>
          </cell>
          <cell r="B2278" t="str">
            <v>TRT0179</v>
          </cell>
          <cell r="C2278" t="str">
            <v>3I300T</v>
          </cell>
          <cell r="D2278" t="str">
            <v>Banco de 3 transformadores 13 kV monofásicos 300 KVA en cámara</v>
          </cell>
          <cell r="E2278" t="str">
            <v>U</v>
          </cell>
        </row>
        <row r="2279">
          <cell r="A2279" t="str">
            <v>TRT-3I317</v>
          </cell>
          <cell r="B2279" t="str">
            <v>TRT0180</v>
          </cell>
          <cell r="C2279" t="str">
            <v>3I317T</v>
          </cell>
          <cell r="D2279" t="str">
            <v>Banco de 3 transformadores 13 kV monofásicos 317 KVA en cámara</v>
          </cell>
          <cell r="E2279" t="str">
            <v>U</v>
          </cell>
        </row>
        <row r="2280">
          <cell r="A2280" t="str">
            <v>TRT-3I318</v>
          </cell>
          <cell r="B2280" t="str">
            <v>TRT0181</v>
          </cell>
          <cell r="C2280" t="str">
            <v>3I318T</v>
          </cell>
          <cell r="D2280" t="str">
            <v>Banco de 3 transformadores 13 kV monofásicos 318 KVA en cámara</v>
          </cell>
          <cell r="E2280" t="str">
            <v>U</v>
          </cell>
        </row>
        <row r="2281">
          <cell r="A2281" t="str">
            <v>TRT-3I35</v>
          </cell>
          <cell r="B2281" t="str">
            <v>TRT0154</v>
          </cell>
          <cell r="C2281" t="str">
            <v>3I35T</v>
          </cell>
          <cell r="D2281" t="str">
            <v>Banco de 3 transformadores 13 kV monofásicos 35 KVA en cámara</v>
          </cell>
          <cell r="E2281" t="str">
            <v>U</v>
          </cell>
        </row>
        <row r="2282">
          <cell r="A2282" t="str">
            <v>TRT-3I367</v>
          </cell>
          <cell r="B2282" t="str">
            <v>TRT0182</v>
          </cell>
          <cell r="C2282" t="str">
            <v>3I367T</v>
          </cell>
          <cell r="D2282" t="str">
            <v>Banco de 3 transformadores 13 kV monofásicos 367 KVA en cámara</v>
          </cell>
          <cell r="E2282" t="str">
            <v>U</v>
          </cell>
        </row>
        <row r="2283">
          <cell r="A2283" t="str">
            <v>TRT-3I375</v>
          </cell>
          <cell r="B2283" t="str">
            <v>TRT0183</v>
          </cell>
          <cell r="C2283" t="str">
            <v>3I375T</v>
          </cell>
          <cell r="D2283" t="str">
            <v>Banco de 3 transformadores 13 kV monofásicos 375 KVA en cámara</v>
          </cell>
          <cell r="E2283" t="str">
            <v>U</v>
          </cell>
        </row>
        <row r="2284">
          <cell r="A2284" t="str">
            <v>TRT-3I384</v>
          </cell>
          <cell r="B2284" t="str">
            <v>TRT0184</v>
          </cell>
          <cell r="C2284" t="str">
            <v>3I384T</v>
          </cell>
          <cell r="D2284" t="str">
            <v>Banco de 3 transformadores 13 kV monofásicos 384 KVA en cámara</v>
          </cell>
          <cell r="E2284" t="str">
            <v>U</v>
          </cell>
        </row>
        <row r="2285">
          <cell r="A2285" t="str">
            <v>TRT-3I400</v>
          </cell>
          <cell r="B2285" t="str">
            <v>TRT0185</v>
          </cell>
          <cell r="C2285" t="str">
            <v>3I400T</v>
          </cell>
          <cell r="D2285" t="str">
            <v>Banco de 3 transformadores 13 kV monofásicos 400 KVA en cámara</v>
          </cell>
          <cell r="E2285" t="str">
            <v>U</v>
          </cell>
        </row>
        <row r="2286">
          <cell r="A2286" t="str">
            <v>TRT-3I434</v>
          </cell>
          <cell r="B2286" t="str">
            <v>TRT0186</v>
          </cell>
          <cell r="C2286" t="str">
            <v>3I434T</v>
          </cell>
          <cell r="D2286" t="str">
            <v>Banco de 3 transformadores 13 kV monofásicos 434 KVA en cámara</v>
          </cell>
          <cell r="E2286" t="str">
            <v>U</v>
          </cell>
        </row>
        <row r="2287">
          <cell r="A2287" t="str">
            <v>TRT-3I45</v>
          </cell>
          <cell r="B2287" t="str">
            <v>TRT0155</v>
          </cell>
          <cell r="C2287" t="str">
            <v>3I45T</v>
          </cell>
          <cell r="D2287" t="str">
            <v>Banco de 3 transformadores 13 kV monofásicos 45 KVA en cámara</v>
          </cell>
          <cell r="E2287" t="str">
            <v>U</v>
          </cell>
        </row>
        <row r="2288">
          <cell r="A2288" t="str">
            <v>TRT-3I450</v>
          </cell>
          <cell r="B2288" t="str">
            <v>TRT0187</v>
          </cell>
          <cell r="C2288" t="str">
            <v>3I450T</v>
          </cell>
          <cell r="D2288" t="str">
            <v>Banco de 3 transformadores 13 kV monofásicos 450 KVA en cámara</v>
          </cell>
          <cell r="E2288" t="str">
            <v>U</v>
          </cell>
        </row>
        <row r="2289">
          <cell r="A2289" t="str">
            <v>TRT-3I471</v>
          </cell>
          <cell r="B2289" t="str">
            <v>TRT0188</v>
          </cell>
          <cell r="C2289" t="str">
            <v>3I471T</v>
          </cell>
          <cell r="D2289" t="str">
            <v>Banco de 3 transformadores 13 kV monofásicos 471 KVA en cámara</v>
          </cell>
          <cell r="E2289" t="str">
            <v>U</v>
          </cell>
        </row>
        <row r="2290">
          <cell r="A2290" t="str">
            <v>TRT-3I50</v>
          </cell>
          <cell r="B2290" t="str">
            <v>TRT0156</v>
          </cell>
          <cell r="C2290" t="str">
            <v>3I50T</v>
          </cell>
          <cell r="D2290" t="str">
            <v>Banco de 3 transformadores 13 kV monofásicos 50 KVA en cámara</v>
          </cell>
          <cell r="E2290" t="str">
            <v>U</v>
          </cell>
        </row>
        <row r="2291">
          <cell r="A2291" t="str">
            <v>TRT-3I500</v>
          </cell>
          <cell r="B2291" t="str">
            <v>TRT0189</v>
          </cell>
          <cell r="C2291" t="str">
            <v>3I500T</v>
          </cell>
          <cell r="D2291" t="str">
            <v>Banco de 3 transformadores 13 kV monofásicos 500 KVA en cámara</v>
          </cell>
          <cell r="E2291" t="str">
            <v>U</v>
          </cell>
        </row>
        <row r="2292">
          <cell r="A2292" t="str">
            <v>TRT-3I501</v>
          </cell>
          <cell r="B2292" t="str">
            <v>TRT0190</v>
          </cell>
          <cell r="C2292" t="str">
            <v>3I501T</v>
          </cell>
          <cell r="D2292" t="str">
            <v>Banco de 3 transformadores 13 kV monofásicos 501 KVA en cámara</v>
          </cell>
          <cell r="E2292" t="str">
            <v>U</v>
          </cell>
        </row>
        <row r="2293">
          <cell r="A2293" t="str">
            <v>TRT-3I55</v>
          </cell>
          <cell r="B2293" t="str">
            <v>TRT0157</v>
          </cell>
          <cell r="C2293" t="str">
            <v>3I55T</v>
          </cell>
          <cell r="D2293" t="str">
            <v>Banco de 3 transformadores 13 kV monofásicos 55 KVA en cámara</v>
          </cell>
          <cell r="E2293" t="str">
            <v>U</v>
          </cell>
        </row>
        <row r="2294">
          <cell r="A2294" t="str">
            <v>TRT-3I550</v>
          </cell>
          <cell r="B2294" t="str">
            <v>TRT0191</v>
          </cell>
          <cell r="C2294" t="str">
            <v>3I550T</v>
          </cell>
          <cell r="D2294" t="str">
            <v>Banco de 3 transformadores 13 kV monofásicos 550 KVA en cámara</v>
          </cell>
          <cell r="E2294" t="str">
            <v>U</v>
          </cell>
        </row>
        <row r="2295">
          <cell r="A2295" t="str">
            <v>TRT-3I584</v>
          </cell>
          <cell r="B2295" t="str">
            <v>TRT0192</v>
          </cell>
          <cell r="C2295" t="str">
            <v>3I584T</v>
          </cell>
          <cell r="D2295" t="str">
            <v>Banco de 3 transformadores 13 kV monofásicos 584 KVA en cámara</v>
          </cell>
          <cell r="E2295" t="str">
            <v>U</v>
          </cell>
        </row>
        <row r="2296">
          <cell r="A2296" t="str">
            <v>TRT-3I600</v>
          </cell>
          <cell r="B2296" t="str">
            <v>TRT0193</v>
          </cell>
          <cell r="C2296" t="str">
            <v>3I600T</v>
          </cell>
          <cell r="D2296" t="str">
            <v>Banco de 3 transformadores 13 kV monofásicos 600 KVA en cámara</v>
          </cell>
          <cell r="E2296" t="str">
            <v>U</v>
          </cell>
        </row>
        <row r="2297">
          <cell r="A2297" t="str">
            <v>TRT-3I65</v>
          </cell>
          <cell r="B2297" t="str">
            <v>TRT0158</v>
          </cell>
          <cell r="C2297" t="str">
            <v>3I65T</v>
          </cell>
          <cell r="D2297" t="str">
            <v>Banco de 3 transformadores 13 kV monofásicos 65 KVA en cámara</v>
          </cell>
          <cell r="E2297" t="str">
            <v>U</v>
          </cell>
        </row>
        <row r="2298">
          <cell r="A2298" t="str">
            <v>TRT-3I667</v>
          </cell>
          <cell r="B2298" t="str">
            <v>TRT0194</v>
          </cell>
          <cell r="C2298" t="str">
            <v>3I667T</v>
          </cell>
          <cell r="D2298" t="str">
            <v>Banco de 3 transformadores 13 kV monofásicos 667 KVA en cámara</v>
          </cell>
          <cell r="E2298" t="str">
            <v>U</v>
          </cell>
        </row>
        <row r="2299">
          <cell r="A2299" t="str">
            <v>TRT-3I67.5</v>
          </cell>
          <cell r="B2299" t="str">
            <v>TRT0159</v>
          </cell>
          <cell r="C2299" t="str">
            <v>3I67.5T</v>
          </cell>
          <cell r="D2299" t="str">
            <v>Banco de 3 transformadores 13 kV monofásicos 67.5 KVA en cámara</v>
          </cell>
          <cell r="E2299" t="str">
            <v>U</v>
          </cell>
        </row>
        <row r="2300">
          <cell r="A2300" t="str">
            <v>TRT-3I75</v>
          </cell>
          <cell r="B2300" t="str">
            <v>TRT0160</v>
          </cell>
          <cell r="C2300" t="str">
            <v>3I75T</v>
          </cell>
          <cell r="D2300" t="str">
            <v>Banco de 3 transformadores 13 kV monofásicos 75 KVA en cámara</v>
          </cell>
          <cell r="E2300" t="str">
            <v>U</v>
          </cell>
        </row>
        <row r="2301">
          <cell r="A2301" t="str">
            <v>TRT-3I750</v>
          </cell>
          <cell r="B2301" t="str">
            <v>TRT0195</v>
          </cell>
          <cell r="C2301" t="str">
            <v>3I750T</v>
          </cell>
          <cell r="D2301" t="str">
            <v>Banco de 3 transformadores 13 kV monofásicos 750 KVA en cámara</v>
          </cell>
          <cell r="E2301" t="str">
            <v>U</v>
          </cell>
        </row>
        <row r="2302">
          <cell r="A2302" t="str">
            <v>TRT-3I833</v>
          </cell>
          <cell r="B2302" t="str">
            <v>TRT0196</v>
          </cell>
          <cell r="C2302" t="str">
            <v>3I833T</v>
          </cell>
          <cell r="D2302" t="str">
            <v>Banco de 3 transformadores 13 kV monofásicos 833 KVA en cámara</v>
          </cell>
          <cell r="E2302" t="str">
            <v>U</v>
          </cell>
        </row>
        <row r="2303">
          <cell r="A2303" t="str">
            <v>TRT-3I87.5</v>
          </cell>
          <cell r="B2303" t="str">
            <v>TRT0161</v>
          </cell>
          <cell r="C2303" t="str">
            <v>3I87.5T</v>
          </cell>
          <cell r="D2303" t="str">
            <v>Banco de 3 transformadores 13 kV monofásicos 87.5 KVA en cámara</v>
          </cell>
          <cell r="E2303" t="str">
            <v>U</v>
          </cell>
        </row>
        <row r="2304">
          <cell r="A2304" t="str">
            <v>TRT-3I990</v>
          </cell>
          <cell r="B2304" t="str">
            <v>TRT0197</v>
          </cell>
          <cell r="C2304" t="str">
            <v>3I990T</v>
          </cell>
          <cell r="D2304" t="str">
            <v>Banco de 3 transformadores 13 kV monofásicos 990 KVA en cámara</v>
          </cell>
          <cell r="E2304" t="str">
            <v>U</v>
          </cell>
        </row>
        <row r="2305">
          <cell r="A2305" t="str">
            <v>TRT-3I999</v>
          </cell>
          <cell r="B2305" t="str">
            <v>TRT0198</v>
          </cell>
          <cell r="C2305" t="str">
            <v>3I999T</v>
          </cell>
          <cell r="D2305" t="str">
            <v>Banco de 3 transformadores 13 kV monofásicos 999 KVA en cámara</v>
          </cell>
          <cell r="E2305" t="str">
            <v>U</v>
          </cell>
        </row>
        <row r="2306">
          <cell r="A2306" t="str">
            <v>TRT-3N100</v>
          </cell>
          <cell r="B2306" t="str">
            <v>TRT0120</v>
          </cell>
          <cell r="C2306" t="str">
            <v>3N100T</v>
          </cell>
          <cell r="D2306" t="str">
            <v>Banco de 3 transformadores 13 kV monofásicos 100 KVA en poste</v>
          </cell>
          <cell r="E2306" t="str">
            <v>U</v>
          </cell>
        </row>
        <row r="2307">
          <cell r="A2307" t="str">
            <v>TRT-3N112.5</v>
          </cell>
          <cell r="B2307" t="str">
            <v>TRT0121</v>
          </cell>
          <cell r="C2307" t="str">
            <v>3N112.5T</v>
          </cell>
          <cell r="D2307" t="str">
            <v>Banco de 3 transformadores 13 kV monofásicos 112.5 KVA en poste</v>
          </cell>
          <cell r="E2307" t="str">
            <v>U</v>
          </cell>
        </row>
        <row r="2308">
          <cell r="A2308" t="str">
            <v>TRT-3N15</v>
          </cell>
          <cell r="B2308" t="str">
            <v>TRT0262</v>
          </cell>
          <cell r="C2308" t="str">
            <v>3N15T</v>
          </cell>
          <cell r="D2308" t="str">
            <v>Banco de 3 transformadores 13 kV monofasicos 15KVA en poste</v>
          </cell>
          <cell r="E2308" t="str">
            <v>U</v>
          </cell>
        </row>
        <row r="2309">
          <cell r="A2309" t="str">
            <v>TRT-3N150</v>
          </cell>
          <cell r="B2309" t="str">
            <v>TRT0212</v>
          </cell>
          <cell r="C2309" t="str">
            <v>3N150T</v>
          </cell>
          <cell r="D2309" t="str">
            <v>Banco de 3 transformadores 13 kV monofásicos 150 KVA en poste</v>
          </cell>
          <cell r="E2309" t="str">
            <v>U</v>
          </cell>
        </row>
        <row r="2310">
          <cell r="A2310" t="str">
            <v>TRT-3N200</v>
          </cell>
          <cell r="B2310" t="str">
            <v>TRT0258</v>
          </cell>
          <cell r="C2310" t="str">
            <v>3N200T</v>
          </cell>
          <cell r="D2310" t="str">
            <v>Banco de 3 transformadores 13 kV monofásicos 200 KVA en poste</v>
          </cell>
          <cell r="E2310" t="str">
            <v>U</v>
          </cell>
        </row>
        <row r="2311">
          <cell r="A2311" t="str">
            <v>TRT-3N225</v>
          </cell>
          <cell r="B2311" t="str">
            <v>TRT0255</v>
          </cell>
          <cell r="C2311" t="str">
            <v>3N225T</v>
          </cell>
          <cell r="D2311" t="str">
            <v>Banco de 3 transformadores 13 kV monofasicos 225KVA en poste</v>
          </cell>
          <cell r="E2311" t="str">
            <v>U</v>
          </cell>
        </row>
        <row r="2312">
          <cell r="A2312" t="str">
            <v>TRT-3N30</v>
          </cell>
          <cell r="B2312" t="str">
            <v>TRT0111</v>
          </cell>
          <cell r="C2312" t="str">
            <v>3N30T</v>
          </cell>
          <cell r="D2312" t="str">
            <v>Banco de 3 transformadores 13 kV monofásicos 30 KVA en poste</v>
          </cell>
          <cell r="E2312" t="str">
            <v>U</v>
          </cell>
        </row>
        <row r="2313">
          <cell r="A2313" t="str">
            <v>TRT-3N300</v>
          </cell>
          <cell r="B2313" t="str">
            <v>TRT0210</v>
          </cell>
          <cell r="C2313" t="str">
            <v>3N300T</v>
          </cell>
          <cell r="D2313" t="str">
            <v>Banco de 3 transformadores 13 kV monofásicos 300 KVA en poste</v>
          </cell>
          <cell r="E2313" t="str">
            <v>U</v>
          </cell>
        </row>
        <row r="2314">
          <cell r="A2314" t="str">
            <v>TRT-3N35</v>
          </cell>
          <cell r="B2314" t="str">
            <v>TRT0112</v>
          </cell>
          <cell r="C2314" t="str">
            <v>3N35T</v>
          </cell>
          <cell r="D2314" t="str">
            <v>Banco de 3 transformadores 13 kV monofásicos 35 KVA en poste</v>
          </cell>
          <cell r="E2314" t="str">
            <v>U</v>
          </cell>
        </row>
        <row r="2315">
          <cell r="A2315" t="str">
            <v>TRT-3N40</v>
          </cell>
          <cell r="B2315" t="str">
            <v>TRT0254</v>
          </cell>
          <cell r="C2315" t="str">
            <v>3N40T</v>
          </cell>
          <cell r="D2315" t="str">
            <v>Banco de 3 transformadores 13 kV monofasicos 40KVA en poste</v>
          </cell>
          <cell r="E2315" t="str">
            <v>U</v>
          </cell>
        </row>
        <row r="2316">
          <cell r="A2316" t="str">
            <v>TRT-3N45</v>
          </cell>
          <cell r="B2316" t="str">
            <v>TRT0113</v>
          </cell>
          <cell r="C2316" t="str">
            <v>3N45T</v>
          </cell>
          <cell r="D2316" t="str">
            <v>Banco de 3 transformadores 13 kV monofásicos 45 KVA en poste</v>
          </cell>
          <cell r="E2316" t="str">
            <v>U</v>
          </cell>
        </row>
        <row r="2317">
          <cell r="A2317" t="str">
            <v>TRT-3N50</v>
          </cell>
          <cell r="B2317" t="str">
            <v>TRT0114</v>
          </cell>
          <cell r="C2317" t="str">
            <v>3N50T</v>
          </cell>
          <cell r="D2317" t="str">
            <v>Banco de 3 transformadores 13 kV monofásicos 50 KVA en poste</v>
          </cell>
          <cell r="E2317" t="str">
            <v>U</v>
          </cell>
        </row>
        <row r="2318">
          <cell r="A2318" t="str">
            <v>TRT-3N55</v>
          </cell>
          <cell r="B2318" t="str">
            <v>TRT0115</v>
          </cell>
          <cell r="C2318" t="str">
            <v>3N55T</v>
          </cell>
          <cell r="D2318" t="str">
            <v>Banco de 3 transformadores 13 kV monofásicos 55 KVA en poste</v>
          </cell>
          <cell r="E2318" t="str">
            <v>U</v>
          </cell>
        </row>
        <row r="2319">
          <cell r="A2319" t="str">
            <v>TRT-3N65</v>
          </cell>
          <cell r="B2319" t="str">
            <v>TRT0116</v>
          </cell>
          <cell r="C2319" t="str">
            <v>3N65T</v>
          </cell>
          <cell r="D2319" t="str">
            <v>Banco de 3 transformadores 13 kV monofásicos 65 KVA en poste</v>
          </cell>
          <cell r="E2319" t="str">
            <v>U</v>
          </cell>
        </row>
        <row r="2320">
          <cell r="A2320" t="str">
            <v>TRT-3N67.5</v>
          </cell>
          <cell r="B2320" t="str">
            <v>TRT0117</v>
          </cell>
          <cell r="C2320" t="str">
            <v>3N67.5T</v>
          </cell>
          <cell r="D2320" t="str">
            <v>Banco de 3 transformadores 13 kV monofásicos 67.5 KVA en poste</v>
          </cell>
          <cell r="E2320" t="str">
            <v>U</v>
          </cell>
        </row>
        <row r="2321">
          <cell r="A2321" t="str">
            <v>TRT-3N75</v>
          </cell>
          <cell r="B2321" t="str">
            <v>TRT0118</v>
          </cell>
          <cell r="C2321" t="str">
            <v>3N75T</v>
          </cell>
          <cell r="D2321" t="str">
            <v>Banco de 3 transformadores 13 kV monofásicos 75 KVA en poste</v>
          </cell>
          <cell r="E2321" t="str">
            <v>U</v>
          </cell>
        </row>
        <row r="2322">
          <cell r="A2322" t="str">
            <v>TRT-3N750</v>
          </cell>
          <cell r="B2322" t="str">
            <v>TRT0213</v>
          </cell>
          <cell r="C2322" t="str">
            <v>3N750T</v>
          </cell>
          <cell r="D2322" t="str">
            <v>Banco de 3 transformadores 13 kV monofásicos 750 KVA en poste</v>
          </cell>
          <cell r="E2322" t="str">
            <v>U</v>
          </cell>
        </row>
        <row r="2323">
          <cell r="A2323" t="str">
            <v>TRT-3N87.5</v>
          </cell>
          <cell r="B2323" t="str">
            <v>TRT0119</v>
          </cell>
          <cell r="C2323" t="str">
            <v>3N87.5T</v>
          </cell>
          <cell r="D2323" t="str">
            <v>Banco de 3 transformadores 13 kV monofásicos 87.5 KVA en poste</v>
          </cell>
          <cell r="E2323" t="str">
            <v>U</v>
          </cell>
        </row>
        <row r="2324">
          <cell r="A2324" t="str">
            <v>TRT-3O100</v>
          </cell>
          <cell r="B2324" t="str">
            <v>TRT0082</v>
          </cell>
          <cell r="C2324" t="str">
            <v>3O100T</v>
          </cell>
          <cell r="D2324" t="str">
            <v>Transformador 13 kV 3F conv. 100 kVA en cámara</v>
          </cell>
          <cell r="E2324" t="str">
            <v>U</v>
          </cell>
        </row>
        <row r="2325">
          <cell r="A2325" t="str">
            <v>TRT-3O1000</v>
          </cell>
          <cell r="B2325" t="str">
            <v>TRT0250</v>
          </cell>
          <cell r="C2325" t="str">
            <v>3O1000T</v>
          </cell>
          <cell r="D2325" t="str">
            <v>Transformador 13 kV 3F conv. 1000 kVA en cámara</v>
          </cell>
          <cell r="E2325" t="str">
            <v>U</v>
          </cell>
        </row>
        <row r="2326">
          <cell r="A2326" t="str">
            <v>TRT-3O1100</v>
          </cell>
          <cell r="B2326" t="str">
            <v>TRT0251</v>
          </cell>
          <cell r="C2326" t="str">
            <v>3O1100T</v>
          </cell>
          <cell r="D2326" t="str">
            <v>Transformador 13 kV 3F conv. 1100 kVA en cámara</v>
          </cell>
          <cell r="E2326" t="str">
            <v>U</v>
          </cell>
        </row>
        <row r="2327">
          <cell r="A2327" t="str">
            <v>TRT-3O112</v>
          </cell>
          <cell r="B2327" t="str">
            <v>TRT0237</v>
          </cell>
          <cell r="C2327" t="str">
            <v>3O112T</v>
          </cell>
          <cell r="D2327" t="str">
            <v>Transformador 13 kV 3F conv. 112 kVA en cámara</v>
          </cell>
          <cell r="E2327" t="str">
            <v>U</v>
          </cell>
        </row>
        <row r="2328">
          <cell r="A2328" t="str">
            <v>TRT-3O112.5</v>
          </cell>
          <cell r="B2328" t="str">
            <v>TRT0083</v>
          </cell>
          <cell r="C2328" t="str">
            <v>3O112.5T</v>
          </cell>
          <cell r="D2328" t="str">
            <v>Transformador 13 kV 3F conv. 112.5 kVA en cámara</v>
          </cell>
          <cell r="E2328" t="str">
            <v>U</v>
          </cell>
        </row>
        <row r="2329">
          <cell r="A2329" t="str">
            <v>TRT-3O120</v>
          </cell>
          <cell r="B2329" t="str">
            <v>TRT0238</v>
          </cell>
          <cell r="C2329" t="str">
            <v>3O120T</v>
          </cell>
          <cell r="D2329" t="str">
            <v>Transformador 13 kV 3F conv. 120 kVA en cámara</v>
          </cell>
          <cell r="E2329" t="str">
            <v>U</v>
          </cell>
        </row>
        <row r="2330">
          <cell r="A2330" t="str">
            <v>TRT-3O1200</v>
          </cell>
          <cell r="B2330" t="str">
            <v>TRT0252</v>
          </cell>
          <cell r="C2330" t="str">
            <v>3O1200T</v>
          </cell>
          <cell r="D2330" t="str">
            <v>Transformador 13 kV 3F conv. 1200 kVA en cámara</v>
          </cell>
          <cell r="E2330" t="str">
            <v>U</v>
          </cell>
        </row>
        <row r="2331">
          <cell r="A2331" t="str">
            <v>TRT-3O125</v>
          </cell>
          <cell r="B2331" t="str">
            <v>TRT0084</v>
          </cell>
          <cell r="C2331" t="str">
            <v>3O125T</v>
          </cell>
          <cell r="D2331" t="str">
            <v>Transformador 13 kV 3F conv. 125 kVA en cámara</v>
          </cell>
          <cell r="E2331" t="str">
            <v>U</v>
          </cell>
        </row>
        <row r="2332">
          <cell r="A2332" t="str">
            <v>TRT-3O1300</v>
          </cell>
          <cell r="B2332" t="str">
            <v>TRT0253</v>
          </cell>
          <cell r="C2332" t="str">
            <v>3O1300T</v>
          </cell>
          <cell r="D2332" t="str">
            <v>Transformador 13 kV 3F conv. 1300 kVA en cámara</v>
          </cell>
          <cell r="E2332" t="str">
            <v>U</v>
          </cell>
        </row>
        <row r="2333">
          <cell r="A2333" t="str">
            <v>TRT-3O15</v>
          </cell>
          <cell r="B2333" t="str">
            <v>TRT0076</v>
          </cell>
          <cell r="C2333" t="str">
            <v>3O15T</v>
          </cell>
          <cell r="D2333" t="str">
            <v>Transformador 13 kV 3F conv. 15 kVA  en cámara</v>
          </cell>
          <cell r="E2333" t="str">
            <v>U</v>
          </cell>
        </row>
        <row r="2334">
          <cell r="A2334" t="str">
            <v>TRT-3O150</v>
          </cell>
          <cell r="B2334" t="str">
            <v>TRT0200</v>
          </cell>
          <cell r="C2334" t="str">
            <v>3O150T</v>
          </cell>
          <cell r="D2334" t="str">
            <v>Transformador 13 kV 3F conv. 150 kVA en cámara</v>
          </cell>
          <cell r="E2334" t="str">
            <v>U</v>
          </cell>
        </row>
        <row r="2335">
          <cell r="A2335" t="str">
            <v>TRT-3O160</v>
          </cell>
          <cell r="B2335" t="str">
            <v>TRT0201</v>
          </cell>
          <cell r="C2335" t="str">
            <v>3O160T</v>
          </cell>
          <cell r="D2335" t="str">
            <v>Transformador 13 kV 3F conv. 160 kVA en cámara</v>
          </cell>
          <cell r="E2335" t="str">
            <v>U</v>
          </cell>
        </row>
        <row r="2336">
          <cell r="A2336" t="str">
            <v>TRT-3O175</v>
          </cell>
          <cell r="B2336" t="str">
            <v>TRT0263</v>
          </cell>
          <cell r="C2336" t="str">
            <v>3O175T</v>
          </cell>
          <cell r="D2336" t="str">
            <v>Transformador 13 kV 3F conv. 175 kVA en cámara</v>
          </cell>
          <cell r="E2336" t="str">
            <v>U</v>
          </cell>
        </row>
        <row r="2337">
          <cell r="A2337" t="str">
            <v>TRT-3O190</v>
          </cell>
          <cell r="B2337" t="str">
            <v>TRT0239</v>
          </cell>
          <cell r="C2337" t="str">
            <v>3O190T</v>
          </cell>
          <cell r="D2337" t="str">
            <v>Transformador 13 kV 3F conv. 190 kVA en cámara</v>
          </cell>
          <cell r="E2337" t="str">
            <v>U</v>
          </cell>
        </row>
        <row r="2338">
          <cell r="A2338" t="str">
            <v>TRT-3O200</v>
          </cell>
          <cell r="B2338" t="str">
            <v>TRT0240</v>
          </cell>
          <cell r="C2338" t="str">
            <v>3O200T</v>
          </cell>
          <cell r="D2338" t="str">
            <v>Transformador 13 kV 3F conv. 200 kVA en cámara</v>
          </cell>
          <cell r="E2338" t="str">
            <v>U</v>
          </cell>
        </row>
        <row r="2339">
          <cell r="A2339" t="str">
            <v>TRT-3O225</v>
          </cell>
          <cell r="B2339" t="str">
            <v>TRT0241</v>
          </cell>
          <cell r="C2339" t="str">
            <v>3O225T</v>
          </cell>
          <cell r="D2339" t="str">
            <v>Transformador 13 kV 3F conv. 225 kVA en cámara</v>
          </cell>
          <cell r="E2339" t="str">
            <v>U</v>
          </cell>
        </row>
        <row r="2340">
          <cell r="A2340" t="str">
            <v>TRT-3O250</v>
          </cell>
          <cell r="B2340" t="str">
            <v>TRT0242</v>
          </cell>
          <cell r="C2340" t="str">
            <v>3O250T</v>
          </cell>
          <cell r="D2340" t="str">
            <v>Transformador 13 kV 3F conv. 250 kVA en cámara</v>
          </cell>
          <cell r="E2340" t="str">
            <v>U</v>
          </cell>
        </row>
        <row r="2341">
          <cell r="A2341" t="str">
            <v>TRT-3O30</v>
          </cell>
          <cell r="B2341" t="str">
            <v>TRT0077</v>
          </cell>
          <cell r="C2341" t="str">
            <v>3O30T</v>
          </cell>
          <cell r="D2341" t="str">
            <v>Transformador 13 kV  3F conv. 30 kVA en cámara</v>
          </cell>
          <cell r="E2341" t="str">
            <v>U</v>
          </cell>
        </row>
        <row r="2342">
          <cell r="A2342" t="str">
            <v>TRT-3O300</v>
          </cell>
          <cell r="B2342" t="str">
            <v>TRT0243</v>
          </cell>
          <cell r="C2342" t="str">
            <v>3O300T</v>
          </cell>
          <cell r="D2342" t="str">
            <v>Transformador 13 kV 3F conv. 300 kVA en cámara</v>
          </cell>
          <cell r="E2342" t="str">
            <v>U</v>
          </cell>
        </row>
        <row r="2343">
          <cell r="A2343" t="str">
            <v>TRT-3O315</v>
          </cell>
          <cell r="B2343" t="str">
            <v>TRT0244</v>
          </cell>
          <cell r="C2343" t="str">
            <v>3O315T</v>
          </cell>
          <cell r="D2343" t="str">
            <v>Transformador 13 kV 3F conv. 315 kVA en cámara</v>
          </cell>
          <cell r="E2343" t="str">
            <v>U</v>
          </cell>
        </row>
        <row r="2344">
          <cell r="A2344" t="str">
            <v>TRT-3O350</v>
          </cell>
          <cell r="B2344" t="str">
            <v>TRT0245</v>
          </cell>
          <cell r="C2344" t="str">
            <v>3O350T</v>
          </cell>
          <cell r="D2344" t="str">
            <v>Transformador 13 kV 3F conv. 350 kVA en cámara</v>
          </cell>
          <cell r="E2344" t="str">
            <v>U</v>
          </cell>
        </row>
        <row r="2345">
          <cell r="A2345" t="str">
            <v>TRT-3O400</v>
          </cell>
          <cell r="B2345" t="str">
            <v>TRT0246</v>
          </cell>
          <cell r="C2345" t="str">
            <v>3O400T</v>
          </cell>
          <cell r="D2345" t="str">
            <v>Transformador 13 kV 3F conv. 400 kVA en cámara</v>
          </cell>
          <cell r="E2345" t="str">
            <v>U</v>
          </cell>
        </row>
        <row r="2346">
          <cell r="A2346" t="str">
            <v>TRT-3O45</v>
          </cell>
          <cell r="B2346" t="str">
            <v>TRT0078</v>
          </cell>
          <cell r="C2346" t="str">
            <v>3O45T</v>
          </cell>
          <cell r="D2346" t="str">
            <v>Transformador 13 kV 3F conv. 45 kVA en cámara</v>
          </cell>
          <cell r="E2346" t="str">
            <v>U</v>
          </cell>
        </row>
        <row r="2347">
          <cell r="A2347" t="str">
            <v>TRT-3O450</v>
          </cell>
          <cell r="B2347" t="str">
            <v>TRT0202</v>
          </cell>
          <cell r="C2347" t="str">
            <v>3O450T</v>
          </cell>
          <cell r="D2347" t="str">
            <v>Transformador 13 kV 3F conv. 450 kVA en cámara</v>
          </cell>
          <cell r="E2347" t="str">
            <v>U</v>
          </cell>
        </row>
        <row r="2348">
          <cell r="A2348" t="str">
            <v>TRT-3O50</v>
          </cell>
          <cell r="B2348" t="str">
            <v>TRT0079</v>
          </cell>
          <cell r="C2348" t="str">
            <v>3O50T</v>
          </cell>
          <cell r="D2348" t="str">
            <v>Transformador 13 kV 3F conv. 50 kVA en cámara</v>
          </cell>
          <cell r="E2348" t="str">
            <v>U</v>
          </cell>
        </row>
        <row r="2349">
          <cell r="A2349" t="str">
            <v>TRT-3O500</v>
          </cell>
          <cell r="B2349" t="str">
            <v>TRT0203</v>
          </cell>
          <cell r="C2349" t="str">
            <v>3O500T</v>
          </cell>
          <cell r="D2349" t="str">
            <v>Transformador 13 kV 3F conv. 500 kVA en cámara</v>
          </cell>
          <cell r="E2349" t="str">
            <v>U</v>
          </cell>
        </row>
        <row r="2350">
          <cell r="A2350" t="str">
            <v>TRT-3O60</v>
          </cell>
          <cell r="B2350" t="str">
            <v>TRT0080</v>
          </cell>
          <cell r="C2350" t="str">
            <v>3O60T</v>
          </cell>
          <cell r="D2350" t="str">
            <v>Transformador 13 kV 3F conv. 60 kVA en cámara</v>
          </cell>
          <cell r="E2350" t="str">
            <v>U</v>
          </cell>
        </row>
        <row r="2351">
          <cell r="A2351" t="str">
            <v>TRT-3O630</v>
          </cell>
          <cell r="B2351" t="str">
            <v>TRT0247</v>
          </cell>
          <cell r="C2351" t="str">
            <v>3O630T</v>
          </cell>
          <cell r="D2351" t="str">
            <v>Transformador 13 kV 3F conv. 630 kVA en cámara</v>
          </cell>
          <cell r="E2351" t="str">
            <v>U</v>
          </cell>
        </row>
        <row r="2352">
          <cell r="A2352" t="str">
            <v>TRT-3O75</v>
          </cell>
          <cell r="B2352" t="str">
            <v>TRT0081</v>
          </cell>
          <cell r="C2352" t="str">
            <v>3O75T</v>
          </cell>
          <cell r="D2352" t="str">
            <v>Transformador 13 kV 3F conv. 75 kVA en cámara</v>
          </cell>
          <cell r="E2352" t="str">
            <v>U</v>
          </cell>
        </row>
        <row r="2353">
          <cell r="A2353" t="str">
            <v>TRT-3O750</v>
          </cell>
          <cell r="B2353" t="str">
            <v>TRT0248</v>
          </cell>
          <cell r="C2353" t="str">
            <v>3O750T</v>
          </cell>
          <cell r="D2353" t="str">
            <v>Transformador 13 kV 3F conv. 750 kVA en cámara</v>
          </cell>
          <cell r="E2353" t="str">
            <v>U</v>
          </cell>
        </row>
        <row r="2354">
          <cell r="A2354" t="str">
            <v>TRT-3O800</v>
          </cell>
          <cell r="B2354" t="str">
            <v>TRT0249</v>
          </cell>
          <cell r="C2354" t="str">
            <v>3O800T</v>
          </cell>
          <cell r="D2354" t="str">
            <v>Transformador 13 kV 3F conv. 800 kVA en cámara</v>
          </cell>
          <cell r="E2354" t="str">
            <v>U</v>
          </cell>
        </row>
        <row r="2355">
          <cell r="A2355" t="str">
            <v>TRT-3O90</v>
          </cell>
          <cell r="B2355" t="str">
            <v>TRT0236</v>
          </cell>
          <cell r="C2355" t="str">
            <v>3O90T</v>
          </cell>
          <cell r="D2355" t="str">
            <v>Transformador 13 kV 3F conv. 90 kVA en cámara</v>
          </cell>
          <cell r="E2355" t="str">
            <v>U</v>
          </cell>
        </row>
        <row r="2356">
          <cell r="A2356" t="str">
            <v>TRT-3P100</v>
          </cell>
          <cell r="B2356" t="str">
            <v>TRT0043</v>
          </cell>
          <cell r="C2356" t="str">
            <v>3P100T</v>
          </cell>
          <cell r="D2356" t="str">
            <v>Transformador 13 kV 3F Pedestal o Padmounted 100KVA</v>
          </cell>
          <cell r="E2356" t="str">
            <v>U</v>
          </cell>
        </row>
        <row r="2357">
          <cell r="A2357" t="str">
            <v>TRT-3P1000</v>
          </cell>
          <cell r="B2357" t="str">
            <v>TRT0062</v>
          </cell>
          <cell r="C2357" t="str">
            <v>3P1000T</v>
          </cell>
          <cell r="D2357" t="str">
            <v>Transformador 13 kV 3F Pedestal o Padmounted 1000KVA</v>
          </cell>
          <cell r="E2357" t="str">
            <v>U</v>
          </cell>
        </row>
        <row r="2358">
          <cell r="A2358" t="str">
            <v>TRT-3P1050</v>
          </cell>
          <cell r="B2358" t="str">
            <v>TRT0063</v>
          </cell>
          <cell r="C2358" t="str">
            <v>3P1050T</v>
          </cell>
          <cell r="D2358" t="str">
            <v>Transformador 13 kV 3F Pedestal o Padmounted 1050KVA</v>
          </cell>
          <cell r="E2358" t="str">
            <v>U</v>
          </cell>
        </row>
        <row r="2359">
          <cell r="A2359" t="str">
            <v>TRT-3P112.5</v>
          </cell>
          <cell r="B2359" t="str">
            <v>TRT0044</v>
          </cell>
          <cell r="C2359" t="str">
            <v>3P112.5T</v>
          </cell>
          <cell r="D2359" t="str">
            <v>Transformador 13 kV 3F Pedestal o Padmounted 112.5KVA</v>
          </cell>
          <cell r="E2359" t="str">
            <v>U</v>
          </cell>
        </row>
        <row r="2360">
          <cell r="A2360" t="str">
            <v>TRT-3P120</v>
          </cell>
          <cell r="B2360" t="str">
            <v>TRT0045</v>
          </cell>
          <cell r="C2360" t="str">
            <v>3P120T</v>
          </cell>
          <cell r="D2360" t="str">
            <v>Transformador 13 kV 3F Pedestal o Padmounted 120KVA</v>
          </cell>
          <cell r="E2360" t="str">
            <v>U</v>
          </cell>
        </row>
        <row r="2361">
          <cell r="A2361" t="str">
            <v>TRT-3P1200</v>
          </cell>
          <cell r="B2361" t="str">
            <v>TRT0064</v>
          </cell>
          <cell r="C2361" t="str">
            <v>3P1200T</v>
          </cell>
          <cell r="D2361" t="str">
            <v>Transformador 13 kV 3F Pedestal o Padmounted 1200KVA</v>
          </cell>
          <cell r="E2361" t="str">
            <v>U</v>
          </cell>
        </row>
        <row r="2362">
          <cell r="A2362" t="str">
            <v>TRT-3P125</v>
          </cell>
          <cell r="B2362" t="str">
            <v>TRT0046</v>
          </cell>
          <cell r="C2362" t="str">
            <v>3P125T</v>
          </cell>
          <cell r="D2362" t="str">
            <v>Transformador 13 kV 3F Pedestal o Padmounted 125KVA</v>
          </cell>
          <cell r="E2362" t="str">
            <v>U</v>
          </cell>
        </row>
        <row r="2363">
          <cell r="A2363" t="str">
            <v>TRT-3P15</v>
          </cell>
          <cell r="B2363" t="str">
            <v>TRT0037</v>
          </cell>
          <cell r="C2363" t="str">
            <v>3P15T</v>
          </cell>
          <cell r="D2363" t="str">
            <v>Transformador 13 kV 3F Pedestal o Padmounted 15KVA</v>
          </cell>
          <cell r="E2363" t="str">
            <v>U</v>
          </cell>
        </row>
        <row r="2364">
          <cell r="A2364" t="str">
            <v>TRT-3P150</v>
          </cell>
          <cell r="B2364" t="str">
            <v>TRT0047</v>
          </cell>
          <cell r="C2364" t="str">
            <v>3P150T</v>
          </cell>
          <cell r="D2364" t="str">
            <v>Transformador 13 kV 3F Pedestal o Padmounted 150KVA</v>
          </cell>
          <cell r="E2364" t="str">
            <v>U</v>
          </cell>
        </row>
        <row r="2365">
          <cell r="A2365" t="str">
            <v>TRT-3P1500</v>
          </cell>
          <cell r="B2365" t="str">
            <v>TRT0065</v>
          </cell>
          <cell r="C2365" t="str">
            <v>3P1500T</v>
          </cell>
          <cell r="D2365" t="str">
            <v>Transformador 13 kV 3F Pedestal o Padmounted 1500KVA</v>
          </cell>
          <cell r="E2365" t="str">
            <v>U</v>
          </cell>
        </row>
        <row r="2366">
          <cell r="A2366" t="str">
            <v>TRT-3P160</v>
          </cell>
          <cell r="B2366" t="str">
            <v>TRT0048</v>
          </cell>
          <cell r="C2366" t="str">
            <v>3P160T</v>
          </cell>
          <cell r="D2366" t="str">
            <v>Transformador 13 kV 3F Pedestal o Padmounted 160KVA</v>
          </cell>
          <cell r="E2366" t="str">
            <v>U</v>
          </cell>
        </row>
        <row r="2367">
          <cell r="A2367" t="str">
            <v>TRT-3P175</v>
          </cell>
          <cell r="B2367" t="str">
            <v>TRT0049</v>
          </cell>
          <cell r="C2367" t="str">
            <v>3P175T</v>
          </cell>
          <cell r="D2367" t="str">
            <v>Transformador 13 kV 3F Pedestal o Padmounted 175KVA</v>
          </cell>
          <cell r="E2367" t="str">
            <v>U</v>
          </cell>
        </row>
        <row r="2368">
          <cell r="A2368" t="str">
            <v>TRT-3P20</v>
          </cell>
          <cell r="B2368" t="str">
            <v>TRT0257</v>
          </cell>
          <cell r="C2368" t="str">
            <v>3P20T</v>
          </cell>
          <cell r="D2368" t="str">
            <v>Transformador 13 kV 3F Pedestal o Padmounted 20KVA</v>
          </cell>
          <cell r="E2368" t="str">
            <v>U</v>
          </cell>
        </row>
        <row r="2369">
          <cell r="A2369" t="str">
            <v>TRT-3P200</v>
          </cell>
          <cell r="B2369" t="str">
            <v>TRT0050</v>
          </cell>
          <cell r="C2369" t="str">
            <v>3P200T</v>
          </cell>
          <cell r="D2369" t="str">
            <v>Transformador 13 kV 3F Pedestal o Padmounted 200KVA</v>
          </cell>
          <cell r="E2369" t="str">
            <v>U</v>
          </cell>
        </row>
        <row r="2370">
          <cell r="A2370" t="str">
            <v>TRT-3P2000</v>
          </cell>
          <cell r="B2370" t="str">
            <v>TRT0066</v>
          </cell>
          <cell r="C2370" t="str">
            <v>3P2000T</v>
          </cell>
          <cell r="D2370" t="str">
            <v>Transformador 13 kV 3F Pedestal o Padmounted 2000KVA</v>
          </cell>
          <cell r="E2370" t="str">
            <v>U</v>
          </cell>
        </row>
        <row r="2371">
          <cell r="A2371" t="str">
            <v>TRT-3P225</v>
          </cell>
          <cell r="B2371" t="str">
            <v>TRT0051</v>
          </cell>
          <cell r="C2371" t="str">
            <v>3P225T</v>
          </cell>
          <cell r="D2371" t="str">
            <v>Transformador 13 kV 3F Pedestal o Padmounted 225KVA</v>
          </cell>
          <cell r="E2371" t="str">
            <v>U</v>
          </cell>
        </row>
        <row r="2372">
          <cell r="A2372" t="str">
            <v>TRT-3P250</v>
          </cell>
          <cell r="B2372" t="str">
            <v>TRT0052</v>
          </cell>
          <cell r="C2372" t="str">
            <v>3P250T</v>
          </cell>
          <cell r="D2372" t="str">
            <v>Transformador 13 kV 3F Pedestal o Padmounted 250KVA</v>
          </cell>
          <cell r="E2372" t="str">
            <v>U</v>
          </cell>
        </row>
        <row r="2373">
          <cell r="A2373" t="str">
            <v>TRT-3P30</v>
          </cell>
          <cell r="B2373" t="str">
            <v>TRT0038</v>
          </cell>
          <cell r="C2373" t="str">
            <v>3P30T</v>
          </cell>
          <cell r="D2373" t="str">
            <v>Transformador 13 kV 3F Pedestal o Padmounted 30KVA</v>
          </cell>
          <cell r="E2373" t="str">
            <v>U</v>
          </cell>
        </row>
        <row r="2374">
          <cell r="A2374" t="str">
            <v>TRT-3P300</v>
          </cell>
          <cell r="B2374" t="str">
            <v>TRT0053</v>
          </cell>
          <cell r="C2374" t="str">
            <v>3P300T</v>
          </cell>
          <cell r="D2374" t="str">
            <v>Transformador 13 kV 3F Pedestal o Padmounted 300KVA</v>
          </cell>
          <cell r="E2374" t="str">
            <v>U</v>
          </cell>
        </row>
        <row r="2375">
          <cell r="A2375" t="str">
            <v>TRT-3P350</v>
          </cell>
          <cell r="B2375" t="str">
            <v>TRT0054</v>
          </cell>
          <cell r="C2375" t="str">
            <v>3P350T</v>
          </cell>
          <cell r="D2375" t="str">
            <v>Transformador 13 kV 3F Pedestal o Padmounted 350KVA</v>
          </cell>
          <cell r="E2375" t="str">
            <v>U</v>
          </cell>
        </row>
        <row r="2376">
          <cell r="A2376" t="str">
            <v>TRT-3P37.5</v>
          </cell>
          <cell r="B2376" t="str">
            <v>TRT0039</v>
          </cell>
          <cell r="C2376" t="str">
            <v>3P37.5T</v>
          </cell>
          <cell r="D2376" t="str">
            <v>Transformador 13 kV 3F Pedestal o Padmounted 37.5KVA</v>
          </cell>
          <cell r="E2376" t="str">
            <v>U</v>
          </cell>
        </row>
        <row r="2377">
          <cell r="A2377" t="str">
            <v>TRT-3P400</v>
          </cell>
          <cell r="B2377" t="str">
            <v>TRT0055</v>
          </cell>
          <cell r="C2377" t="str">
            <v>3P400T</v>
          </cell>
          <cell r="D2377" t="str">
            <v>Transformador 13 kV 3F Pedestal o Padmounted 400KVA</v>
          </cell>
          <cell r="E2377" t="str">
            <v>U</v>
          </cell>
        </row>
        <row r="2378">
          <cell r="A2378" t="str">
            <v>TRT-3P45</v>
          </cell>
          <cell r="B2378" t="str">
            <v>TRT0040</v>
          </cell>
          <cell r="C2378" t="str">
            <v>3P45T</v>
          </cell>
          <cell r="D2378" t="str">
            <v>Transformador 13 kV 3F Pedestal o Padmounted 45KVA</v>
          </cell>
          <cell r="E2378" t="str">
            <v>U</v>
          </cell>
        </row>
        <row r="2379">
          <cell r="A2379" t="str">
            <v>TRT-3P4500</v>
          </cell>
          <cell r="B2379" t="str">
            <v>TRT0067</v>
          </cell>
          <cell r="C2379" t="str">
            <v>3P4500T</v>
          </cell>
          <cell r="D2379" t="str">
            <v>Transformador 13 kV 3F Pedestal o Padmounted 4500KVA</v>
          </cell>
          <cell r="E2379" t="str">
            <v>U</v>
          </cell>
        </row>
        <row r="2380">
          <cell r="A2380" t="str">
            <v>TRT-3P50</v>
          </cell>
          <cell r="B2380" t="str">
            <v>TRT0041</v>
          </cell>
          <cell r="C2380" t="str">
            <v>3P50T</v>
          </cell>
          <cell r="D2380" t="str">
            <v>Transformador 13 kV 3F Pedestal o Padmounted 50KVA</v>
          </cell>
          <cell r="E2380" t="str">
            <v>U</v>
          </cell>
        </row>
        <row r="2381">
          <cell r="A2381" t="str">
            <v>TRT-3P500</v>
          </cell>
          <cell r="B2381" t="str">
            <v>TRT0056</v>
          </cell>
          <cell r="C2381" t="str">
            <v>3P500T</v>
          </cell>
          <cell r="D2381" t="str">
            <v>Transformador 13 kV 3F Pedestal o Pamounted 500KVA</v>
          </cell>
          <cell r="E2381" t="str">
            <v>U</v>
          </cell>
        </row>
        <row r="2382">
          <cell r="A2382" t="str">
            <v>TRT-3P600</v>
          </cell>
          <cell r="B2382" t="str">
            <v>TRT0057</v>
          </cell>
          <cell r="C2382" t="str">
            <v>3P600T</v>
          </cell>
          <cell r="D2382" t="str">
            <v>Transformador 13 kV 3F Pedestal o Padmounted 600KVA</v>
          </cell>
          <cell r="E2382" t="str">
            <v>U</v>
          </cell>
        </row>
        <row r="2383">
          <cell r="A2383" t="str">
            <v>TRT-3P630</v>
          </cell>
          <cell r="B2383" t="str">
            <v>TRT0058</v>
          </cell>
          <cell r="C2383" t="str">
            <v>3P630T</v>
          </cell>
          <cell r="D2383" t="str">
            <v>Transformador 13 kV 3F Pedestal o Padmounted 630KVA</v>
          </cell>
          <cell r="E2383" t="str">
            <v>U</v>
          </cell>
        </row>
        <row r="2384">
          <cell r="A2384" t="str">
            <v>TRT-3P700</v>
          </cell>
          <cell r="B2384" t="str">
            <v>TRT0059</v>
          </cell>
          <cell r="C2384" t="str">
            <v>3P700T</v>
          </cell>
          <cell r="D2384" t="str">
            <v>Transformador 13 kV 3F Pedestal o Padmounted 700KVA</v>
          </cell>
          <cell r="E2384" t="str">
            <v>U</v>
          </cell>
        </row>
        <row r="2385">
          <cell r="A2385" t="str">
            <v>TRT-3P75</v>
          </cell>
          <cell r="B2385" t="str">
            <v>TRT0042</v>
          </cell>
          <cell r="C2385" t="str">
            <v>3P75T</v>
          </cell>
          <cell r="D2385" t="str">
            <v>Transformador 13 kV 3F Pedestal o Padmounted 75KVA</v>
          </cell>
          <cell r="E2385" t="str">
            <v>U</v>
          </cell>
        </row>
        <row r="2386">
          <cell r="A2386" t="str">
            <v>TRT-3P750</v>
          </cell>
          <cell r="B2386" t="str">
            <v>TRT0060</v>
          </cell>
          <cell r="C2386" t="str">
            <v>3P750T</v>
          </cell>
          <cell r="D2386" t="str">
            <v>Transformador 13 kV 3F Pedestal o Padmounted 750KVA</v>
          </cell>
          <cell r="E2386" t="str">
            <v>U</v>
          </cell>
        </row>
        <row r="2387">
          <cell r="A2387" t="str">
            <v>TRT-3P800</v>
          </cell>
          <cell r="B2387" t="str">
            <v>TRT0061</v>
          </cell>
          <cell r="C2387" t="str">
            <v>3P800T</v>
          </cell>
          <cell r="D2387" t="str">
            <v>Transformador 13 kV 3F Pedestal o Padmounted 800KVA</v>
          </cell>
          <cell r="E2387" t="str">
            <v>U</v>
          </cell>
        </row>
        <row r="2388">
          <cell r="A2388" t="str">
            <v>TRT-3V100</v>
          </cell>
          <cell r="B2388" t="str">
            <v>TRT0137</v>
          </cell>
          <cell r="C2388" t="str">
            <v>3V100T</v>
          </cell>
          <cell r="D2388" t="str">
            <v>Banco de 2 transformadores 13 kV monofásicos 100 KVA en cámara</v>
          </cell>
          <cell r="E2388" t="str">
            <v>U</v>
          </cell>
        </row>
        <row r="2389">
          <cell r="A2389" t="str">
            <v>TRT-3V110</v>
          </cell>
          <cell r="B2389" t="str">
            <v>TRT0138</v>
          </cell>
          <cell r="C2389" t="str">
            <v>3V110T</v>
          </cell>
          <cell r="D2389" t="str">
            <v>Banco de 2 transformadores 13 kV monofásicos 110 KVA en cámara</v>
          </cell>
          <cell r="E2389" t="str">
            <v>U</v>
          </cell>
        </row>
        <row r="2390">
          <cell r="A2390" t="str">
            <v>TRT-3V112.5</v>
          </cell>
          <cell r="B2390" t="str">
            <v>TRT0139</v>
          </cell>
          <cell r="C2390" t="str">
            <v>3V112.5T</v>
          </cell>
          <cell r="D2390" t="str">
            <v>Banco de 2 transformadores 13 kV monofásicos 112.5 KVA en cámara</v>
          </cell>
          <cell r="E2390" t="str">
            <v>U</v>
          </cell>
        </row>
        <row r="2391">
          <cell r="A2391" t="str">
            <v>TRT-3V115</v>
          </cell>
          <cell r="B2391" t="str">
            <v>TRT0140</v>
          </cell>
          <cell r="C2391" t="str">
            <v>3V115T</v>
          </cell>
          <cell r="D2391" t="str">
            <v>Banco de 2 transformadores 13 kV monofásicos 115 KVA en cámara</v>
          </cell>
          <cell r="E2391" t="str">
            <v>U</v>
          </cell>
        </row>
        <row r="2392">
          <cell r="A2392" t="str">
            <v>TRT-3V125</v>
          </cell>
          <cell r="B2392" t="str">
            <v>TRT0141</v>
          </cell>
          <cell r="C2392" t="str">
            <v>3V125T</v>
          </cell>
          <cell r="D2392" t="str">
            <v>Banco de 2 transformadores 13 kV monofásicos 125 KVA en cámara</v>
          </cell>
          <cell r="E2392" t="str">
            <v>U</v>
          </cell>
        </row>
        <row r="2393">
          <cell r="A2393" t="str">
            <v>TRT-3V137.5</v>
          </cell>
          <cell r="B2393" t="str">
            <v>TRT0142</v>
          </cell>
          <cell r="C2393" t="str">
            <v>3V137.5T</v>
          </cell>
          <cell r="D2393" t="str">
            <v>Banco de 2 transformadores 13 kV monofásicos 137.5 KVA en cámara</v>
          </cell>
          <cell r="E2393" t="str">
            <v>U</v>
          </cell>
        </row>
        <row r="2394">
          <cell r="A2394" t="str">
            <v>TRT-3V150</v>
          </cell>
          <cell r="B2394" t="str">
            <v>TRT0143</v>
          </cell>
          <cell r="C2394" t="str">
            <v>3V150T</v>
          </cell>
          <cell r="D2394" t="str">
            <v>Banco de 2 transformadores 13 kV monofásicos 150 KVA en cámara</v>
          </cell>
          <cell r="E2394" t="str">
            <v>U</v>
          </cell>
        </row>
        <row r="2395">
          <cell r="A2395" t="str">
            <v>TRT-3V175</v>
          </cell>
          <cell r="B2395" t="str">
            <v>TRT0144</v>
          </cell>
          <cell r="C2395" t="str">
            <v>3V175T</v>
          </cell>
          <cell r="D2395" t="str">
            <v>Banco de 2 transformadores 13 kV monofásicos 175 KVA en cámara</v>
          </cell>
          <cell r="E2395" t="str">
            <v>U</v>
          </cell>
        </row>
        <row r="2396">
          <cell r="A2396" t="str">
            <v>TRT-3V182</v>
          </cell>
          <cell r="B2396" t="str">
            <v>TRT0145</v>
          </cell>
          <cell r="C2396" t="str">
            <v>3V182T</v>
          </cell>
          <cell r="D2396" t="str">
            <v>Banco de 2 transformadores 13 kV monofásicos 182 KVA en cámara</v>
          </cell>
          <cell r="E2396" t="str">
            <v>U</v>
          </cell>
        </row>
        <row r="2397">
          <cell r="A2397" t="str">
            <v>TRT-3V192</v>
          </cell>
          <cell r="B2397" t="str">
            <v>TRT0146</v>
          </cell>
          <cell r="C2397" t="str">
            <v>3V192T</v>
          </cell>
          <cell r="D2397" t="str">
            <v>Banco de 2 transformadores 13 kV monofásicos 192 KVA en cámara</v>
          </cell>
          <cell r="E2397" t="str">
            <v>U</v>
          </cell>
        </row>
        <row r="2398">
          <cell r="A2398" t="str">
            <v>TRT-3V20</v>
          </cell>
          <cell r="B2398" t="str">
            <v>TRT0122</v>
          </cell>
          <cell r="C2398" t="str">
            <v>3V20T</v>
          </cell>
          <cell r="D2398" t="str">
            <v>Banco de 2 transformadores 13 kV monofásicos 20 KVA en cámara</v>
          </cell>
          <cell r="E2398" t="str">
            <v>U</v>
          </cell>
        </row>
        <row r="2399">
          <cell r="A2399" t="str">
            <v>TRT-3V200</v>
          </cell>
          <cell r="B2399" t="str">
            <v>TRT0147</v>
          </cell>
          <cell r="C2399" t="str">
            <v>3V200T</v>
          </cell>
          <cell r="D2399" t="str">
            <v>Banco de 2 transformadores 13 kV monofásicos 200 KVA en cámara</v>
          </cell>
          <cell r="E2399" t="str">
            <v>U</v>
          </cell>
        </row>
        <row r="2400">
          <cell r="A2400" t="str">
            <v>TRT-3V242</v>
          </cell>
          <cell r="B2400" t="str">
            <v>TRT0148</v>
          </cell>
          <cell r="C2400" t="str">
            <v>3V242T</v>
          </cell>
          <cell r="D2400" t="str">
            <v>Banco de 2 transformadores 13 kV monofásicos 242 KVA en cámara</v>
          </cell>
          <cell r="E2400" t="str">
            <v>U</v>
          </cell>
        </row>
        <row r="2401">
          <cell r="A2401" t="str">
            <v>TRT-3V25</v>
          </cell>
          <cell r="B2401" t="str">
            <v>TRT0123</v>
          </cell>
          <cell r="C2401" t="str">
            <v>3V25T</v>
          </cell>
          <cell r="D2401" t="str">
            <v>Banco de 2 transformadores 13 kV monofásicos 25 KVA en cámara</v>
          </cell>
          <cell r="E2401" t="str">
            <v>U</v>
          </cell>
        </row>
        <row r="2402">
          <cell r="A2402" t="str">
            <v>TRT-3V267</v>
          </cell>
          <cell r="B2402" t="str">
            <v>TRT0149</v>
          </cell>
          <cell r="C2402" t="str">
            <v>3V267T</v>
          </cell>
          <cell r="D2402" t="str">
            <v>Banco de 2 transformadores 13 kV monofásicos 267 KVA en cámara</v>
          </cell>
          <cell r="E2402" t="str">
            <v>U</v>
          </cell>
        </row>
        <row r="2403">
          <cell r="A2403" t="str">
            <v>TRT-3V30</v>
          </cell>
          <cell r="B2403" t="str">
            <v>TRT0124</v>
          </cell>
          <cell r="C2403" t="str">
            <v>3V30T</v>
          </cell>
          <cell r="D2403" t="str">
            <v>Banco de 2 transformadores 13 kV monofásicos 30 KVA en cámara</v>
          </cell>
          <cell r="E2403" t="str">
            <v>U</v>
          </cell>
        </row>
        <row r="2404">
          <cell r="A2404" t="str">
            <v>TRT-3V300</v>
          </cell>
          <cell r="B2404" t="str">
            <v>TRT0150</v>
          </cell>
          <cell r="C2404" t="str">
            <v>3V300T</v>
          </cell>
          <cell r="D2404" t="str">
            <v>Banco de 2 transformadores 13 kV monofásicos 300 KVA en cámara</v>
          </cell>
          <cell r="E2404" t="str">
            <v>U</v>
          </cell>
        </row>
        <row r="2405">
          <cell r="A2405" t="str">
            <v>TRT-3V334</v>
          </cell>
          <cell r="B2405" t="str">
            <v>TRT0151</v>
          </cell>
          <cell r="C2405" t="str">
            <v>3V334T</v>
          </cell>
          <cell r="D2405" t="str">
            <v>Banco de 2 transformadores 13 kV monofásicos 334 KVA en cámara</v>
          </cell>
          <cell r="E2405" t="str">
            <v>U</v>
          </cell>
        </row>
        <row r="2406">
          <cell r="A2406" t="str">
            <v>TRT-3V35</v>
          </cell>
          <cell r="B2406" t="str">
            <v>TRT0125</v>
          </cell>
          <cell r="C2406" t="str">
            <v>3V35T</v>
          </cell>
          <cell r="D2406" t="str">
            <v>Banco de 2 transformadores 13 kV monofásicos 35 KVA en cámara</v>
          </cell>
          <cell r="E2406" t="str">
            <v>U</v>
          </cell>
        </row>
        <row r="2407">
          <cell r="A2407" t="str">
            <v>TRT-3V350</v>
          </cell>
          <cell r="B2407" t="str">
            <v>TRT0152</v>
          </cell>
          <cell r="C2407" t="str">
            <v>3V350T</v>
          </cell>
          <cell r="D2407" t="str">
            <v>Banco de 2 transformadores 13 kV monofásicos 350 KVA en cámara</v>
          </cell>
          <cell r="E2407" t="str">
            <v>U</v>
          </cell>
        </row>
        <row r="2408">
          <cell r="A2408" t="str">
            <v>TRT-3V40</v>
          </cell>
          <cell r="B2408" t="str">
            <v>TRT0126</v>
          </cell>
          <cell r="C2408" t="str">
            <v>3V40T</v>
          </cell>
          <cell r="D2408" t="str">
            <v>Banco de 2 transformadores 13 kV monofásicos 40 KVA en cámara</v>
          </cell>
          <cell r="E2408" t="str">
            <v>U</v>
          </cell>
        </row>
        <row r="2409">
          <cell r="A2409" t="str">
            <v>TRT-3V47.5</v>
          </cell>
          <cell r="B2409" t="str">
            <v>TRT0127</v>
          </cell>
          <cell r="C2409" t="str">
            <v>3V47.5T</v>
          </cell>
          <cell r="D2409" t="str">
            <v>Banco de 2 transformadores 13 kV monofásicos 47.5 KVA en cámara</v>
          </cell>
          <cell r="E2409" t="str">
            <v>U</v>
          </cell>
        </row>
        <row r="2410">
          <cell r="A2410" t="str">
            <v>TRT-3V50</v>
          </cell>
          <cell r="B2410" t="str">
            <v>TRT0128</v>
          </cell>
          <cell r="C2410" t="str">
            <v>3V50T</v>
          </cell>
          <cell r="D2410" t="str">
            <v>Banco de 2 transformadores 13 kV monofásicos 50 KVA en cámara</v>
          </cell>
          <cell r="E2410" t="str">
            <v>U</v>
          </cell>
        </row>
        <row r="2411">
          <cell r="A2411" t="str">
            <v>TRT-3V52.5</v>
          </cell>
          <cell r="B2411" t="str">
            <v>TRT0129</v>
          </cell>
          <cell r="C2411" t="str">
            <v>3V52.5T</v>
          </cell>
          <cell r="D2411" t="str">
            <v>Banco de 2 transformadores 13 kV monofásicos 52.5 KVA en cámara</v>
          </cell>
          <cell r="E2411" t="str">
            <v>U</v>
          </cell>
        </row>
        <row r="2412">
          <cell r="A2412" t="str">
            <v>TRT-3V60</v>
          </cell>
          <cell r="B2412" t="str">
            <v>TRT0130</v>
          </cell>
          <cell r="C2412" t="str">
            <v>3V60T</v>
          </cell>
          <cell r="D2412" t="str">
            <v>Banco de 2 transformadores 13 kV monofásicos 60 KVA en cámara</v>
          </cell>
          <cell r="E2412" t="str">
            <v>U</v>
          </cell>
        </row>
        <row r="2413">
          <cell r="A2413" t="str">
            <v>TRT-3V62.5</v>
          </cell>
          <cell r="B2413" t="str">
            <v>TRT0131</v>
          </cell>
          <cell r="C2413" t="str">
            <v>3V62.5T</v>
          </cell>
          <cell r="D2413" t="str">
            <v>Banco de 2 transformadores 13 kV monofásicos 62.5 KVA en cámara</v>
          </cell>
          <cell r="E2413" t="str">
            <v>U</v>
          </cell>
        </row>
        <row r="2414">
          <cell r="A2414" t="str">
            <v>TRT-3V65</v>
          </cell>
          <cell r="B2414" t="str">
            <v>TRT0132</v>
          </cell>
          <cell r="C2414" t="str">
            <v>3V65T</v>
          </cell>
          <cell r="D2414" t="str">
            <v>Banco de 2 transformadores 13 kV monofásicos 65 KVA en cámara</v>
          </cell>
          <cell r="E2414" t="str">
            <v>U</v>
          </cell>
        </row>
        <row r="2415">
          <cell r="A2415" t="str">
            <v>TRT-3V75</v>
          </cell>
          <cell r="B2415" t="str">
            <v>TRT0133</v>
          </cell>
          <cell r="C2415" t="str">
            <v>3V75T</v>
          </cell>
          <cell r="D2415" t="str">
            <v>Banco de 2 transformadores 13 kV monofásicos 75 KVA en cámara</v>
          </cell>
          <cell r="E2415" t="str">
            <v>U</v>
          </cell>
        </row>
        <row r="2416">
          <cell r="A2416" t="str">
            <v>TRT-3V85</v>
          </cell>
          <cell r="B2416" t="str">
            <v>TRT0134</v>
          </cell>
          <cell r="C2416" t="str">
            <v>3V85T</v>
          </cell>
          <cell r="D2416" t="str">
            <v>Banco de 2 transformadores 13 kV monofásicos 85 KVA en cámara</v>
          </cell>
          <cell r="E2416" t="str">
            <v>U</v>
          </cell>
        </row>
        <row r="2417">
          <cell r="A2417" t="str">
            <v>TRT-3V87.5</v>
          </cell>
          <cell r="B2417" t="str">
            <v>TRT0135</v>
          </cell>
          <cell r="C2417" t="str">
            <v>3V87.5T</v>
          </cell>
          <cell r="D2417" t="str">
            <v>Banco de 2 transformadores 13 kV monofásicos 87.5 KVA en cámara</v>
          </cell>
          <cell r="E2417" t="str">
            <v>U</v>
          </cell>
        </row>
        <row r="2418">
          <cell r="A2418" t="str">
            <v>TRT-3V90</v>
          </cell>
          <cell r="B2418" t="str">
            <v>TRT0136</v>
          </cell>
          <cell r="C2418" t="str">
            <v>3V90T</v>
          </cell>
          <cell r="D2418" t="str">
            <v>Banco de 2 transformadores 13 kV monofásicos 90 KVA en cámara</v>
          </cell>
          <cell r="E2418" t="str">
            <v>U</v>
          </cell>
        </row>
        <row r="2419">
          <cell r="A2419" t="str">
            <v>TRV-1A10</v>
          </cell>
          <cell r="B2419" t="str">
            <v>TRV0011</v>
          </cell>
          <cell r="C2419" t="str">
            <v>1A10V</v>
          </cell>
          <cell r="D2419" t="str">
            <v>Transformador 22 kV 1F autoproteg. 10 kVA en poste</v>
          </cell>
          <cell r="E2419" t="str">
            <v>U</v>
          </cell>
        </row>
        <row r="2420">
          <cell r="A2420" t="str">
            <v>TRV-1A15</v>
          </cell>
          <cell r="B2420" t="str">
            <v>TRV0012</v>
          </cell>
          <cell r="C2420" t="str">
            <v>1A15V</v>
          </cell>
          <cell r="D2420" t="str">
            <v>Transformador 22 kV 1F autoproteg. 15 kVA en poste</v>
          </cell>
          <cell r="E2420" t="str">
            <v>U</v>
          </cell>
        </row>
        <row r="2421">
          <cell r="A2421" t="str">
            <v>TRV-1A25</v>
          </cell>
          <cell r="B2421" t="str">
            <v>TRV0013</v>
          </cell>
          <cell r="C2421" t="str">
            <v>1A25V</v>
          </cell>
          <cell r="D2421" t="str">
            <v>Transformador 22 kV 1F autoproteg. 25 kVA en poste</v>
          </cell>
          <cell r="E2421" t="str">
            <v>U</v>
          </cell>
        </row>
        <row r="2422">
          <cell r="A2422" t="str">
            <v>TRV-1A3</v>
          </cell>
          <cell r="B2422" t="str">
            <v>TRV0009</v>
          </cell>
          <cell r="C2422" t="str">
            <v>1A3V</v>
          </cell>
          <cell r="D2422" t="str">
            <v>Transformador 22  kV 1F autoproteg. 3 kVA en poste</v>
          </cell>
          <cell r="E2422" t="str">
            <v>U</v>
          </cell>
        </row>
        <row r="2423">
          <cell r="A2423" t="str">
            <v>TRV-1A37.5</v>
          </cell>
          <cell r="B2423" t="str">
            <v>TRV0014</v>
          </cell>
          <cell r="C2423" t="str">
            <v>1A37V</v>
          </cell>
          <cell r="D2423" t="str">
            <v>Transformador 22 kV 1F autoproteg. 37.5 kVA en poste</v>
          </cell>
          <cell r="E2423" t="str">
            <v>U</v>
          </cell>
        </row>
        <row r="2424">
          <cell r="A2424" t="str">
            <v>TRV-1A5</v>
          </cell>
          <cell r="B2424" t="str">
            <v>TRV0010</v>
          </cell>
          <cell r="C2424" t="str">
            <v>1A5V</v>
          </cell>
          <cell r="D2424" t="str">
            <v>Transformador 22  kV 1F autoproteg. 5 kVA en poste</v>
          </cell>
          <cell r="E2424" t="str">
            <v>U</v>
          </cell>
        </row>
        <row r="2425">
          <cell r="A2425" t="str">
            <v>TRV-1A50</v>
          </cell>
          <cell r="B2425" t="str">
            <v>TRV0015</v>
          </cell>
          <cell r="C2425" t="str">
            <v>1A50V</v>
          </cell>
          <cell r="D2425" t="str">
            <v>Transformador 22 kV 1F autoproteg. 50 kVA en poste</v>
          </cell>
          <cell r="E2425" t="str">
            <v>U</v>
          </cell>
        </row>
        <row r="2426">
          <cell r="A2426" t="str">
            <v>TRV-1A75</v>
          </cell>
          <cell r="B2426" t="str">
            <v>TRV0016</v>
          </cell>
          <cell r="C2426" t="str">
            <v>1A75V</v>
          </cell>
          <cell r="D2426" t="str">
            <v>Transformador 22 kV 1F autoproteg. 75 kVA en poste</v>
          </cell>
          <cell r="E2426" t="str">
            <v>U</v>
          </cell>
        </row>
        <row r="2427">
          <cell r="A2427" t="str">
            <v>TRV-1C10</v>
          </cell>
          <cell r="B2427" t="str">
            <v>TRV0003</v>
          </cell>
          <cell r="C2427" t="str">
            <v>1C10V</v>
          </cell>
          <cell r="D2427" t="str">
            <v>Transformador 22  kV 1F conv. 10 kVA en poste</v>
          </cell>
          <cell r="E2427" t="str">
            <v>U</v>
          </cell>
        </row>
        <row r="2428">
          <cell r="A2428" t="str">
            <v>TRV-1C100</v>
          </cell>
          <cell r="B2428" t="str">
            <v>TRV0096</v>
          </cell>
          <cell r="C2428" t="str">
            <v>1C100V</v>
          </cell>
          <cell r="D2428" t="str">
            <v>Transformador 22  kV 1F conv. 100 kVA en poste</v>
          </cell>
          <cell r="E2428" t="str">
            <v>U</v>
          </cell>
        </row>
        <row r="2429">
          <cell r="A2429" t="str">
            <v>TRV-1C15</v>
          </cell>
          <cell r="B2429" t="str">
            <v>TRV0004</v>
          </cell>
          <cell r="C2429" t="str">
            <v>1C15V</v>
          </cell>
          <cell r="D2429" t="str">
            <v>Transformador 22  kV 1F conv. 15 kVA en poste</v>
          </cell>
          <cell r="E2429" t="str">
            <v>U</v>
          </cell>
        </row>
        <row r="2430">
          <cell r="A2430" t="str">
            <v>TRV-1C150</v>
          </cell>
          <cell r="B2430" t="str">
            <v>TRV0097</v>
          </cell>
          <cell r="C2430" t="str">
            <v>1C150V</v>
          </cell>
          <cell r="D2430" t="str">
            <v>Transformador 22  kV 1F conv. 150 kVA en poste</v>
          </cell>
          <cell r="E2430" t="str">
            <v>U</v>
          </cell>
        </row>
        <row r="2431">
          <cell r="A2431" t="str">
            <v>TRV-1C167</v>
          </cell>
          <cell r="B2431" t="str">
            <v>TRV0098</v>
          </cell>
          <cell r="C2431" t="str">
            <v>1C167V</v>
          </cell>
          <cell r="D2431" t="str">
            <v>Transformador 22  kV 1F conv. 167 kVA en poste</v>
          </cell>
          <cell r="E2431" t="str">
            <v>U</v>
          </cell>
        </row>
        <row r="2432">
          <cell r="A2432" t="str">
            <v>TRV-1C25</v>
          </cell>
          <cell r="B2432" t="str">
            <v>TRV0005</v>
          </cell>
          <cell r="C2432" t="str">
            <v>1C25V</v>
          </cell>
          <cell r="D2432" t="str">
            <v>Transformador 22  kV 1F conv. 25 kVA en poste</v>
          </cell>
          <cell r="E2432" t="str">
            <v>U</v>
          </cell>
        </row>
        <row r="2433">
          <cell r="A2433" t="str">
            <v>TRV-1C250</v>
          </cell>
          <cell r="B2433" t="str">
            <v>TRV0099</v>
          </cell>
          <cell r="C2433" t="str">
            <v>1C250V</v>
          </cell>
          <cell r="D2433" t="str">
            <v>Transformador 22  kV 1F conv. 250 kVA en poste</v>
          </cell>
          <cell r="E2433" t="str">
            <v>U</v>
          </cell>
        </row>
        <row r="2434">
          <cell r="A2434" t="str">
            <v>TRV-1C3</v>
          </cell>
          <cell r="B2434" t="str">
            <v>TRV0001</v>
          </cell>
          <cell r="C2434" t="str">
            <v>1C3V</v>
          </cell>
          <cell r="D2434" t="str">
            <v>Transformador 22  kV 1F conv. 3 kVA en poste</v>
          </cell>
          <cell r="E2434" t="str">
            <v>U</v>
          </cell>
        </row>
        <row r="2435">
          <cell r="A2435" t="str">
            <v>TRV-1C30</v>
          </cell>
          <cell r="B2435" t="str">
            <v>TRV0095</v>
          </cell>
          <cell r="C2435" t="str">
            <v>1C30V</v>
          </cell>
          <cell r="D2435" t="str">
            <v>Transformador 22  kV 1F conv. 30 kVA en poste</v>
          </cell>
          <cell r="E2435" t="str">
            <v>U</v>
          </cell>
        </row>
        <row r="2436">
          <cell r="A2436" t="str">
            <v>TRV-1C333</v>
          </cell>
          <cell r="B2436" t="str">
            <v>TRV0100</v>
          </cell>
          <cell r="C2436" t="str">
            <v>1C333V</v>
          </cell>
          <cell r="D2436" t="str">
            <v>Transformador 22  kV 1F conv. 333 kVA en poste</v>
          </cell>
          <cell r="E2436" t="str">
            <v>U</v>
          </cell>
        </row>
        <row r="2437">
          <cell r="A2437" t="str">
            <v>TRV-1C37.5</v>
          </cell>
          <cell r="B2437" t="str">
            <v>TRV0006</v>
          </cell>
          <cell r="C2437" t="str">
            <v>1C37.5V</v>
          </cell>
          <cell r="D2437" t="str">
            <v>Transformador 22  kV 1F conv. 37.5 kVA en poste</v>
          </cell>
          <cell r="E2437" t="str">
            <v>U</v>
          </cell>
        </row>
        <row r="2438">
          <cell r="A2438" t="str">
            <v>TRV-1C5</v>
          </cell>
          <cell r="B2438" t="str">
            <v>TRV0002</v>
          </cell>
          <cell r="C2438" t="str">
            <v>1C5V</v>
          </cell>
          <cell r="D2438" t="str">
            <v>Transformador 22 kV 1F conv. 5 kVA en poste</v>
          </cell>
          <cell r="E2438" t="str">
            <v>U</v>
          </cell>
        </row>
        <row r="2439">
          <cell r="A2439" t="str">
            <v>TRV-1C50</v>
          </cell>
          <cell r="B2439" t="str">
            <v>TRV0007</v>
          </cell>
          <cell r="C2439" t="str">
            <v>1C50V</v>
          </cell>
          <cell r="D2439" t="str">
            <v>Transformador 22  kV 1F conv. 50 kVA en poste</v>
          </cell>
          <cell r="E2439" t="str">
            <v>U</v>
          </cell>
        </row>
        <row r="2440">
          <cell r="A2440" t="str">
            <v>TRV-1C75</v>
          </cell>
          <cell r="B2440" t="str">
            <v>TRV0008</v>
          </cell>
          <cell r="C2440" t="str">
            <v>1C75V</v>
          </cell>
          <cell r="D2440" t="str">
            <v>Transformador 22 kV 1F conv. 75 kVA en poste</v>
          </cell>
          <cell r="E2440" t="str">
            <v>U</v>
          </cell>
        </row>
        <row r="2441">
          <cell r="A2441" t="str">
            <v>TRV-1O10</v>
          </cell>
          <cell r="B2441" t="str">
            <v>TRV0051</v>
          </cell>
          <cell r="C2441" t="str">
            <v>1O10V</v>
          </cell>
          <cell r="D2441" t="str">
            <v>Transformador 22  kV 1F conv. 10 kVA en cámara</v>
          </cell>
          <cell r="E2441" t="str">
            <v>U</v>
          </cell>
        </row>
        <row r="2442">
          <cell r="A2442" t="str">
            <v>TRV-1O15</v>
          </cell>
          <cell r="B2442" t="str">
            <v>TRV0052</v>
          </cell>
          <cell r="C2442" t="str">
            <v>1O15V</v>
          </cell>
          <cell r="D2442" t="str">
            <v>Transformador 22  kV 1F conv. 15 kVA en cámara</v>
          </cell>
          <cell r="E2442" t="str">
            <v>U</v>
          </cell>
        </row>
        <row r="2443">
          <cell r="A2443" t="str">
            <v>TRV-1O25</v>
          </cell>
          <cell r="B2443" t="str">
            <v>TRV0053</v>
          </cell>
          <cell r="C2443" t="str">
            <v>1O25V</v>
          </cell>
          <cell r="D2443" t="str">
            <v>Transformador 22  kV 1F conv. 25 kVA en cámara</v>
          </cell>
          <cell r="E2443" t="str">
            <v>U</v>
          </cell>
        </row>
        <row r="2444">
          <cell r="A2444" t="str">
            <v>TRV-1O3</v>
          </cell>
          <cell r="B2444" t="str">
            <v>TRV0049</v>
          </cell>
          <cell r="C2444" t="str">
            <v>1O3V</v>
          </cell>
          <cell r="D2444" t="str">
            <v>Transformador 22  kV 1F conv. 3 kVA en cámara</v>
          </cell>
          <cell r="E2444" t="str">
            <v>U</v>
          </cell>
        </row>
        <row r="2445">
          <cell r="A2445" t="str">
            <v>TRV-1O37.5</v>
          </cell>
          <cell r="B2445" t="str">
            <v>TRV0054</v>
          </cell>
          <cell r="C2445" t="str">
            <v>1O37.5V</v>
          </cell>
          <cell r="D2445" t="str">
            <v>Transformador 22  kV 1F conv. 37.5 kVA en cámara</v>
          </cell>
          <cell r="E2445" t="str">
            <v>U</v>
          </cell>
        </row>
        <row r="2446">
          <cell r="A2446" t="str">
            <v>TRV-1O5</v>
          </cell>
          <cell r="B2446" t="str">
            <v>TRV0050</v>
          </cell>
          <cell r="C2446" t="str">
            <v>1O5V</v>
          </cell>
          <cell r="D2446" t="str">
            <v>Transformador 22 kV 1F conv. 5 kVA en cámara</v>
          </cell>
          <cell r="E2446" t="str">
            <v>U</v>
          </cell>
        </row>
        <row r="2447">
          <cell r="A2447" t="str">
            <v>TRV-1O50</v>
          </cell>
          <cell r="B2447" t="str">
            <v>TRV0055</v>
          </cell>
          <cell r="C2447" t="str">
            <v>1O50V</v>
          </cell>
          <cell r="D2447" t="str">
            <v>Transformador 22  kV 1F conv. 50 kVA en cámara</v>
          </cell>
          <cell r="E2447" t="str">
            <v>U</v>
          </cell>
        </row>
        <row r="2448">
          <cell r="A2448" t="str">
            <v>TRV-1O75</v>
          </cell>
          <cell r="B2448" t="str">
            <v>TRV0056</v>
          </cell>
          <cell r="C2448" t="str">
            <v>1O75V</v>
          </cell>
          <cell r="D2448" t="str">
            <v>Transformador 22 kV 1F conv. 75 kVA en cámara</v>
          </cell>
          <cell r="E2448" t="str">
            <v>U</v>
          </cell>
        </row>
        <row r="2449">
          <cell r="A2449" t="str">
            <v>TRV-1P10</v>
          </cell>
          <cell r="B2449" t="str">
            <v>TRV0027</v>
          </cell>
          <cell r="C2449" t="str">
            <v>1P10V</v>
          </cell>
          <cell r="D2449" t="str">
            <v>Transformador 22 kV 1F Pedestal o Padmounted 10KVA</v>
          </cell>
          <cell r="E2449" t="str">
            <v>U</v>
          </cell>
        </row>
        <row r="2450">
          <cell r="A2450" t="str">
            <v>TRV-1P100</v>
          </cell>
          <cell r="B2450" t="str">
            <v>TRV0033</v>
          </cell>
          <cell r="C2450" t="str">
            <v>1P100V</v>
          </cell>
          <cell r="D2450" t="str">
            <v>Transformador 22 kV 1F Pedestal o Padmounted 100KVA</v>
          </cell>
          <cell r="E2450" t="str">
            <v>U</v>
          </cell>
        </row>
        <row r="2451">
          <cell r="A2451" t="str">
            <v>TRV-1P125</v>
          </cell>
          <cell r="B2451" t="str">
            <v>TRV0101</v>
          </cell>
          <cell r="C2451" t="str">
            <v>1P125V</v>
          </cell>
          <cell r="D2451" t="str">
            <v>Transformador 22 kV 1F Pedestal o Padmounted 125 kVA</v>
          </cell>
          <cell r="E2451" t="str">
            <v>U</v>
          </cell>
        </row>
        <row r="2452">
          <cell r="A2452" t="str">
            <v>TRV-1P15</v>
          </cell>
          <cell r="B2452" t="str">
            <v>TRV0028</v>
          </cell>
          <cell r="C2452" t="str">
            <v>1P15V</v>
          </cell>
          <cell r="D2452" t="str">
            <v>Transformador 22 kV 1F Pedestal o Padmounted 15KVA.</v>
          </cell>
          <cell r="E2452" t="str">
            <v>U</v>
          </cell>
        </row>
        <row r="2453">
          <cell r="A2453" t="str">
            <v>TRV-1P25</v>
          </cell>
          <cell r="B2453" t="str">
            <v>TRV0029</v>
          </cell>
          <cell r="C2453" t="str">
            <v>1P25V</v>
          </cell>
          <cell r="D2453" t="str">
            <v>Transformador 22 kV 1F Pedestal o Padmounted 25KVA.</v>
          </cell>
          <cell r="E2453" t="str">
            <v>U</v>
          </cell>
        </row>
        <row r="2454">
          <cell r="A2454" t="str">
            <v>TRV-1P37.5</v>
          </cell>
          <cell r="B2454" t="str">
            <v>TRV0030</v>
          </cell>
          <cell r="C2454" t="str">
            <v>1P37.5V</v>
          </cell>
          <cell r="D2454" t="str">
            <v>Transformador 22 kV 1F Pedestal o Padmounted 37.5KVA</v>
          </cell>
          <cell r="E2454" t="str">
            <v>U</v>
          </cell>
        </row>
        <row r="2455">
          <cell r="A2455" t="str">
            <v>TRV-1P50</v>
          </cell>
          <cell r="B2455" t="str">
            <v>TRV0031</v>
          </cell>
          <cell r="C2455" t="str">
            <v>1P50V</v>
          </cell>
          <cell r="D2455" t="str">
            <v>Transformador 22 kV 1F Pedestal o Padmounted 50KVA.</v>
          </cell>
          <cell r="E2455" t="str">
            <v>U</v>
          </cell>
        </row>
        <row r="2456">
          <cell r="A2456" t="str">
            <v>TRV-1P75</v>
          </cell>
          <cell r="B2456" t="str">
            <v>TRV0032</v>
          </cell>
          <cell r="C2456" t="str">
            <v>1P75V</v>
          </cell>
          <cell r="D2456" t="str">
            <v>Transformador 22 kV 1F Pedestal o Padmounted 75KVA.</v>
          </cell>
          <cell r="E2456" t="str">
            <v>U</v>
          </cell>
        </row>
        <row r="2457">
          <cell r="A2457" t="str">
            <v>TRV-2C10</v>
          </cell>
          <cell r="B2457" t="str">
            <v>TRV0104</v>
          </cell>
          <cell r="C2457" t="str">
            <v>2C10V</v>
          </cell>
          <cell r="D2457" t="str">
            <v>Transformador 22 kV 2F conv. 10 kVA en poste</v>
          </cell>
          <cell r="E2457" t="str">
            <v>U</v>
          </cell>
        </row>
        <row r="2458">
          <cell r="A2458" t="str">
            <v>TRV-2C15</v>
          </cell>
          <cell r="B2458" t="str">
            <v>TRV0105</v>
          </cell>
          <cell r="C2458" t="str">
            <v>2C15V</v>
          </cell>
          <cell r="D2458" t="str">
            <v>Transformador 22 kV 2F conv. 15 kVA en poste</v>
          </cell>
          <cell r="E2458" t="str">
            <v>U</v>
          </cell>
        </row>
        <row r="2459">
          <cell r="A2459" t="str">
            <v>TRV-2C25</v>
          </cell>
          <cell r="B2459" t="str">
            <v>TRV0106</v>
          </cell>
          <cell r="C2459" t="str">
            <v>2C25V</v>
          </cell>
          <cell r="D2459" t="str">
            <v>Transformador 22 kV 2F conv. 25 kVA en poste</v>
          </cell>
          <cell r="E2459" t="str">
            <v>U</v>
          </cell>
        </row>
        <row r="2460">
          <cell r="A2460" t="str">
            <v>TRV-2C3</v>
          </cell>
          <cell r="B2460" t="str">
            <v>TRV0102</v>
          </cell>
          <cell r="C2460" t="str">
            <v>2C3V</v>
          </cell>
          <cell r="D2460" t="str">
            <v>Transformador 22 kV 2F conv. 3 kVA en poste</v>
          </cell>
          <cell r="E2460" t="str">
            <v>U</v>
          </cell>
        </row>
        <row r="2461">
          <cell r="A2461" t="str">
            <v>TRV-2C37.5</v>
          </cell>
          <cell r="B2461" t="str">
            <v>TRV0107</v>
          </cell>
          <cell r="C2461" t="str">
            <v>2C37.5V</v>
          </cell>
          <cell r="D2461" t="str">
            <v>Transformador 22 kV 2F conv. 37.5 kVA en poste</v>
          </cell>
          <cell r="E2461" t="str">
            <v>U</v>
          </cell>
        </row>
        <row r="2462">
          <cell r="A2462" t="str">
            <v>TRV-2C5</v>
          </cell>
          <cell r="B2462" t="str">
            <v>TRV0103</v>
          </cell>
          <cell r="C2462" t="str">
            <v>2C5V</v>
          </cell>
          <cell r="D2462" t="str">
            <v>Transformador 22 kV 2F conv. 5 kVA en poste</v>
          </cell>
          <cell r="E2462" t="str">
            <v>U</v>
          </cell>
        </row>
        <row r="2463">
          <cell r="A2463" t="str">
            <v>TRV-2C50</v>
          </cell>
          <cell r="B2463" t="str">
            <v>TRV0108</v>
          </cell>
          <cell r="C2463" t="str">
            <v>2C50V</v>
          </cell>
          <cell r="D2463" t="str">
            <v>Transformador 22 kV 2F conv. 50 kVA en poste</v>
          </cell>
          <cell r="E2463" t="str">
            <v>U</v>
          </cell>
        </row>
        <row r="2464">
          <cell r="A2464" t="str">
            <v>TRV-2C75</v>
          </cell>
          <cell r="B2464" t="str">
            <v>TRV0109</v>
          </cell>
          <cell r="C2464" t="str">
            <v>2C75V</v>
          </cell>
          <cell r="D2464" t="str">
            <v>Transformador 22 kV 2F conv. 75 kVA en poste</v>
          </cell>
          <cell r="E2464" t="str">
            <v>U</v>
          </cell>
        </row>
        <row r="2465">
          <cell r="A2465" t="str">
            <v>TRV-3C100</v>
          </cell>
          <cell r="B2465" t="str">
            <v>TRV0024</v>
          </cell>
          <cell r="C2465" t="str">
            <v>3C100V</v>
          </cell>
          <cell r="D2465" t="str">
            <v>Transformador 22 kV 3F conv. 100 kVA en poste</v>
          </cell>
          <cell r="E2465" t="str">
            <v>U</v>
          </cell>
        </row>
        <row r="2466">
          <cell r="A2466" t="str">
            <v>TRV-3C112.5</v>
          </cell>
          <cell r="B2466" t="str">
            <v>TRV0025</v>
          </cell>
          <cell r="C2466" t="str">
            <v>3C112.5V</v>
          </cell>
          <cell r="D2466" t="str">
            <v>Transformador 22 kV 3F conv. 112.5 kVA en poste</v>
          </cell>
          <cell r="E2466" t="str">
            <v>U</v>
          </cell>
        </row>
        <row r="2467">
          <cell r="A2467" t="str">
            <v>TRV-3C125</v>
          </cell>
          <cell r="B2467" t="str">
            <v>TRV0026</v>
          </cell>
          <cell r="C2467" t="str">
            <v>3C125V</v>
          </cell>
          <cell r="D2467" t="str">
            <v>Transformador 22  kV 3F conv. 125 kVA en poste</v>
          </cell>
          <cell r="E2467" t="str">
            <v>U</v>
          </cell>
        </row>
        <row r="2468">
          <cell r="A2468" t="str">
            <v>TRV-3C140</v>
          </cell>
          <cell r="B2468" t="str">
            <v>TRV0067</v>
          </cell>
          <cell r="C2468" t="str">
            <v>3C140V</v>
          </cell>
          <cell r="D2468" t="str">
            <v>Transformador 22kV 3F conv. 140 kVA en poste</v>
          </cell>
          <cell r="E2468" t="str">
            <v>U</v>
          </cell>
        </row>
        <row r="2469">
          <cell r="A2469" t="str">
            <v>TRV-3C15</v>
          </cell>
          <cell r="B2469" t="str">
            <v>TRV0017</v>
          </cell>
          <cell r="C2469" t="str">
            <v>3C15V</v>
          </cell>
          <cell r="D2469" t="str">
            <v>Transformador 22 kV 3F conv. 15 kVA en poste</v>
          </cell>
          <cell r="E2469" t="str">
            <v>U</v>
          </cell>
        </row>
        <row r="2470">
          <cell r="A2470" t="str">
            <v>TRV-3C150</v>
          </cell>
          <cell r="B2470" t="str">
            <v>TRV0068</v>
          </cell>
          <cell r="C2470" t="str">
            <v>3C150V</v>
          </cell>
          <cell r="D2470" t="str">
            <v>Transformador 22kV 3F conv. 150 kVA en poste</v>
          </cell>
          <cell r="E2470" t="str">
            <v>U</v>
          </cell>
        </row>
        <row r="2471">
          <cell r="A2471" t="str">
            <v>TRV-3C160</v>
          </cell>
          <cell r="B2471" t="str">
            <v>TRV0069</v>
          </cell>
          <cell r="C2471" t="str">
            <v>3C160V</v>
          </cell>
          <cell r="D2471" t="str">
            <v>Transformador 22kV 3F conv. 160 kVA en poste</v>
          </cell>
          <cell r="E2471" t="str">
            <v>U</v>
          </cell>
        </row>
        <row r="2472">
          <cell r="A2472" t="str">
            <v>TRV-3C175</v>
          </cell>
          <cell r="B2472" t="str">
            <v>TRV0070</v>
          </cell>
          <cell r="C2472" t="str">
            <v>3C175V</v>
          </cell>
          <cell r="D2472" t="str">
            <v>Transformador 22kV 3F conv. 175 kVA en poste</v>
          </cell>
          <cell r="E2472" t="str">
            <v>U</v>
          </cell>
        </row>
        <row r="2473">
          <cell r="A2473" t="str">
            <v>TRV-3C192</v>
          </cell>
          <cell r="B2473" t="str">
            <v>TRV0071</v>
          </cell>
          <cell r="C2473" t="str">
            <v>3C192V</v>
          </cell>
          <cell r="D2473" t="str">
            <v>Transformador 22kV 3F conv. 192 kVA en poste</v>
          </cell>
          <cell r="E2473" t="str">
            <v>U</v>
          </cell>
        </row>
        <row r="2474">
          <cell r="A2474" t="str">
            <v>TRV-3C192.5</v>
          </cell>
          <cell r="B2474" t="str">
            <v>TRV0072</v>
          </cell>
          <cell r="C2474" t="str">
            <v>3C192.5V</v>
          </cell>
          <cell r="D2474" t="str">
            <v>Transformador 22kV 3F conv. 192.5 kVA en poste</v>
          </cell>
          <cell r="E2474" t="str">
            <v>U</v>
          </cell>
        </row>
        <row r="2475">
          <cell r="A2475" t="str">
            <v>TRV-3C20</v>
          </cell>
          <cell r="B2475" t="str">
            <v>TRV0073</v>
          </cell>
          <cell r="C2475" t="str">
            <v>3C20V</v>
          </cell>
          <cell r="D2475" t="str">
            <v>Transformador 22kV 3F conv. 20 kVA en poste</v>
          </cell>
          <cell r="E2475" t="str">
            <v>U</v>
          </cell>
        </row>
        <row r="2476">
          <cell r="A2476" t="str">
            <v>TRV-3C200</v>
          </cell>
          <cell r="B2476" t="str">
            <v>TRV0074</v>
          </cell>
          <cell r="C2476" t="str">
            <v>3C200V</v>
          </cell>
          <cell r="D2476" t="str">
            <v>Transformador 22kV 3F conv. 200 kVA en poste</v>
          </cell>
          <cell r="E2476" t="str">
            <v>U</v>
          </cell>
        </row>
        <row r="2477">
          <cell r="A2477" t="str">
            <v>TRV-3C250</v>
          </cell>
          <cell r="B2477" t="str">
            <v>TRV0110</v>
          </cell>
          <cell r="C2477" t="str">
            <v>3C250V</v>
          </cell>
          <cell r="D2477" t="str">
            <v>Transformador 22 kV 3F conv. 125 kVA en poste</v>
          </cell>
          <cell r="E2477" t="str">
            <v>U</v>
          </cell>
        </row>
        <row r="2478">
          <cell r="A2478" t="str">
            <v>TRV-3C30</v>
          </cell>
          <cell r="B2478" t="str">
            <v>TRV0018</v>
          </cell>
          <cell r="C2478" t="str">
            <v>3C30V</v>
          </cell>
          <cell r="D2478" t="str">
            <v>Transformador 22 kV 3F conv. 30 kVA en poste</v>
          </cell>
          <cell r="E2478" t="str">
            <v>U</v>
          </cell>
        </row>
        <row r="2479">
          <cell r="A2479" t="str">
            <v>TRV-3C300</v>
          </cell>
          <cell r="B2479" t="str">
            <v>TRV0111</v>
          </cell>
          <cell r="C2479" t="str">
            <v>3C300V</v>
          </cell>
          <cell r="D2479" t="str">
            <v>Transformador 22 kV 3F conv. 125 kVA en poste</v>
          </cell>
          <cell r="E2479" t="str">
            <v>U</v>
          </cell>
        </row>
        <row r="2480">
          <cell r="A2480" t="str">
            <v>TRV-3C400</v>
          </cell>
          <cell r="B2480" t="str">
            <v>TRV0112</v>
          </cell>
          <cell r="C2480" t="str">
            <v>3C400V</v>
          </cell>
          <cell r="D2480" t="str">
            <v>Transformador 22 kV 3F conv. 125 kVA en poste</v>
          </cell>
          <cell r="E2480" t="str">
            <v>U</v>
          </cell>
        </row>
        <row r="2481">
          <cell r="A2481" t="str">
            <v>TRV-3C45</v>
          </cell>
          <cell r="B2481" t="str">
            <v>TRV0019</v>
          </cell>
          <cell r="C2481" t="str">
            <v>3C45V</v>
          </cell>
          <cell r="D2481" t="str">
            <v>Transformador 22 kV 3F conv. 45 kVA en poste</v>
          </cell>
          <cell r="E2481" t="str">
            <v>U</v>
          </cell>
        </row>
        <row r="2482">
          <cell r="A2482" t="str">
            <v>TRV-3C50</v>
          </cell>
          <cell r="B2482" t="str">
            <v>TRV0020</v>
          </cell>
          <cell r="C2482" t="str">
            <v>3C50V</v>
          </cell>
          <cell r="D2482" t="str">
            <v>Transformador 22 kV 3F conv. 50 kVA en poste</v>
          </cell>
          <cell r="E2482" t="str">
            <v>U</v>
          </cell>
        </row>
        <row r="2483">
          <cell r="A2483" t="str">
            <v>TRV-3C500</v>
          </cell>
          <cell r="B2483" t="str">
            <v>TRV0113</v>
          </cell>
          <cell r="C2483" t="str">
            <v>3C500V</v>
          </cell>
          <cell r="D2483" t="str">
            <v>Transformador 22 kV 3F conv. 125 kVA en poste</v>
          </cell>
          <cell r="E2483" t="str">
            <v>U</v>
          </cell>
        </row>
        <row r="2484">
          <cell r="A2484" t="str">
            <v>TRV-3C60</v>
          </cell>
          <cell r="B2484" t="str">
            <v>TRV0021</v>
          </cell>
          <cell r="C2484" t="str">
            <v>3C60V</v>
          </cell>
          <cell r="D2484" t="str">
            <v>Transformador 22 kV 3F conv. 60 kVA en poste</v>
          </cell>
          <cell r="E2484" t="str">
            <v>U</v>
          </cell>
        </row>
        <row r="2485">
          <cell r="A2485" t="str">
            <v>TRV-3C75</v>
          </cell>
          <cell r="B2485" t="str">
            <v>TRV0022</v>
          </cell>
          <cell r="C2485" t="str">
            <v>3C75V</v>
          </cell>
          <cell r="D2485" t="str">
            <v>Transformador 22 kV 3F conv. 75 kVA en poste</v>
          </cell>
          <cell r="E2485" t="str">
            <v>U</v>
          </cell>
        </row>
        <row r="2486">
          <cell r="A2486" t="str">
            <v>TRV-3C80</v>
          </cell>
          <cell r="B2486" t="str">
            <v>TRV0075</v>
          </cell>
          <cell r="C2486" t="str">
            <v>3C80V</v>
          </cell>
          <cell r="D2486" t="str">
            <v>Transformador 22kV 3F conv. 80 kVA en poste</v>
          </cell>
          <cell r="E2486" t="str">
            <v>U</v>
          </cell>
        </row>
        <row r="2487">
          <cell r="A2487" t="str">
            <v>TRV-3C90</v>
          </cell>
          <cell r="B2487" t="str">
            <v>TRV0023</v>
          </cell>
          <cell r="C2487" t="str">
            <v>3C90V</v>
          </cell>
          <cell r="D2487" t="str">
            <v>Transformador 22 kV 3F conv. 90 kVA en poste</v>
          </cell>
          <cell r="E2487" t="str">
            <v>U</v>
          </cell>
        </row>
        <row r="2488">
          <cell r="A2488" t="str">
            <v>TRV-3I100</v>
          </cell>
          <cell r="B2488" t="str">
            <v>TRV0152</v>
          </cell>
          <cell r="C2488" t="str">
            <v>3I100V</v>
          </cell>
          <cell r="D2488" t="str">
            <v>Banco de 3 transformadores 22 kV monofásicos 100 kVA en cámara</v>
          </cell>
          <cell r="E2488" t="str">
            <v>U</v>
          </cell>
        </row>
        <row r="2489">
          <cell r="A2489" t="str">
            <v>TRV-3I112.5</v>
          </cell>
          <cell r="B2489" t="str">
            <v>TRV0153</v>
          </cell>
          <cell r="C2489" t="str">
            <v>3I112.5V</v>
          </cell>
          <cell r="D2489" t="str">
            <v>Banco de 3 transformadores 22 kV monofásicos 112.5 kVA en cámara</v>
          </cell>
          <cell r="E2489" t="str">
            <v>U</v>
          </cell>
        </row>
        <row r="2490">
          <cell r="A2490" t="str">
            <v>TRV-3I115</v>
          </cell>
          <cell r="B2490" t="str">
            <v>TRV0154</v>
          </cell>
          <cell r="C2490" t="str">
            <v>3I115V</v>
          </cell>
          <cell r="D2490" t="str">
            <v>Banco de 3 transformadores 22 kV monofásicos 115 kVA en cámara</v>
          </cell>
          <cell r="E2490" t="str">
            <v>U</v>
          </cell>
        </row>
        <row r="2491">
          <cell r="A2491" t="str">
            <v>TRV-3I125</v>
          </cell>
          <cell r="B2491" t="str">
            <v>TRV0155</v>
          </cell>
          <cell r="C2491" t="str">
            <v>3I125V</v>
          </cell>
          <cell r="D2491" t="str">
            <v>Banco de 3 transformadores 22 kV monofásicos 125 kVA en cámara</v>
          </cell>
          <cell r="E2491" t="str">
            <v>U</v>
          </cell>
        </row>
        <row r="2492">
          <cell r="A2492" t="str">
            <v>TRV-3I137.5</v>
          </cell>
          <cell r="B2492" t="str">
            <v>TRV0156</v>
          </cell>
          <cell r="C2492" t="str">
            <v>3I137.5V</v>
          </cell>
          <cell r="D2492" t="str">
            <v>Banco de 3 transformadores 22 kV monofásicos 137.5 kVA en cámara</v>
          </cell>
          <cell r="E2492" t="str">
            <v>U</v>
          </cell>
        </row>
        <row r="2493">
          <cell r="A2493" t="str">
            <v>TRV-3I140</v>
          </cell>
          <cell r="B2493" t="str">
            <v>TRV0157</v>
          </cell>
          <cell r="C2493" t="str">
            <v>3I140V</v>
          </cell>
          <cell r="D2493" t="str">
            <v>Banco de 3 transformadores 22 kV monofásicos 140 kVA en cámara</v>
          </cell>
          <cell r="E2493" t="str">
            <v>U</v>
          </cell>
        </row>
        <row r="2494">
          <cell r="A2494" t="str">
            <v>TRV-3I150</v>
          </cell>
          <cell r="B2494" t="str">
            <v>TRV0158</v>
          </cell>
          <cell r="C2494" t="str">
            <v>3I150V</v>
          </cell>
          <cell r="D2494" t="str">
            <v>Banco de 3 transformadores 22 kV monofásicos 150 kVA en cámara</v>
          </cell>
          <cell r="E2494" t="str">
            <v>U</v>
          </cell>
        </row>
        <row r="2495">
          <cell r="A2495" t="str">
            <v>TRV-3I1500</v>
          </cell>
          <cell r="B2495" t="str">
            <v>TRV0189</v>
          </cell>
          <cell r="C2495" t="str">
            <v>3I1500V</v>
          </cell>
          <cell r="D2495" t="str">
            <v>Banco de 3 transformadores 22 kV monofásicos 1500kVA en cámara</v>
          </cell>
          <cell r="E2495" t="str">
            <v>U</v>
          </cell>
        </row>
        <row r="2496">
          <cell r="A2496" t="str">
            <v>TRV-3I160</v>
          </cell>
          <cell r="B2496" t="str">
            <v>TRV0159</v>
          </cell>
          <cell r="C2496" t="str">
            <v>3I160V</v>
          </cell>
          <cell r="D2496" t="str">
            <v>Banco de 3 transformadores 22 kV monofásicos 160 kVA en cámara</v>
          </cell>
          <cell r="E2496" t="str">
            <v>U</v>
          </cell>
        </row>
        <row r="2497">
          <cell r="A2497" t="str">
            <v>TRV-3I162.5</v>
          </cell>
          <cell r="B2497" t="str">
            <v>TRV0160</v>
          </cell>
          <cell r="C2497" t="str">
            <v>3I162.5V</v>
          </cell>
          <cell r="D2497" t="str">
            <v>Banco de 3 transformadores 22 kV monofásicos 162.5 kVA en cámara</v>
          </cell>
          <cell r="E2497" t="str">
            <v>U</v>
          </cell>
        </row>
        <row r="2498">
          <cell r="A2498" t="str">
            <v>TRV-3I175</v>
          </cell>
          <cell r="B2498" t="str">
            <v>TRV0161</v>
          </cell>
          <cell r="C2498" t="str">
            <v>3I175V</v>
          </cell>
          <cell r="D2498" t="str">
            <v>Banco de 3 transformadores 22 kV monofásicos 175 kVA en cámara</v>
          </cell>
          <cell r="E2498" t="str">
            <v>U</v>
          </cell>
        </row>
        <row r="2499">
          <cell r="A2499" t="str">
            <v>TRV-3I200</v>
          </cell>
          <cell r="B2499" t="str">
            <v>TRV0162</v>
          </cell>
          <cell r="C2499" t="str">
            <v>3I200V</v>
          </cell>
          <cell r="D2499" t="str">
            <v>Banco de 3 transformadores 22 kV monofásicos 200 kVA en cámara</v>
          </cell>
          <cell r="E2499" t="str">
            <v>U</v>
          </cell>
        </row>
        <row r="2500">
          <cell r="A2500" t="str">
            <v>TRV-3I217</v>
          </cell>
          <cell r="B2500" t="str">
            <v>TRV0163</v>
          </cell>
          <cell r="C2500" t="str">
            <v>3I217V</v>
          </cell>
          <cell r="D2500" t="str">
            <v>Banco de 3 transformadores 22 kV monofásicos 217 kVA en cámara</v>
          </cell>
          <cell r="E2500" t="str">
            <v>U</v>
          </cell>
        </row>
        <row r="2501">
          <cell r="A2501" t="str">
            <v>TRV-3I225</v>
          </cell>
          <cell r="B2501" t="str">
            <v>TRV0164</v>
          </cell>
          <cell r="C2501" t="str">
            <v>3I225V</v>
          </cell>
          <cell r="D2501" t="str">
            <v>Banco de 3 transformadores 22 kV monofásicos 225 kVA en cámara</v>
          </cell>
          <cell r="E2501" t="str">
            <v>U</v>
          </cell>
        </row>
        <row r="2502">
          <cell r="A2502" t="str">
            <v>TRV-3I250</v>
          </cell>
          <cell r="B2502" t="str">
            <v>TRV0165</v>
          </cell>
          <cell r="C2502" t="str">
            <v>3I250V</v>
          </cell>
          <cell r="D2502" t="str">
            <v>Banco de 3 transformadores 22 kV monofásicos 250 kVA en cámara</v>
          </cell>
          <cell r="E2502" t="str">
            <v>U</v>
          </cell>
        </row>
        <row r="2503">
          <cell r="A2503" t="str">
            <v>TRV-3I267</v>
          </cell>
          <cell r="B2503" t="str">
            <v>TRV0166</v>
          </cell>
          <cell r="C2503" t="str">
            <v>3I267V</v>
          </cell>
          <cell r="D2503" t="str">
            <v>Banco de 3 transformadores 22 kV monofásicos 267 kVA en cámara</v>
          </cell>
          <cell r="E2503" t="str">
            <v>U</v>
          </cell>
        </row>
        <row r="2504">
          <cell r="A2504" t="str">
            <v>TRV-3I275</v>
          </cell>
          <cell r="B2504" t="str">
            <v>TRV0167</v>
          </cell>
          <cell r="C2504" t="str">
            <v>3I275V</v>
          </cell>
          <cell r="D2504" t="str">
            <v>Banco de 3 transformadores 22 kV monofásicos 275 kVA en cámara</v>
          </cell>
          <cell r="E2504" t="str">
            <v>U</v>
          </cell>
        </row>
        <row r="2505">
          <cell r="A2505" t="str">
            <v>TRV-3I292</v>
          </cell>
          <cell r="B2505" t="str">
            <v>TRV0168</v>
          </cell>
          <cell r="C2505" t="str">
            <v>3I292V</v>
          </cell>
          <cell r="D2505" t="str">
            <v>Banco de 3 transformadores 22 kV monofásicos 292 kVA en cámara</v>
          </cell>
          <cell r="E2505" t="str">
            <v>U</v>
          </cell>
        </row>
        <row r="2506">
          <cell r="A2506" t="str">
            <v>TRV-3I30</v>
          </cell>
          <cell r="B2506" t="str">
            <v>TRV0143</v>
          </cell>
          <cell r="C2506" t="str">
            <v>3I30V</v>
          </cell>
          <cell r="D2506" t="str">
            <v>Banco de 3 transformadores 22 kV monofásicos 30 kVA en cámara</v>
          </cell>
          <cell r="E2506" t="str">
            <v>U</v>
          </cell>
        </row>
        <row r="2507">
          <cell r="A2507" t="str">
            <v>TRV-3I300</v>
          </cell>
          <cell r="B2507" t="str">
            <v>TRV0169</v>
          </cell>
          <cell r="C2507" t="str">
            <v>3I300V</v>
          </cell>
          <cell r="D2507" t="str">
            <v>Banco de 3 transformadores 22 kV monofásicos 300 kVA en cámara</v>
          </cell>
          <cell r="E2507" t="str">
            <v>U</v>
          </cell>
        </row>
        <row r="2508">
          <cell r="A2508" t="str">
            <v>TRV-3I317</v>
          </cell>
          <cell r="B2508" t="str">
            <v>TRV0170</v>
          </cell>
          <cell r="C2508" t="str">
            <v>3I317V</v>
          </cell>
          <cell r="D2508" t="str">
            <v>Banco de 3 transformadores 22 kV monofásicos 317 kVA en cámara</v>
          </cell>
          <cell r="E2508" t="str">
            <v>U</v>
          </cell>
        </row>
        <row r="2509">
          <cell r="A2509" t="str">
            <v>TRV-3I318</v>
          </cell>
          <cell r="B2509" t="str">
            <v>TRV0171</v>
          </cell>
          <cell r="C2509" t="str">
            <v>3I318V</v>
          </cell>
          <cell r="D2509" t="str">
            <v>Banco de 3 transformadores 22 kV monofásicos 318 kVA en cámara</v>
          </cell>
          <cell r="E2509" t="str">
            <v>U</v>
          </cell>
        </row>
        <row r="2510">
          <cell r="A2510" t="str">
            <v>TRV-3I35</v>
          </cell>
          <cell r="B2510" t="str">
            <v>TRV0144</v>
          </cell>
          <cell r="C2510" t="str">
            <v>3I35V</v>
          </cell>
          <cell r="D2510" t="str">
            <v>Banco de 3 transformadores 22 kV monofásicos 35 kVA en cámara</v>
          </cell>
          <cell r="E2510" t="str">
            <v>U</v>
          </cell>
        </row>
        <row r="2511">
          <cell r="A2511" t="str">
            <v>TRV-3I367</v>
          </cell>
          <cell r="B2511" t="str">
            <v>TRV0172</v>
          </cell>
          <cell r="C2511" t="str">
            <v>3I367V</v>
          </cell>
          <cell r="D2511" t="str">
            <v>Banco de 3 transformadores 22 kV monofásicos 367 kVA en cámara</v>
          </cell>
          <cell r="E2511" t="str">
            <v>U</v>
          </cell>
        </row>
        <row r="2512">
          <cell r="A2512" t="str">
            <v>TRV-3I375</v>
          </cell>
          <cell r="B2512" t="str">
            <v>TRV0173</v>
          </cell>
          <cell r="C2512" t="str">
            <v>3I375V</v>
          </cell>
          <cell r="D2512" t="str">
            <v>Banco de 3 transformadores 22 kV monofásicos 375 kVA en cámara</v>
          </cell>
          <cell r="E2512" t="str">
            <v>U</v>
          </cell>
        </row>
        <row r="2513">
          <cell r="A2513" t="str">
            <v>TRV-3I384</v>
          </cell>
          <cell r="B2513" t="str">
            <v>TRV0174</v>
          </cell>
          <cell r="C2513" t="str">
            <v>3I384V</v>
          </cell>
          <cell r="D2513" t="str">
            <v>Banco de 3 transformadores 22 kV monofásicos 384 kVA en cámara</v>
          </cell>
          <cell r="E2513" t="str">
            <v>U</v>
          </cell>
        </row>
        <row r="2514">
          <cell r="A2514" t="str">
            <v>TRV-3I400</v>
          </cell>
          <cell r="B2514" t="str">
            <v>TRV0175</v>
          </cell>
          <cell r="C2514" t="str">
            <v>3I400V</v>
          </cell>
          <cell r="D2514" t="str">
            <v>Banco de 3 transformadores 22 kV monofásicos 400 kVA en cámara</v>
          </cell>
          <cell r="E2514" t="str">
            <v>U</v>
          </cell>
        </row>
        <row r="2515">
          <cell r="A2515" t="str">
            <v>TRV-3I434</v>
          </cell>
          <cell r="B2515" t="str">
            <v>TRV0176</v>
          </cell>
          <cell r="C2515" t="str">
            <v>3I434V</v>
          </cell>
          <cell r="D2515" t="str">
            <v>Banco de 3 transformadores 22 kV monofásicos 434 kVA en cámara</v>
          </cell>
          <cell r="E2515" t="str">
            <v>U</v>
          </cell>
        </row>
        <row r="2516">
          <cell r="A2516" t="str">
            <v>TRV-3I45</v>
          </cell>
          <cell r="B2516" t="str">
            <v>TRV0145</v>
          </cell>
          <cell r="C2516" t="str">
            <v>3I45V</v>
          </cell>
          <cell r="D2516" t="str">
            <v>Banco de 3 transformadores 22 kV monofásicos 45 kVA en cámara</v>
          </cell>
          <cell r="E2516" t="str">
            <v>U</v>
          </cell>
        </row>
        <row r="2517">
          <cell r="A2517" t="str">
            <v>TRV-3I450</v>
          </cell>
          <cell r="B2517" t="str">
            <v>TRV0177</v>
          </cell>
          <cell r="C2517" t="str">
            <v>3I450V</v>
          </cell>
          <cell r="D2517" t="str">
            <v>Banco de 3 transformadores 22 kV monofásicos 450 kVA en cámara</v>
          </cell>
          <cell r="E2517" t="str">
            <v>U</v>
          </cell>
        </row>
        <row r="2518">
          <cell r="A2518" t="str">
            <v>TRV-3I471</v>
          </cell>
          <cell r="B2518" t="str">
            <v>TRV0178</v>
          </cell>
          <cell r="C2518" t="str">
            <v>3I471V</v>
          </cell>
          <cell r="D2518" t="str">
            <v>Banco de 3 transformadores 22 kV monofásicos 471 kVA en cámara</v>
          </cell>
          <cell r="E2518" t="str">
            <v>U</v>
          </cell>
        </row>
        <row r="2519">
          <cell r="A2519" t="str">
            <v>TRV-3I50</v>
          </cell>
          <cell r="B2519" t="str">
            <v>TRV0146</v>
          </cell>
          <cell r="C2519" t="str">
            <v>3I50V</v>
          </cell>
          <cell r="D2519" t="str">
            <v>Banco de 3 transformadores 22 kV monofásicos 50 kVA en cámara</v>
          </cell>
          <cell r="E2519" t="str">
            <v>U</v>
          </cell>
        </row>
        <row r="2520">
          <cell r="A2520" t="str">
            <v>TRV-3I500</v>
          </cell>
          <cell r="B2520" t="str">
            <v>TRV0179</v>
          </cell>
          <cell r="C2520" t="str">
            <v>3I500V</v>
          </cell>
          <cell r="D2520" t="str">
            <v>Banco de 3 transformadores 22 kV monofásicos 500 kVA en cámara</v>
          </cell>
          <cell r="E2520" t="str">
            <v>U</v>
          </cell>
        </row>
        <row r="2521">
          <cell r="A2521" t="str">
            <v>TRV-3I501</v>
          </cell>
          <cell r="B2521" t="str">
            <v>TRV0180</v>
          </cell>
          <cell r="C2521" t="str">
            <v>3I501V</v>
          </cell>
          <cell r="D2521" t="str">
            <v>Banco de 3 transformadores 22 kV monofásicos 501 kVA en cámara</v>
          </cell>
          <cell r="E2521" t="str">
            <v>U</v>
          </cell>
        </row>
        <row r="2522">
          <cell r="A2522" t="str">
            <v>TRV-3I55</v>
          </cell>
          <cell r="B2522" t="str">
            <v>TRV0147</v>
          </cell>
          <cell r="C2522" t="str">
            <v>3I55V</v>
          </cell>
          <cell r="D2522" t="str">
            <v>Banco de 3 transformadores 22 kV monofásicos 55 kVA en cámara</v>
          </cell>
          <cell r="E2522" t="str">
            <v>U</v>
          </cell>
        </row>
        <row r="2523">
          <cell r="A2523" t="str">
            <v>TRV-3I550</v>
          </cell>
          <cell r="B2523" t="str">
            <v>TRV0181</v>
          </cell>
          <cell r="C2523" t="str">
            <v>3I550V</v>
          </cell>
          <cell r="D2523" t="str">
            <v>Banco de 3 transformadores 22 kV monofásicos 550 kVA en cámara</v>
          </cell>
          <cell r="E2523" t="str">
            <v>U</v>
          </cell>
        </row>
        <row r="2524">
          <cell r="A2524" t="str">
            <v>TRV-3I584</v>
          </cell>
          <cell r="B2524" t="str">
            <v>TRV0182</v>
          </cell>
          <cell r="C2524" t="str">
            <v>3I584V</v>
          </cell>
          <cell r="D2524" t="str">
            <v>Banco de 3 transformadores 22 kV monofásicos 584 kVA en cámara</v>
          </cell>
          <cell r="E2524" t="str">
            <v>U</v>
          </cell>
        </row>
        <row r="2525">
          <cell r="A2525" t="str">
            <v>TRV-3I600</v>
          </cell>
          <cell r="B2525" t="str">
            <v>TRV0183</v>
          </cell>
          <cell r="C2525" t="str">
            <v>3I600V</v>
          </cell>
          <cell r="D2525" t="str">
            <v>Banco de 3 transformadores 22 kV monofásicos 600 kVA en cámara</v>
          </cell>
          <cell r="E2525" t="str">
            <v>U</v>
          </cell>
        </row>
        <row r="2526">
          <cell r="A2526" t="str">
            <v>TRV-3I65</v>
          </cell>
          <cell r="B2526" t="str">
            <v>TRV0148</v>
          </cell>
          <cell r="C2526" t="str">
            <v>3I65V</v>
          </cell>
          <cell r="D2526" t="str">
            <v>Banco de 3 transformadores 22 kV monofásicos 65 kVA en cámara</v>
          </cell>
          <cell r="E2526" t="str">
            <v>U</v>
          </cell>
        </row>
        <row r="2527">
          <cell r="A2527" t="str">
            <v>TRV-3I667</v>
          </cell>
          <cell r="B2527" t="str">
            <v>TRV0184</v>
          </cell>
          <cell r="C2527" t="str">
            <v>3I667V</v>
          </cell>
          <cell r="D2527" t="str">
            <v>Banco de 3 transformadores 22 kV monofásicos 667 kVA en cámara</v>
          </cell>
          <cell r="E2527" t="str">
            <v>U</v>
          </cell>
        </row>
        <row r="2528">
          <cell r="A2528" t="str">
            <v>TRV-3I67.5</v>
          </cell>
          <cell r="B2528" t="str">
            <v>TRV0149</v>
          </cell>
          <cell r="C2528" t="str">
            <v>3I67.5V</v>
          </cell>
          <cell r="D2528" t="str">
            <v>Banco de 3 transformadores 22 kV monofásicos 67.5 kVA en cámara</v>
          </cell>
          <cell r="E2528" t="str">
            <v>U</v>
          </cell>
        </row>
        <row r="2529">
          <cell r="A2529" t="str">
            <v>TRV-3I75</v>
          </cell>
          <cell r="B2529" t="str">
            <v>TRV0150</v>
          </cell>
          <cell r="C2529" t="str">
            <v>3I75V</v>
          </cell>
          <cell r="D2529" t="str">
            <v>Banco de 3 transformadores 22 kV monofásicos 75 kVA en cámara</v>
          </cell>
          <cell r="E2529" t="str">
            <v>U</v>
          </cell>
        </row>
        <row r="2530">
          <cell r="A2530" t="str">
            <v>TRV-3I750</v>
          </cell>
          <cell r="B2530" t="str">
            <v>TRV0185</v>
          </cell>
          <cell r="C2530" t="str">
            <v>3I750V</v>
          </cell>
          <cell r="D2530" t="str">
            <v>Banco de 3 transformadores 22 kV monofásicos 750 kVA en cámara</v>
          </cell>
          <cell r="E2530" t="str">
            <v>U</v>
          </cell>
        </row>
        <row r="2531">
          <cell r="A2531" t="str">
            <v>TRV-3I833</v>
          </cell>
          <cell r="B2531" t="str">
            <v>TRV0186</v>
          </cell>
          <cell r="C2531" t="str">
            <v>3I833V</v>
          </cell>
          <cell r="D2531" t="str">
            <v>Banco de 3 transformadores 22 kV monofásicos 833 kVA en cámara</v>
          </cell>
          <cell r="E2531" t="str">
            <v>U</v>
          </cell>
        </row>
        <row r="2532">
          <cell r="A2532" t="str">
            <v>TRV-3I87.5</v>
          </cell>
          <cell r="B2532" t="str">
            <v>TRV0151</v>
          </cell>
          <cell r="C2532" t="str">
            <v>3I87.5V</v>
          </cell>
          <cell r="D2532" t="str">
            <v>Banco de 3 transformadores 22 kV monofásicos 87.5 kVA en cámara</v>
          </cell>
          <cell r="E2532" t="str">
            <v>U</v>
          </cell>
        </row>
        <row r="2533">
          <cell r="A2533" t="str">
            <v>TRV-3I990</v>
          </cell>
          <cell r="B2533" t="str">
            <v>TRV0187</v>
          </cell>
          <cell r="C2533" t="str">
            <v>3I990V</v>
          </cell>
          <cell r="D2533" t="str">
            <v>Banco de 3 transformadores 22 kV monofásicos 990 kVA en cámara</v>
          </cell>
          <cell r="E2533" t="str">
            <v>U</v>
          </cell>
        </row>
        <row r="2534">
          <cell r="A2534" t="str">
            <v>TRV-3I999</v>
          </cell>
          <cell r="B2534" t="str">
            <v>TRV0188</v>
          </cell>
          <cell r="C2534" t="str">
            <v>3I999V</v>
          </cell>
          <cell r="D2534" t="str">
            <v>Banco de 3 transformadores 22 kV monofásicos 999 kVA en cámara</v>
          </cell>
          <cell r="E2534" t="str">
            <v>U</v>
          </cell>
        </row>
        <row r="2535">
          <cell r="A2535" t="str">
            <v>TRV-3N100</v>
          </cell>
          <cell r="B2535" t="str">
            <v>TRV0141</v>
          </cell>
          <cell r="C2535" t="str">
            <v>3N100V</v>
          </cell>
          <cell r="D2535" t="str">
            <v>Banco de 3 transformadores 22 kV monofásicos 100 kVA en poste</v>
          </cell>
          <cell r="E2535" t="str">
            <v>U</v>
          </cell>
        </row>
        <row r="2536">
          <cell r="A2536" t="str">
            <v>TRV-3N112.5</v>
          </cell>
          <cell r="B2536" t="str">
            <v>TRV0142</v>
          </cell>
          <cell r="C2536" t="str">
            <v>3N112.5V</v>
          </cell>
          <cell r="D2536" t="str">
            <v>Banco de 3 transformadores 22 kV monofásicos 112.5 kVA en poste</v>
          </cell>
          <cell r="E2536" t="str">
            <v>U</v>
          </cell>
        </row>
        <row r="2537">
          <cell r="A2537" t="str">
            <v>TRV-3N30</v>
          </cell>
          <cell r="B2537" t="str">
            <v>TRV0132</v>
          </cell>
          <cell r="C2537" t="str">
            <v>3N30V</v>
          </cell>
          <cell r="D2537" t="str">
            <v>Banco de 3 transformadores 22 kV monofásicos 30 kVA en poste</v>
          </cell>
          <cell r="E2537" t="str">
            <v>U</v>
          </cell>
        </row>
        <row r="2538">
          <cell r="A2538" t="str">
            <v>TRV-3N35</v>
          </cell>
          <cell r="B2538" t="str">
            <v>TRV0133</v>
          </cell>
          <cell r="C2538" t="str">
            <v>3N35V</v>
          </cell>
          <cell r="D2538" t="str">
            <v>Banco de 3 transformadores 22 kV monofásicos 35 kVA en poste</v>
          </cell>
          <cell r="E2538" t="str">
            <v>U</v>
          </cell>
        </row>
        <row r="2539">
          <cell r="A2539" t="str">
            <v>TRV-3N45</v>
          </cell>
          <cell r="B2539" t="str">
            <v>TRV0134</v>
          </cell>
          <cell r="C2539" t="str">
            <v>3N45V</v>
          </cell>
          <cell r="D2539" t="str">
            <v>Banco de 3 transformadores 22 kV monofásicos 45 kVA en poste</v>
          </cell>
          <cell r="E2539" t="str">
            <v>U</v>
          </cell>
        </row>
        <row r="2540">
          <cell r="A2540" t="str">
            <v>TRV-3N50</v>
          </cell>
          <cell r="B2540" t="str">
            <v>TRV0135</v>
          </cell>
          <cell r="C2540" t="str">
            <v>3N50V</v>
          </cell>
          <cell r="D2540" t="str">
            <v>Banco de 3 transformadores 22 kV monofásicos 50 kVA en poste</v>
          </cell>
          <cell r="E2540" t="str">
            <v>U</v>
          </cell>
        </row>
        <row r="2541">
          <cell r="A2541" t="str">
            <v>TRV-3N55</v>
          </cell>
          <cell r="B2541" t="str">
            <v>TRV0136</v>
          </cell>
          <cell r="C2541" t="str">
            <v>3N55V</v>
          </cell>
          <cell r="D2541" t="str">
            <v>Banco de 3 transformadores 22 kV monofásicos 55 kVA en poste</v>
          </cell>
          <cell r="E2541" t="str">
            <v>U</v>
          </cell>
        </row>
        <row r="2542">
          <cell r="A2542" t="str">
            <v>TRV-3N65</v>
          </cell>
          <cell r="B2542" t="str">
            <v>TRV0137</v>
          </cell>
          <cell r="C2542" t="str">
            <v>3N65V</v>
          </cell>
          <cell r="D2542" t="str">
            <v>Banco de 3 transformadores 22 kV monofásicos 65 kVA en poste</v>
          </cell>
          <cell r="E2542" t="str">
            <v>U</v>
          </cell>
        </row>
        <row r="2543">
          <cell r="A2543" t="str">
            <v>TRV-3N67.5</v>
          </cell>
          <cell r="B2543" t="str">
            <v>TRV0138</v>
          </cell>
          <cell r="C2543" t="str">
            <v>3N67.5V</v>
          </cell>
          <cell r="D2543" t="str">
            <v>Banco de 3 transformadores 22 kV monofásicos 67.5 kVA en poste</v>
          </cell>
          <cell r="E2543" t="str">
            <v>U</v>
          </cell>
        </row>
        <row r="2544">
          <cell r="A2544" t="str">
            <v>TRV-3N75</v>
          </cell>
          <cell r="B2544" t="str">
            <v>TRV0139</v>
          </cell>
          <cell r="C2544" t="str">
            <v>3N75V</v>
          </cell>
          <cell r="D2544" t="str">
            <v>Banco de 3 transformadores 22 kV monofásicos 75 kVA en poste</v>
          </cell>
          <cell r="E2544" t="str">
            <v>U</v>
          </cell>
        </row>
        <row r="2545">
          <cell r="A2545" t="str">
            <v>TRV-3N87.5</v>
          </cell>
          <cell r="B2545" t="str">
            <v>TRV0140</v>
          </cell>
          <cell r="C2545" t="str">
            <v>3N87.5V</v>
          </cell>
          <cell r="D2545" t="str">
            <v>Banco de 3 transformadores 22 kV monofásicos 87.5 kVA en poste</v>
          </cell>
          <cell r="E2545" t="str">
            <v>U</v>
          </cell>
        </row>
        <row r="2546">
          <cell r="A2546" t="str">
            <v>TRV-3O100</v>
          </cell>
          <cell r="B2546" t="str">
            <v>TRV0064</v>
          </cell>
          <cell r="C2546" t="str">
            <v>3O100V</v>
          </cell>
          <cell r="D2546" t="str">
            <v>Transformador 22 kV 3F conv. 100 kVA en cámara</v>
          </cell>
          <cell r="E2546" t="str">
            <v>U</v>
          </cell>
        </row>
        <row r="2547">
          <cell r="A2547" t="str">
            <v>TRV-3O1000</v>
          </cell>
          <cell r="B2547" t="str">
            <v>TRV0076</v>
          </cell>
          <cell r="C2547" t="str">
            <v>3O1000V</v>
          </cell>
          <cell r="D2547" t="str">
            <v>Transformador 22 kV 3F conv. 1000 kVA en cámara</v>
          </cell>
          <cell r="E2547" t="str">
            <v>U</v>
          </cell>
        </row>
        <row r="2548">
          <cell r="A2548" t="str">
            <v>TRV-3O1100</v>
          </cell>
          <cell r="B2548" t="str">
            <v>TRV0077</v>
          </cell>
          <cell r="C2548" t="str">
            <v>3O1100V</v>
          </cell>
          <cell r="D2548" t="str">
            <v>Transformador 22 kV 3F conv. 1100 kVA en cámara</v>
          </cell>
          <cell r="E2548" t="str">
            <v>U</v>
          </cell>
        </row>
        <row r="2549">
          <cell r="A2549" t="str">
            <v>TRV-3O112</v>
          </cell>
          <cell r="B2549" t="str">
            <v>TRV0078</v>
          </cell>
          <cell r="C2549" t="str">
            <v>3O112V</v>
          </cell>
          <cell r="D2549" t="str">
            <v>Transformador 22 kV 3F conv. 112 kVA en cámara</v>
          </cell>
          <cell r="E2549" t="str">
            <v>U</v>
          </cell>
        </row>
        <row r="2550">
          <cell r="A2550" t="str">
            <v>TRV-3O112.5</v>
          </cell>
          <cell r="B2550" t="str">
            <v>TRV0065</v>
          </cell>
          <cell r="C2550" t="str">
            <v>3O112.5V</v>
          </cell>
          <cell r="D2550" t="str">
            <v>Transformador 22 kV 3F conv. 112.5 kVA en cámara</v>
          </cell>
          <cell r="E2550" t="str">
            <v>U</v>
          </cell>
        </row>
        <row r="2551">
          <cell r="A2551" t="str">
            <v>TRV-3O120</v>
          </cell>
          <cell r="B2551" t="str">
            <v>TRV0079</v>
          </cell>
          <cell r="C2551" t="str">
            <v>3O120V</v>
          </cell>
          <cell r="D2551" t="str">
            <v>Transformador 22 kV 3F conv. 120 kVA en cámara</v>
          </cell>
          <cell r="E2551" t="str">
            <v>U</v>
          </cell>
        </row>
        <row r="2552">
          <cell r="A2552" t="str">
            <v>TRV-3O1200</v>
          </cell>
          <cell r="B2552" t="str">
            <v>TRV0080</v>
          </cell>
          <cell r="C2552" t="str">
            <v>3O1200V</v>
          </cell>
          <cell r="D2552" t="str">
            <v>Transformador 22 kV 3F conv. 1200 kVA en cámara</v>
          </cell>
          <cell r="E2552" t="str">
            <v>U</v>
          </cell>
        </row>
        <row r="2553">
          <cell r="A2553" t="str">
            <v>TRV-3O125</v>
          </cell>
          <cell r="B2553" t="str">
            <v>TRV0066</v>
          </cell>
          <cell r="C2553" t="str">
            <v>3O125V</v>
          </cell>
          <cell r="D2553" t="str">
            <v>Transformador 22  kV 3F conv. 125 kVA en cámara</v>
          </cell>
          <cell r="E2553" t="str">
            <v>U</v>
          </cell>
        </row>
        <row r="2554">
          <cell r="A2554" t="str">
            <v>TRV-3O1300</v>
          </cell>
          <cell r="B2554" t="str">
            <v>TRV0081</v>
          </cell>
          <cell r="C2554" t="str">
            <v>3O1300V</v>
          </cell>
          <cell r="D2554" t="str">
            <v>Transformador 22 kV 3F conv. 1300 kVA en cámara</v>
          </cell>
          <cell r="E2554" t="str">
            <v>U</v>
          </cell>
        </row>
        <row r="2555">
          <cell r="A2555" t="str">
            <v>TRV-3O15</v>
          </cell>
          <cell r="B2555" t="str">
            <v>TRV0057</v>
          </cell>
          <cell r="C2555" t="str">
            <v>3O15V</v>
          </cell>
          <cell r="D2555" t="str">
            <v>Transformador 22 kV 3F conv. 15 kVA en cámara</v>
          </cell>
          <cell r="E2555" t="str">
            <v>U</v>
          </cell>
        </row>
        <row r="2556">
          <cell r="A2556" t="str">
            <v>TRV-3O1500</v>
          </cell>
          <cell r="B2556" t="str">
            <v>TRV0082</v>
          </cell>
          <cell r="C2556" t="str">
            <v>3O1500V</v>
          </cell>
          <cell r="D2556" t="str">
            <v>Transformador 22 kV 3F conv. 1500 kVA en cámara</v>
          </cell>
          <cell r="E2556" t="str">
            <v>U</v>
          </cell>
        </row>
        <row r="2557">
          <cell r="A2557" t="str">
            <v>TRV-3O160</v>
          </cell>
          <cell r="B2557" t="str">
            <v>TRV0130</v>
          </cell>
          <cell r="C2557" t="str">
            <v>3O160V</v>
          </cell>
          <cell r="D2557" t="str">
            <v>Transformador 22 kV 3F conv. 160 kVA en cámara</v>
          </cell>
          <cell r="E2557" t="str">
            <v>U</v>
          </cell>
        </row>
        <row r="2558">
          <cell r="A2558" t="str">
            <v>TRV-3O190</v>
          </cell>
          <cell r="B2558" t="str">
            <v>TRV0083</v>
          </cell>
          <cell r="C2558" t="str">
            <v>3O190V</v>
          </cell>
          <cell r="D2558" t="str">
            <v>Transformador 22 kV 3F conv. 190 kVA en cámara</v>
          </cell>
          <cell r="E2558" t="str">
            <v>U</v>
          </cell>
        </row>
        <row r="2559">
          <cell r="A2559" t="str">
            <v>TRV-3O200</v>
          </cell>
          <cell r="B2559" t="str">
            <v>TRV0084</v>
          </cell>
          <cell r="C2559" t="str">
            <v>3O200V</v>
          </cell>
          <cell r="D2559" t="str">
            <v>Transformador 22 kV 3F conv. 200 kVA en cámara</v>
          </cell>
          <cell r="E2559" t="str">
            <v>U</v>
          </cell>
        </row>
        <row r="2560">
          <cell r="A2560" t="str">
            <v>TRV-3O225</v>
          </cell>
          <cell r="B2560" t="str">
            <v>TRV0085</v>
          </cell>
          <cell r="C2560" t="str">
            <v>3O225V</v>
          </cell>
          <cell r="D2560" t="str">
            <v>Transformador 22 kV 3F conv. 225 kVA en cámara</v>
          </cell>
          <cell r="E2560" t="str">
            <v>U</v>
          </cell>
        </row>
        <row r="2561">
          <cell r="A2561" t="str">
            <v>TRV-3O250</v>
          </cell>
          <cell r="B2561" t="str">
            <v>TRV0086</v>
          </cell>
          <cell r="C2561" t="str">
            <v>3O250V</v>
          </cell>
          <cell r="D2561" t="str">
            <v>Transformador 22 kV 3F conv. 250 kVA en cámara</v>
          </cell>
          <cell r="E2561" t="str">
            <v>U</v>
          </cell>
        </row>
        <row r="2562">
          <cell r="A2562" t="str">
            <v>TRV-3O30</v>
          </cell>
          <cell r="B2562" t="str">
            <v>TRV0058</v>
          </cell>
          <cell r="C2562" t="str">
            <v>3O30V</v>
          </cell>
          <cell r="D2562" t="str">
            <v>Transformador 22 kV 3F conv. 30 kVA en cámara</v>
          </cell>
          <cell r="E2562" t="str">
            <v>U</v>
          </cell>
        </row>
        <row r="2563">
          <cell r="A2563" t="str">
            <v>TRV-3O300</v>
          </cell>
          <cell r="B2563" t="str">
            <v>TRV0087</v>
          </cell>
          <cell r="C2563" t="str">
            <v>3O300V</v>
          </cell>
          <cell r="D2563" t="str">
            <v>Transformador 22 kV 3F conv. 300 kVA en cámara</v>
          </cell>
          <cell r="E2563" t="str">
            <v>U</v>
          </cell>
        </row>
        <row r="2564">
          <cell r="A2564" t="str">
            <v>TRV-3O315</v>
          </cell>
          <cell r="B2564" t="str">
            <v>TRV0088</v>
          </cell>
          <cell r="C2564" t="str">
            <v>3O315V</v>
          </cell>
          <cell r="D2564" t="str">
            <v>Transformador 22 kV 3F conv. 315 kVA en cámara</v>
          </cell>
          <cell r="E2564" t="str">
            <v>U</v>
          </cell>
        </row>
        <row r="2565">
          <cell r="A2565" t="str">
            <v>TRV-3O350</v>
          </cell>
          <cell r="B2565" t="str">
            <v>TRV0089</v>
          </cell>
          <cell r="C2565" t="str">
            <v>3O350V</v>
          </cell>
          <cell r="D2565" t="str">
            <v>Transformador 22 kV 3F conv. 350 kVA en cámara</v>
          </cell>
          <cell r="E2565" t="str">
            <v>U</v>
          </cell>
        </row>
        <row r="2566">
          <cell r="A2566" t="str">
            <v>TRV-3O400</v>
          </cell>
          <cell r="B2566" t="str">
            <v>TRV0090</v>
          </cell>
          <cell r="C2566" t="str">
            <v>3O400V</v>
          </cell>
          <cell r="D2566" t="str">
            <v>Transformador 22 kV 3F conv. 400 kVA en cámara</v>
          </cell>
          <cell r="E2566" t="str">
            <v>U</v>
          </cell>
        </row>
        <row r="2567">
          <cell r="A2567" t="str">
            <v>TRV-3O45</v>
          </cell>
          <cell r="B2567" t="str">
            <v>TRV0059</v>
          </cell>
          <cell r="C2567" t="str">
            <v>3O45V</v>
          </cell>
          <cell r="D2567" t="str">
            <v>Transformador 22 kV 3F conv. 45 kVA en cámara</v>
          </cell>
          <cell r="E2567" t="str">
            <v>U</v>
          </cell>
        </row>
        <row r="2568">
          <cell r="A2568" t="str">
            <v>TRV-3O450</v>
          </cell>
          <cell r="B2568" t="str">
            <v>TRV0131</v>
          </cell>
          <cell r="C2568" t="str">
            <v>3O450V</v>
          </cell>
          <cell r="D2568" t="str">
            <v>Transformador 22 kV 3F conv. 450 kVA en cámara</v>
          </cell>
          <cell r="E2568" t="str">
            <v>U</v>
          </cell>
        </row>
        <row r="2569">
          <cell r="A2569" t="str">
            <v>TRV-3O50</v>
          </cell>
          <cell r="B2569" t="str">
            <v>TRV0060</v>
          </cell>
          <cell r="C2569" t="str">
            <v>3O50V</v>
          </cell>
          <cell r="D2569" t="str">
            <v>Transformador 22 kV 3F conv. 50 kVA en cámara</v>
          </cell>
          <cell r="E2569" t="str">
            <v>U</v>
          </cell>
        </row>
        <row r="2570">
          <cell r="A2570" t="str">
            <v>TRV-3O500</v>
          </cell>
          <cell r="B2570" t="str">
            <v>TRV0091</v>
          </cell>
          <cell r="C2570" t="str">
            <v>3O500V</v>
          </cell>
          <cell r="D2570" t="str">
            <v>Transformador 22 kV 3F conv. 500 kVA en cámara</v>
          </cell>
          <cell r="E2570" t="str">
            <v>U</v>
          </cell>
        </row>
        <row r="2571">
          <cell r="A2571" t="str">
            <v>TRV-3O60</v>
          </cell>
          <cell r="B2571" t="str">
            <v>TRV0061</v>
          </cell>
          <cell r="C2571" t="str">
            <v>3O60V</v>
          </cell>
          <cell r="D2571" t="str">
            <v>Transformador 22 kV 3F conv. 60 kVA en cámara</v>
          </cell>
          <cell r="E2571" t="str">
            <v>U</v>
          </cell>
        </row>
        <row r="2572">
          <cell r="A2572" t="str">
            <v>TRV-3O630</v>
          </cell>
          <cell r="B2572" t="str">
            <v>TRV0092</v>
          </cell>
          <cell r="C2572" t="str">
            <v>3O630V</v>
          </cell>
          <cell r="D2572" t="str">
            <v>Transformador 22 kV 3F conv. 630 kVA en cámara</v>
          </cell>
          <cell r="E2572" t="str">
            <v>U</v>
          </cell>
        </row>
        <row r="2573">
          <cell r="A2573" t="str">
            <v>TRV-3O75</v>
          </cell>
          <cell r="B2573" t="str">
            <v>TRV0062</v>
          </cell>
          <cell r="C2573" t="str">
            <v>3O75V</v>
          </cell>
          <cell r="D2573" t="str">
            <v>Transformador 22 kV 3F conv. 75 kVA en cámara</v>
          </cell>
          <cell r="E2573" t="str">
            <v>U</v>
          </cell>
        </row>
        <row r="2574">
          <cell r="A2574" t="str">
            <v>TRV-3O750</v>
          </cell>
          <cell r="B2574" t="str">
            <v>TRV0093</v>
          </cell>
          <cell r="C2574" t="str">
            <v>3O750V</v>
          </cell>
          <cell r="D2574" t="str">
            <v>Transformador 22 kV 3F conv. 750 kVA en cámara</v>
          </cell>
          <cell r="E2574" t="str">
            <v>U</v>
          </cell>
        </row>
        <row r="2575">
          <cell r="A2575" t="str">
            <v>TRV-3O800</v>
          </cell>
          <cell r="B2575" t="str">
            <v>TRV0094</v>
          </cell>
          <cell r="C2575" t="str">
            <v>3O800V</v>
          </cell>
          <cell r="D2575" t="str">
            <v>Transformador 22 kV 3F conv. 800 kVA en cámara</v>
          </cell>
          <cell r="E2575" t="str">
            <v>U</v>
          </cell>
        </row>
        <row r="2576">
          <cell r="A2576" t="str">
            <v>TRV-3O90</v>
          </cell>
          <cell r="B2576" t="str">
            <v>TRV0063</v>
          </cell>
          <cell r="C2576" t="str">
            <v>3O90V</v>
          </cell>
          <cell r="D2576" t="str">
            <v>Transformador 22 kV 3F conv. 90 kVA en cámara</v>
          </cell>
          <cell r="E2576" t="str">
            <v>U</v>
          </cell>
        </row>
        <row r="2577">
          <cell r="A2577" t="str">
            <v>TRV-3P100</v>
          </cell>
          <cell r="B2577" t="str">
            <v>TRV0038</v>
          </cell>
          <cell r="C2577" t="str">
            <v>3P100V</v>
          </cell>
          <cell r="D2577" t="str">
            <v>Transformador 22 kV 3F Pedestal o Padmounted 100KVA</v>
          </cell>
          <cell r="E2577" t="str">
            <v>U</v>
          </cell>
        </row>
        <row r="2578">
          <cell r="A2578" t="str">
            <v>TRV-3P1000</v>
          </cell>
          <cell r="B2578" t="str">
            <v>TRV0124</v>
          </cell>
          <cell r="C2578" t="str">
            <v>3P1000V</v>
          </cell>
          <cell r="D2578" t="str">
            <v>Transformador 22 kV 3F Pedestal o Padmounted 1000 kVA</v>
          </cell>
          <cell r="E2578" t="str">
            <v>U</v>
          </cell>
        </row>
        <row r="2579">
          <cell r="A2579" t="str">
            <v>TRV-3P1050</v>
          </cell>
          <cell r="B2579" t="str">
            <v>TRV0125</v>
          </cell>
          <cell r="C2579" t="str">
            <v>3P1050V</v>
          </cell>
          <cell r="D2579" t="str">
            <v>Transformador 22 kV 3F Pedestal o Padmounted 1050 kVA</v>
          </cell>
          <cell r="E2579" t="str">
            <v>U</v>
          </cell>
        </row>
        <row r="2580">
          <cell r="A2580" t="str">
            <v>TRV-3P112.5</v>
          </cell>
          <cell r="B2580" t="str">
            <v>TRV0039</v>
          </cell>
          <cell r="C2580" t="str">
            <v>3P112.5V</v>
          </cell>
          <cell r="D2580" t="str">
            <v>Transformador 22 kV 3F Pedestal o Padmounted 112.5KVA</v>
          </cell>
          <cell r="E2580" t="str">
            <v>U</v>
          </cell>
        </row>
        <row r="2581">
          <cell r="A2581" t="str">
            <v>TRV-3P120</v>
          </cell>
          <cell r="B2581" t="str">
            <v>TRV0116</v>
          </cell>
          <cell r="C2581" t="str">
            <v>3P120V</v>
          </cell>
          <cell r="D2581" t="str">
            <v>Transformador 22 kV 3F Pedestal o Padmounted 120 kVA</v>
          </cell>
          <cell r="E2581" t="str">
            <v>U</v>
          </cell>
        </row>
        <row r="2582">
          <cell r="A2582" t="str">
            <v>TRV-3P1200</v>
          </cell>
          <cell r="B2582" t="str">
            <v>TRV0126</v>
          </cell>
          <cell r="C2582" t="str">
            <v>3P1200V</v>
          </cell>
          <cell r="D2582" t="str">
            <v>Transformador 22 kV 3F Pedestal o Padmounted 1200 kVA</v>
          </cell>
          <cell r="E2582" t="str">
            <v>U</v>
          </cell>
        </row>
        <row r="2583">
          <cell r="A2583" t="str">
            <v>TRV-3P125</v>
          </cell>
          <cell r="B2583" t="str">
            <v>TRV0040</v>
          </cell>
          <cell r="C2583" t="str">
            <v>3P125V</v>
          </cell>
          <cell r="D2583" t="str">
            <v>Transformador 22 kV 3F Pedestal o Padmounted 125KVA</v>
          </cell>
          <cell r="E2583" t="str">
            <v>U</v>
          </cell>
        </row>
        <row r="2584">
          <cell r="A2584" t="str">
            <v>TRV-3P15</v>
          </cell>
          <cell r="B2584" t="str">
            <v>TRV0034</v>
          </cell>
          <cell r="C2584" t="str">
            <v>3P15V</v>
          </cell>
          <cell r="D2584" t="str">
            <v>Transformador 22 kV 3F Pedestal o Padmounted 15KVA.</v>
          </cell>
          <cell r="E2584" t="str">
            <v>U</v>
          </cell>
        </row>
        <row r="2585">
          <cell r="A2585" t="str">
            <v>TRV-3P150</v>
          </cell>
          <cell r="B2585" t="str">
            <v>TRV0041</v>
          </cell>
          <cell r="C2585" t="str">
            <v>3P150V</v>
          </cell>
          <cell r="D2585" t="str">
            <v>Transformador 22 kV 3F Pedestal o Padmounted 150KVA</v>
          </cell>
          <cell r="E2585" t="str">
            <v>U</v>
          </cell>
        </row>
        <row r="2586">
          <cell r="A2586" t="str">
            <v>TRV-3P1500</v>
          </cell>
          <cell r="B2586" t="str">
            <v>TRV0127</v>
          </cell>
          <cell r="C2586" t="str">
            <v>3P1500V</v>
          </cell>
          <cell r="D2586" t="str">
            <v>Transformador 22 kV 3F Pedestal o Padmounted 1500 kVA</v>
          </cell>
          <cell r="E2586" t="str">
            <v>U</v>
          </cell>
        </row>
        <row r="2587">
          <cell r="A2587" t="str">
            <v>TRV-3P160</v>
          </cell>
          <cell r="B2587" t="str">
            <v>TRV0117</v>
          </cell>
          <cell r="C2587" t="str">
            <v>3P160V</v>
          </cell>
          <cell r="D2587" t="str">
            <v>Transformador 22 kV 3F Pedestal o Padmounted 160 kVA</v>
          </cell>
          <cell r="E2587" t="str">
            <v>U</v>
          </cell>
        </row>
        <row r="2588">
          <cell r="A2588" t="str">
            <v>TRV-3P175</v>
          </cell>
          <cell r="B2588" t="str">
            <v>TRV0118</v>
          </cell>
          <cell r="C2588" t="str">
            <v>3P175V</v>
          </cell>
          <cell r="D2588" t="str">
            <v>Transformador 22 kV 3F Pedestal o Padmounted 175 kVA</v>
          </cell>
          <cell r="E2588" t="str">
            <v>U</v>
          </cell>
        </row>
        <row r="2589">
          <cell r="A2589" t="str">
            <v>TRV-3P200</v>
          </cell>
          <cell r="B2589" t="str">
            <v>TRV0042</v>
          </cell>
          <cell r="C2589" t="str">
            <v>3P200V</v>
          </cell>
          <cell r="D2589" t="str">
            <v>Transformador 22 kV 3F Pedestal o Padmounted 200KVA</v>
          </cell>
          <cell r="E2589" t="str">
            <v>U</v>
          </cell>
        </row>
        <row r="2590">
          <cell r="A2590" t="str">
            <v>TRV-3P2000</v>
          </cell>
          <cell r="B2590" t="str">
            <v>TRV0128</v>
          </cell>
          <cell r="C2590" t="str">
            <v>3P2000V</v>
          </cell>
          <cell r="D2590" t="str">
            <v>Transformador 22 kV 3F Pedestal o Padmounted 2000 kVA</v>
          </cell>
          <cell r="E2590" t="str">
            <v>U</v>
          </cell>
        </row>
        <row r="2591">
          <cell r="A2591" t="str">
            <v>TRV-3P225</v>
          </cell>
          <cell r="B2591" t="str">
            <v>TRV0043</v>
          </cell>
          <cell r="C2591" t="str">
            <v>3P225V</v>
          </cell>
          <cell r="D2591" t="str">
            <v>Transformador 22 kV 3F Pedestal o Padmounted 225KVA</v>
          </cell>
          <cell r="E2591" t="str">
            <v>U</v>
          </cell>
        </row>
        <row r="2592">
          <cell r="A2592" t="str">
            <v>TRV-3P250</v>
          </cell>
          <cell r="B2592" t="str">
            <v>TRV0044</v>
          </cell>
          <cell r="C2592" t="str">
            <v>3P250V</v>
          </cell>
          <cell r="D2592" t="str">
            <v>Transformador 22 kV 3F Pedestal o Padmounted 250KVA</v>
          </cell>
          <cell r="E2592" t="str">
            <v>U</v>
          </cell>
        </row>
        <row r="2593">
          <cell r="A2593" t="str">
            <v>TRV-3P30</v>
          </cell>
          <cell r="B2593" t="str">
            <v>TRV0035</v>
          </cell>
          <cell r="C2593" t="str">
            <v>3P30V</v>
          </cell>
          <cell r="D2593" t="str">
            <v>Transformador 22 kV 3F Pedestal o Padmounted 30KVA.</v>
          </cell>
          <cell r="E2593" t="str">
            <v>U</v>
          </cell>
        </row>
        <row r="2594">
          <cell r="A2594" t="str">
            <v>TRV-3P300</v>
          </cell>
          <cell r="B2594" t="str">
            <v>TRV0045</v>
          </cell>
          <cell r="C2594" t="str">
            <v>3P300V</v>
          </cell>
          <cell r="D2594" t="str">
            <v>Transformador 22 kV 3F Pedestal o Padmounted 300KVA</v>
          </cell>
          <cell r="E2594" t="str">
            <v>U</v>
          </cell>
        </row>
        <row r="2595">
          <cell r="A2595" t="str">
            <v>TRV-3P350</v>
          </cell>
          <cell r="B2595" t="str">
            <v>TRV0046</v>
          </cell>
          <cell r="C2595" t="str">
            <v>3P350V</v>
          </cell>
          <cell r="D2595" t="str">
            <v>Transformador 22 kV 3F Pedestal o Padmounted 350KVA</v>
          </cell>
          <cell r="E2595" t="str">
            <v>U</v>
          </cell>
        </row>
        <row r="2596">
          <cell r="A2596" t="str">
            <v>TRV-3P37.5</v>
          </cell>
          <cell r="B2596" t="str">
            <v>TRV0114</v>
          </cell>
          <cell r="C2596" t="str">
            <v>3P37.5V</v>
          </cell>
          <cell r="D2596" t="str">
            <v>Transformador 22 kV 3F Pedestal o Padmounted 37.5 kVA</v>
          </cell>
          <cell r="E2596" t="str">
            <v>U</v>
          </cell>
        </row>
        <row r="2597">
          <cell r="A2597" t="str">
            <v>TRV-3P400</v>
          </cell>
          <cell r="B2597" t="str">
            <v>TRV0047</v>
          </cell>
          <cell r="C2597" t="str">
            <v>3P400V</v>
          </cell>
          <cell r="D2597" t="str">
            <v>Transformador 22 kV 3F Pedestal o Padmounted 400KVA</v>
          </cell>
          <cell r="E2597" t="str">
            <v>U</v>
          </cell>
        </row>
        <row r="2598">
          <cell r="A2598" t="str">
            <v>TRV-3P45</v>
          </cell>
          <cell r="B2598" t="str">
            <v>TRV0115</v>
          </cell>
          <cell r="C2598" t="str">
            <v>3P45V</v>
          </cell>
          <cell r="D2598" t="str">
            <v>Transformador 22 kV 3F Pedestal o Padmounted 45 kVA</v>
          </cell>
          <cell r="E2598" t="str">
            <v>U</v>
          </cell>
        </row>
        <row r="2599">
          <cell r="A2599" t="str">
            <v>TRV-3P4500</v>
          </cell>
          <cell r="B2599" t="str">
            <v>TRV0129</v>
          </cell>
          <cell r="C2599" t="str">
            <v>3P4500V</v>
          </cell>
          <cell r="D2599" t="str">
            <v>Transformador 22 kV 3F Pedestal o Padmounted 4500 kVA</v>
          </cell>
          <cell r="E2599" t="str">
            <v>U</v>
          </cell>
        </row>
        <row r="2600">
          <cell r="A2600" t="str">
            <v>TRV-3P50</v>
          </cell>
          <cell r="B2600" t="str">
            <v>TRV0036</v>
          </cell>
          <cell r="C2600" t="str">
            <v>3P50V</v>
          </cell>
          <cell r="D2600" t="str">
            <v>Transformador 22 kV 3F Pedestal o Padmounted 50KVA.</v>
          </cell>
          <cell r="E2600" t="str">
            <v>U</v>
          </cell>
        </row>
        <row r="2601">
          <cell r="A2601" t="str">
            <v>TRV-3P500</v>
          </cell>
          <cell r="B2601" t="str">
            <v>TRV0048</v>
          </cell>
          <cell r="C2601" t="str">
            <v>3P500V</v>
          </cell>
          <cell r="D2601" t="str">
            <v>Transformador 22 kV 3F Pedestal o Padmounted 500KVA</v>
          </cell>
          <cell r="E2601" t="str">
            <v>U</v>
          </cell>
        </row>
        <row r="2602">
          <cell r="A2602" t="str">
            <v>TRV-3P600</v>
          </cell>
          <cell r="B2602" t="str">
            <v>TRV0119</v>
          </cell>
          <cell r="C2602" t="str">
            <v>3P600V</v>
          </cell>
          <cell r="D2602" t="str">
            <v>Transformador 22 kV 3F Pedestal o Padmounted 600 kVA</v>
          </cell>
          <cell r="E2602" t="str">
            <v>U</v>
          </cell>
        </row>
        <row r="2603">
          <cell r="A2603" t="str">
            <v>TRV-3P630</v>
          </cell>
          <cell r="B2603" t="str">
            <v>TRV0120</v>
          </cell>
          <cell r="C2603" t="str">
            <v>3P630V</v>
          </cell>
          <cell r="D2603" t="str">
            <v>Transformador 22 kV 3F Pedestal o Padmounted 630 kVA</v>
          </cell>
          <cell r="E2603" t="str">
            <v>U</v>
          </cell>
        </row>
        <row r="2604">
          <cell r="A2604" t="str">
            <v>TRV-3P700</v>
          </cell>
          <cell r="B2604" t="str">
            <v>TRV0121</v>
          </cell>
          <cell r="C2604" t="str">
            <v>3P700V</v>
          </cell>
          <cell r="D2604" t="str">
            <v>Transformador 22 kV 3F Pedestal o Padmounted 700 kVA</v>
          </cell>
          <cell r="E2604" t="str">
            <v>U</v>
          </cell>
        </row>
        <row r="2605">
          <cell r="A2605" t="str">
            <v>TRV-3P75</v>
          </cell>
          <cell r="B2605" t="str">
            <v>TRV0037</v>
          </cell>
          <cell r="C2605" t="str">
            <v>3P75V</v>
          </cell>
          <cell r="D2605" t="str">
            <v>Transformador 22 kV 3F Pedestal o Padmounted 75KVA.</v>
          </cell>
          <cell r="E2605" t="str">
            <v>U</v>
          </cell>
        </row>
        <row r="2606">
          <cell r="A2606" t="str">
            <v>TRV-3P750</v>
          </cell>
          <cell r="B2606" t="str">
            <v>TRV0122</v>
          </cell>
          <cell r="C2606" t="str">
            <v>3P750V</v>
          </cell>
          <cell r="D2606" t="str">
            <v>Transformador 22 kV 3F Pedestal o Padmounted 750 kVA</v>
          </cell>
          <cell r="E2606" t="str">
            <v>U</v>
          </cell>
        </row>
        <row r="2607">
          <cell r="A2607" t="str">
            <v>TRV-3P800</v>
          </cell>
          <cell r="B2607" t="str">
            <v>TRV0123</v>
          </cell>
          <cell r="C2607" t="str">
            <v>3P800V</v>
          </cell>
          <cell r="D2607" t="str">
            <v>Transformador 22 kV 3F Pedestal o Padmounted 800 kVA</v>
          </cell>
          <cell r="E2607" t="str">
            <v>U</v>
          </cell>
        </row>
      </sheetData>
      <sheetData sheetId="10" refreshError="1"/>
      <sheetData sheetId="11" refreshError="1"/>
      <sheetData sheetId="12" refreshError="1">
        <row r="10">
          <cell r="E10" t="str">
            <v>RURAL</v>
          </cell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ERIALES"/>
      <sheetName val="ESTRUCTURAS ZONA 6"/>
      <sheetName val="ESTRUCTURAS CIPRIANO FUENTE"/>
      <sheetName val="PRECIOS UNIT. RED AÉREA   "/>
      <sheetName val="MATER &amp; M-O_ AC-MED"/>
      <sheetName val="M-OBR AC-MED"/>
      <sheetName val="FINANCIEROS"/>
      <sheetName val="CALCULO COSTO BENEFICIO"/>
      <sheetName val="USUARIOS"/>
      <sheetName val="AC Y MED"/>
      <sheetName val="RESUMEN AC Y MED"/>
      <sheetName val="REMODELACIÓN"/>
      <sheetName val="PRECIOS UNIT RED AÉREA"/>
      <sheetName val="PRECIOS UNIT. RED AERÉA"/>
      <sheetName val="PRECIOS UNIT. RED SUBTERRÁNEA"/>
      <sheetName val="PRECIOS UNIT. OBRAS CIVILES"/>
      <sheetName val="FACTORES DE APLICACIÓN"/>
      <sheetName val="RESUMEN_BEN COST 2013"/>
      <sheetName val="CRONOGRAMA VALORADO"/>
      <sheetName val="USUARIOS REV 21 JUNIO"/>
      <sheetName val="DEMANDA"/>
      <sheetName val="MEMORIA TECNICA"/>
      <sheetName val="MEMORIA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8">
          <cell r="F58" t="str">
            <v>NCI</v>
          </cell>
          <cell r="G58" t="str">
            <v>FCCI</v>
          </cell>
          <cell r="H58" t="str">
            <v>DMUCI</v>
          </cell>
        </row>
        <row r="59">
          <cell r="H59" t="str">
            <v>kVA</v>
          </cell>
        </row>
        <row r="60">
          <cell r="F60">
            <v>5</v>
          </cell>
          <cell r="G60">
            <v>0.4311510632956293</v>
          </cell>
          <cell r="H60">
            <v>3.1042876557285308</v>
          </cell>
        </row>
        <row r="61">
          <cell r="F61">
            <v>6</v>
          </cell>
          <cell r="G61">
            <v>0.42202809955278009</v>
          </cell>
          <cell r="H61">
            <v>3.6463227801360194</v>
          </cell>
        </row>
        <row r="62">
          <cell r="F62">
            <v>7</v>
          </cell>
          <cell r="G62">
            <v>0.41447968086104237</v>
          </cell>
          <cell r="H62">
            <v>4.1779551830793071</v>
          </cell>
        </row>
        <row r="63">
          <cell r="F63">
            <v>8</v>
          </cell>
          <cell r="G63">
            <v>0.40806066584742123</v>
          </cell>
          <cell r="H63">
            <v>4.7008588705622927</v>
          </cell>
        </row>
        <row r="64">
          <cell r="F64">
            <v>9</v>
          </cell>
          <cell r="G64">
            <v>0.40248935803954955</v>
          </cell>
          <cell r="H64">
            <v>5.2162620801925614</v>
          </cell>
        </row>
        <row r="65">
          <cell r="F65">
            <v>10</v>
          </cell>
          <cell r="G65">
            <v>0.39757657298045312</v>
          </cell>
          <cell r="H65">
            <v>5.7251026509185241</v>
          </cell>
        </row>
        <row r="66">
          <cell r="F66">
            <v>11</v>
          </cell>
          <cell r="G66">
            <v>0.39318933040333359</v>
          </cell>
          <cell r="H66">
            <v>6.2281189935888035</v>
          </cell>
        </row>
        <row r="67">
          <cell r="F67">
            <v>12</v>
          </cell>
          <cell r="G67">
            <v>0.38923071955482325</v>
          </cell>
          <cell r="H67">
            <v>6.7259068339073451</v>
          </cell>
        </row>
        <row r="68">
          <cell r="F68">
            <v>13</v>
          </cell>
          <cell r="G68">
            <v>0.38562801307911815</v>
          </cell>
          <cell r="H68">
            <v>7.2189564048410917</v>
          </cell>
        </row>
        <row r="69">
          <cell r="F69">
            <v>14</v>
          </cell>
          <cell r="G69">
            <v>0.38232528862554804</v>
          </cell>
          <cell r="H69">
            <v>7.7076778186910477</v>
          </cell>
        </row>
        <row r="70">
          <cell r="F70">
            <v>15</v>
          </cell>
          <cell r="G70">
            <v>0.37927865533918298</v>
          </cell>
          <cell r="H70">
            <v>8.1924189553263531</v>
          </cell>
        </row>
        <row r="71">
          <cell r="F71">
            <v>16</v>
          </cell>
          <cell r="G71">
            <v>0.37645305675543989</v>
          </cell>
          <cell r="H71">
            <v>8.6734784276453336</v>
          </cell>
        </row>
        <row r="72">
          <cell r="F72">
            <v>17</v>
          </cell>
          <cell r="G72">
            <v>0.37382006547894664</v>
          </cell>
          <cell r="H72">
            <v>9.151115202924613</v>
          </cell>
        </row>
        <row r="73">
          <cell r="F73">
            <v>18</v>
          </cell>
          <cell r="G73">
            <v>0.37135632287989317</v>
          </cell>
          <cell r="H73">
            <v>9.6255558890468311</v>
          </cell>
        </row>
        <row r="74">
          <cell r="F74">
            <v>19</v>
          </cell>
          <cell r="G74">
            <v>0.36904241048433217</v>
          </cell>
          <cell r="H74">
            <v>10.097000350851328</v>
          </cell>
        </row>
        <row r="75">
          <cell r="F75">
            <v>20</v>
          </cell>
          <cell r="G75">
            <v>0.36686201761128112</v>
          </cell>
          <cell r="H75">
            <v>10.565626107204896</v>
          </cell>
        </row>
        <row r="76">
          <cell r="F76">
            <v>21</v>
          </cell>
          <cell r="G76">
            <v>0.36480131684199929</v>
          </cell>
          <cell r="H76">
            <v>11.031591821302058</v>
          </cell>
        </row>
        <row r="77">
          <cell r="F77">
            <v>22</v>
          </cell>
          <cell r="G77">
            <v>0.36284848817902593</v>
          </cell>
          <cell r="H77">
            <v>11.49504010551154</v>
          </cell>
        </row>
        <row r="78">
          <cell r="F78">
            <v>23</v>
          </cell>
          <cell r="G78">
            <v>0.36099335146281625</v>
          </cell>
          <cell r="H78">
            <v>11.956099800448472</v>
          </cell>
        </row>
        <row r="79">
          <cell r="F79">
            <v>24</v>
          </cell>
          <cell r="G79">
            <v>0.35922707886051669</v>
          </cell>
          <cell r="H79">
            <v>12.414887845419456</v>
          </cell>
        </row>
        <row r="80">
          <cell r="F80">
            <v>25</v>
          </cell>
          <cell r="G80">
            <v>0.35754196743020322</v>
          </cell>
          <cell r="H80">
            <v>12.871510827487317</v>
          </cell>
        </row>
        <row r="81">
          <cell r="F81">
            <v>26</v>
          </cell>
          <cell r="G81">
            <v>0.35593125734578468</v>
          </cell>
          <cell r="H81">
            <v>13.326066275026177</v>
          </cell>
        </row>
        <row r="82">
          <cell r="F82">
            <v>27</v>
          </cell>
          <cell r="G82">
            <v>0.35438898523972462</v>
          </cell>
          <cell r="H82">
            <v>13.778643746120492</v>
          </cell>
        </row>
        <row r="83">
          <cell r="F83">
            <v>28</v>
          </cell>
          <cell r="G83">
            <v>0.35290986484969528</v>
          </cell>
          <cell r="H83">
            <v>14.229325750739713</v>
          </cell>
        </row>
        <row r="84">
          <cell r="F84">
            <v>29</v>
          </cell>
          <cell r="G84">
            <v>0.35148918910692734</v>
          </cell>
          <cell r="H84">
            <v>14.678188537105283</v>
          </cell>
        </row>
        <row r="85">
          <cell r="F85">
            <v>30</v>
          </cell>
          <cell r="G85">
            <v>0.35012274921859593</v>
          </cell>
          <cell r="H85">
            <v>15.125302766243344</v>
          </cell>
        </row>
        <row r="86">
          <cell r="F86">
            <v>31</v>
          </cell>
          <cell r="G86">
            <v>0.34880676733465427</v>
          </cell>
          <cell r="H86">
            <v>15.570734093818965</v>
          </cell>
        </row>
        <row r="87">
          <cell r="F87">
            <v>32</v>
          </cell>
          <cell r="G87">
            <v>0.34753784016005995</v>
          </cell>
          <cell r="H87">
            <v>16.01454367457556</v>
          </cell>
        </row>
        <row r="88">
          <cell r="F88">
            <v>33</v>
          </cell>
          <cell r="G88">
            <v>0.34631289145140537</v>
          </cell>
          <cell r="H88">
            <v>16.456788601770782</v>
          </cell>
        </row>
        <row r="89">
          <cell r="F89">
            <v>34</v>
          </cell>
          <cell r="G89">
            <v>0.34512913177493681</v>
          </cell>
          <cell r="H89">
            <v>16.897522291700906</v>
          </cell>
        </row>
        <row r="90">
          <cell r="F90">
            <v>35</v>
          </cell>
          <cell r="G90">
            <v>0.34398402423786001</v>
          </cell>
          <cell r="H90">
            <v>17.336794821588146</v>
          </cell>
        </row>
        <row r="91">
          <cell r="F91">
            <v>36</v>
          </cell>
          <cell r="G91">
            <v>0.34287525516315071</v>
          </cell>
          <cell r="H91">
            <v>17.77465322765773</v>
          </cell>
        </row>
        <row r="92">
          <cell r="F92">
            <v>37</v>
          </cell>
          <cell r="G92">
            <v>0.34180070887894803</v>
          </cell>
          <cell r="H92">
            <v>18.211141769070348</v>
          </cell>
        </row>
        <row r="93">
          <cell r="F93">
            <v>38</v>
          </cell>
          <cell r="G93">
            <v>0.34075844595098681</v>
          </cell>
          <cell r="H93">
            <v>18.646302162437998</v>
          </cell>
        </row>
        <row r="94">
          <cell r="F94">
            <v>39</v>
          </cell>
          <cell r="G94">
            <v>0.3397466843107077</v>
          </cell>
          <cell r="H94">
            <v>19.080173790889344</v>
          </cell>
        </row>
        <row r="95">
          <cell r="F95">
            <v>40</v>
          </cell>
          <cell r="G95">
            <v>0.33876378283034958</v>
          </cell>
          <cell r="H95">
            <v>19.512793891028135</v>
          </cell>
        </row>
        <row r="96">
          <cell r="F96">
            <v>41</v>
          </cell>
          <cell r="G96">
            <v>0.33780822697520596</v>
          </cell>
          <cell r="H96">
            <v>19.944197720616156</v>
          </cell>
        </row>
        <row r="97">
          <cell r="F97">
            <v>42</v>
          </cell>
          <cell r="G97">
            <v>0.33687861622667986</v>
          </cell>
          <cell r="H97">
            <v>20.374418709389598</v>
          </cell>
        </row>
        <row r="98">
          <cell r="F98">
            <v>43</v>
          </cell>
          <cell r="G98">
            <v>0.33597365302109555</v>
          </cell>
          <cell r="H98">
            <v>20.803488595066238</v>
          </cell>
        </row>
        <row r="99">
          <cell r="F99">
            <v>44</v>
          </cell>
          <cell r="G99">
            <v>0.3350921329909749</v>
          </cell>
          <cell r="H99">
            <v>21.231437546308168</v>
          </cell>
        </row>
        <row r="100">
          <cell r="F100">
            <v>45</v>
          </cell>
          <cell r="G100">
            <v>0.33423293632961343</v>
          </cell>
          <cell r="H100">
            <v>21.658294274158951</v>
          </cell>
        </row>
        <row r="101">
          <cell r="F101">
            <v>46</v>
          </cell>
          <cell r="G101">
            <v>0.3333950201278304</v>
          </cell>
          <cell r="H101">
            <v>22.084086133267483</v>
          </cell>
        </row>
        <row r="102">
          <cell r="F102">
            <v>47</v>
          </cell>
          <cell r="G102">
            <v>0.33257741155490961</v>
          </cell>
          <cell r="H102">
            <v>22.508839214036282</v>
          </cell>
        </row>
        <row r="103">
          <cell r="F103">
            <v>48</v>
          </cell>
          <cell r="G103">
            <v>0.33177920177493464</v>
          </cell>
          <cell r="H103">
            <v>22.932578426683481</v>
          </cell>
        </row>
        <row r="104">
          <cell r="F104">
            <v>49</v>
          </cell>
          <cell r="G104">
            <v>0.33099954050569447</v>
          </cell>
          <cell r="H104">
            <v>23.355327578081798</v>
          </cell>
        </row>
        <row r="105">
          <cell r="F105">
            <v>50</v>
          </cell>
          <cell r="G105">
            <v>0.33023763114069055</v>
          </cell>
          <cell r="H105">
            <v>23.777109442129721</v>
          </cell>
        </row>
        <row r="106">
          <cell r="F106">
            <v>51</v>
          </cell>
          <cell r="G106">
            <v>0.32949272636598215</v>
          </cell>
          <cell r="H106">
            <v>24.197945824317728</v>
          </cell>
        </row>
        <row r="107">
          <cell r="F107">
            <v>52</v>
          </cell>
          <cell r="G107">
            <v>0.32876412421304568</v>
          </cell>
          <cell r="H107">
            <v>24.617857621072861</v>
          </cell>
        </row>
        <row r="108">
          <cell r="F108">
            <v>53</v>
          </cell>
          <cell r="G108">
            <v>0.32805116449680305</v>
          </cell>
          <cell r="H108">
            <v>25.036864874396006</v>
          </cell>
        </row>
        <row r="109">
          <cell r="F109">
            <v>54</v>
          </cell>
          <cell r="G109">
            <v>0.32735322559474267</v>
          </cell>
          <cell r="H109">
            <v>25.454986822247186</v>
          </cell>
        </row>
        <row r="110">
          <cell r="F110">
            <v>55</v>
          </cell>
          <cell r="G110">
            <v>0.32666972152881496</v>
          </cell>
          <cell r="H110">
            <v>25.872241945082141</v>
          </cell>
        </row>
        <row r="111">
          <cell r="F111">
            <v>56</v>
          </cell>
          <cell r="G111">
            <v>0.32600009931670382</v>
          </cell>
          <cell r="H111">
            <v>26.288648008898999</v>
          </cell>
        </row>
        <row r="112">
          <cell r="F112">
            <v>57</v>
          </cell>
          <cell r="G112">
            <v>0.32534383656328075</v>
          </cell>
          <cell r="H112">
            <v>26.704222105114081</v>
          </cell>
        </row>
        <row r="113">
          <cell r="F113">
            <v>58</v>
          </cell>
          <cell r="G113">
            <v>0.32470043926666986</v>
          </cell>
          <cell r="H113">
            <v>27.118980687552263</v>
          </cell>
        </row>
        <row r="114">
          <cell r="F114">
            <v>59</v>
          </cell>
          <cell r="G114">
            <v>0.32406943981645997</v>
          </cell>
          <cell r="H114">
            <v>27.532939606806437</v>
          </cell>
        </row>
        <row r="115">
          <cell r="F115">
            <v>60</v>
          </cell>
          <cell r="G115">
            <v>0.32345039516429286</v>
          </cell>
          <cell r="H115">
            <v>27.946114142194901</v>
          </cell>
        </row>
        <row r="116">
          <cell r="F116">
            <v>61</v>
          </cell>
          <cell r="G116">
            <v>0.32284288514938031</v>
          </cell>
          <cell r="H116">
            <v>28.358519031521567</v>
          </cell>
        </row>
        <row r="117">
          <cell r="F117">
            <v>62</v>
          </cell>
          <cell r="G117">
            <v>0.32224651096352858</v>
          </cell>
          <cell r="H117">
            <v>28.770168498823828</v>
          </cell>
        </row>
        <row r="118">
          <cell r="F118">
            <v>63</v>
          </cell>
          <cell r="G118">
            <v>0.32166089374199891</v>
          </cell>
          <cell r="H118">
            <v>29.181076280274141</v>
          </cell>
        </row>
        <row r="119">
          <cell r="F119">
            <v>64</v>
          </cell>
          <cell r="G119">
            <v>0.32108567326807413</v>
          </cell>
          <cell r="H119">
            <v>29.591255648385712</v>
          </cell>
        </row>
        <row r="120">
          <cell r="F120">
            <v>65</v>
          </cell>
          <cell r="G120">
            <v>0.32052050678053401</v>
          </cell>
          <cell r="H120">
            <v>30.000719434657984</v>
          </cell>
        </row>
        <row r="121">
          <cell r="F121">
            <v>66</v>
          </cell>
          <cell r="G121">
            <v>0.31996506787442025</v>
          </cell>
          <cell r="H121">
            <v>30.4094800507849</v>
          </cell>
        </row>
        <row r="122">
          <cell r="F122">
            <v>67</v>
          </cell>
          <cell r="G122">
            <v>0.31941904548650157</v>
          </cell>
          <cell r="H122">
            <v>30.817549508537667</v>
          </cell>
        </row>
        <row r="123">
          <cell r="F123">
            <v>68</v>
          </cell>
          <cell r="G123">
            <v>0.31888214295775352</v>
          </cell>
          <cell r="H123">
            <v>31.22493943842322</v>
          </cell>
        </row>
        <row r="124">
          <cell r="F124">
            <v>69</v>
          </cell>
          <cell r="G124">
            <v>0.31835407716597114</v>
          </cell>
          <cell r="H124">
            <v>31.631661107210888</v>
          </cell>
        </row>
        <row r="125">
          <cell r="F125">
            <v>70</v>
          </cell>
          <cell r="G125">
            <v>0.31783457772233131</v>
          </cell>
          <cell r="H125">
            <v>32.037725434410994</v>
          </cell>
        </row>
        <row r="126">
          <cell r="F126">
            <v>71</v>
          </cell>
          <cell r="G126">
            <v>0.31732338622635486</v>
          </cell>
          <cell r="H126">
            <v>32.443143007782524</v>
          </cell>
        </row>
        <row r="127">
          <cell r="F127">
            <v>72</v>
          </cell>
          <cell r="G127">
            <v>0.31682025557426313</v>
          </cell>
          <cell r="H127">
            <v>32.847924097939597</v>
          </cell>
        </row>
        <row r="128">
          <cell r="F128">
            <v>73</v>
          </cell>
          <cell r="G128">
            <v>0.31632494931622024</v>
          </cell>
          <cell r="H128">
            <v>33.252078672121065</v>
          </cell>
        </row>
        <row r="129">
          <cell r="F129">
            <v>74</v>
          </cell>
          <cell r="G129">
            <v>0.3158372410583894</v>
          </cell>
          <cell r="H129">
            <v>33.655616407181974</v>
          </cell>
        </row>
        <row r="130">
          <cell r="F130">
            <v>75</v>
          </cell>
          <cell r="G130">
            <v>0.31535691390611748</v>
          </cell>
          <cell r="H130">
            <v>34.058546701860685</v>
          </cell>
        </row>
        <row r="131">
          <cell r="F131">
            <v>76</v>
          </cell>
          <cell r="G131">
            <v>0.31488375994491347</v>
          </cell>
          <cell r="H131">
            <v>34.460878688371331</v>
          </cell>
        </row>
        <row r="132">
          <cell r="F132">
            <v>77</v>
          </cell>
          <cell r="G132">
            <v>0.31441757975619455</v>
          </cell>
          <cell r="H132">
            <v>34.862621243366846</v>
          </cell>
        </row>
        <row r="133">
          <cell r="F133">
            <v>78</v>
          </cell>
          <cell r="G133">
            <v>0.31395818196505321</v>
          </cell>
          <cell r="H133">
            <v>35.263782998314774</v>
          </cell>
        </row>
        <row r="134">
          <cell r="F134">
            <v>79</v>
          </cell>
          <cell r="G134">
            <v>0.31350538281754703</v>
          </cell>
          <cell r="H134">
            <v>35.664372349324147</v>
          </cell>
        </row>
        <row r="135">
          <cell r="F135">
            <v>80</v>
          </cell>
          <cell r="G135">
            <v>0.31305900578523632</v>
          </cell>
          <cell r="H135">
            <v>36.064397466459226</v>
          </cell>
        </row>
        <row r="136">
          <cell r="F136">
            <v>81</v>
          </cell>
          <cell r="G136">
            <v>0.31261888119489795</v>
          </cell>
          <cell r="H136">
            <v>36.463866302572896</v>
          </cell>
        </row>
        <row r="137">
          <cell r="F137">
            <v>82</v>
          </cell>
          <cell r="G137">
            <v>0.31218484588152279</v>
          </cell>
          <cell r="H137">
            <v>36.862786601690203</v>
          </cell>
        </row>
        <row r="138">
          <cell r="F138">
            <v>83</v>
          </cell>
          <cell r="G138">
            <v>0.31175674286286859</v>
          </cell>
          <cell r="H138">
            <v>37.261165906970049</v>
          </cell>
        </row>
        <row r="139">
          <cell r="F139">
            <v>84</v>
          </cell>
          <cell r="G139">
            <v>0.31133442103398684</v>
          </cell>
          <cell r="H139">
            <v>37.659011568271048</v>
          </cell>
        </row>
        <row r="140">
          <cell r="F140">
            <v>85</v>
          </cell>
          <cell r="G140">
            <v>0.31091773488027691</v>
          </cell>
          <cell r="H140">
            <v>38.056330749345896</v>
          </cell>
        </row>
        <row r="141">
          <cell r="F141">
            <v>86</v>
          </cell>
          <cell r="G141">
            <v>0.31050654420773993</v>
          </cell>
          <cell r="H141">
            <v>38.453130434686514</v>
          </cell>
        </row>
        <row r="142">
          <cell r="F142">
            <v>87</v>
          </cell>
          <cell r="G142">
            <v>0.31010071388921401</v>
          </cell>
          <cell r="H142">
            <v>38.849417436040731</v>
          </cell>
        </row>
        <row r="143">
          <cell r="F143">
            <v>88</v>
          </cell>
          <cell r="G143">
            <v>0.30970011362547323</v>
          </cell>
          <cell r="H143">
            <v>39.245198398619969</v>
          </cell>
        </row>
        <row r="144">
          <cell r="F144">
            <v>89</v>
          </cell>
          <cell r="G144">
            <v>0.30930461772016149</v>
          </cell>
          <cell r="H144">
            <v>39.640479807015893</v>
          </cell>
        </row>
        <row r="145">
          <cell r="F145">
            <v>90</v>
          </cell>
          <cell r="G145">
            <v>0.30891410486761384</v>
          </cell>
          <cell r="H145">
            <v>40.035267990842748</v>
          </cell>
        </row>
        <row r="146">
          <cell r="F146">
            <v>91</v>
          </cell>
          <cell r="G146">
            <v>0.30852845795269424</v>
          </cell>
          <cell r="H146">
            <v>40.429569130121045</v>
          </cell>
        </row>
        <row r="147">
          <cell r="F147">
            <v>92</v>
          </cell>
          <cell r="G147">
            <v>0.30814756386184433</v>
          </cell>
          <cell r="H147">
            <v>40.82338926041713</v>
          </cell>
        </row>
        <row r="148">
          <cell r="F148">
            <v>93</v>
          </cell>
          <cell r="G148">
            <v>0.30777131330460222</v>
          </cell>
          <cell r="H148">
            <v>41.216734277752323</v>
          </cell>
        </row>
        <row r="149">
          <cell r="F149">
            <v>94</v>
          </cell>
          <cell r="G149">
            <v>0.30739960064490363</v>
          </cell>
          <cell r="H149">
            <v>41.609609943294153</v>
          </cell>
        </row>
        <row r="150">
          <cell r="F150">
            <v>95</v>
          </cell>
          <cell r="G150">
            <v>0.30703232374153339</v>
          </cell>
          <cell r="H150">
            <v>42.002021887841764</v>
          </cell>
        </row>
        <row r="151">
          <cell r="F151">
            <v>96</v>
          </cell>
          <cell r="G151">
            <v>0.30666938379713893</v>
          </cell>
          <cell r="H151">
            <v>42.393975616116485</v>
          </cell>
        </row>
        <row r="152">
          <cell r="F152">
            <v>97</v>
          </cell>
          <cell r="G152">
            <v>0.30631068521526345</v>
          </cell>
          <cell r="H152">
            <v>42.785476510867994</v>
          </cell>
        </row>
        <row r="153">
          <cell r="F153">
            <v>98</v>
          </cell>
          <cell r="G153">
            <v>0.30595613546489386</v>
          </cell>
          <cell r="H153">
            <v>43.17652983680582</v>
          </cell>
        </row>
        <row r="154">
          <cell r="F154">
            <v>99</v>
          </cell>
          <cell r="G154">
            <v>0.30560564495205744</v>
          </cell>
          <cell r="H154">
            <v>43.567140744365304</v>
          </cell>
        </row>
        <row r="155">
          <cell r="F155">
            <v>100</v>
          </cell>
          <cell r="G155">
            <v>0.30525912689803186</v>
          </cell>
          <cell r="H155">
            <v>43.957314273316584</v>
          </cell>
        </row>
        <row r="156">
          <cell r="F156">
            <v>101</v>
          </cell>
          <cell r="G156">
            <v>0.30491649722376779</v>
          </cell>
          <cell r="H156">
            <v>44.347055356224779</v>
          </cell>
        </row>
        <row r="157">
          <cell r="F157">
            <v>102</v>
          </cell>
          <cell r="G157">
            <v>0.30457767444014605</v>
          </cell>
          <cell r="H157">
            <v>44.736368821768643</v>
          </cell>
        </row>
        <row r="158">
          <cell r="F158">
            <v>103</v>
          </cell>
          <cell r="G158">
            <v>0.30424257954372386</v>
          </cell>
          <cell r="H158">
            <v>45.12525939792512</v>
          </cell>
        </row>
        <row r="159">
          <cell r="F159">
            <v>104</v>
          </cell>
          <cell r="G159">
            <v>0.30391113591764318</v>
          </cell>
          <cell r="H159">
            <v>45.513731715026246</v>
          </cell>
        </row>
        <row r="160">
          <cell r="F160">
            <v>105</v>
          </cell>
          <cell r="G160">
            <v>0.30358326923739914</v>
          </cell>
          <cell r="H160">
            <v>45.90179030869475</v>
          </cell>
        </row>
        <row r="161">
          <cell r="F161">
            <v>106</v>
          </cell>
          <cell r="G161">
            <v>0.30325890738118721</v>
          </cell>
          <cell r="H161">
            <v>46.28943962266441</v>
          </cell>
        </row>
        <row r="162">
          <cell r="F162">
            <v>107</v>
          </cell>
          <cell r="G162">
            <v>0.30293798034456448</v>
          </cell>
          <cell r="H162">
            <v>46.676684011490494</v>
          </cell>
        </row>
        <row r="163">
          <cell r="F163">
            <v>108</v>
          </cell>
          <cell r="G163">
            <v>0.30262042015918028</v>
          </cell>
          <cell r="H163">
            <v>47.06352774315571</v>
          </cell>
        </row>
        <row r="164">
          <cell r="F164">
            <v>109</v>
          </cell>
          <cell r="G164">
            <v>0.30230616081534573</v>
          </cell>
          <cell r="H164">
            <v>47.449975001576654</v>
          </cell>
        </row>
        <row r="165">
          <cell r="F165">
            <v>110</v>
          </cell>
          <cell r="G165">
            <v>0.30199513818822804</v>
          </cell>
          <cell r="H165">
            <v>47.836029889015322</v>
          </cell>
        </row>
        <row r="166">
          <cell r="F166">
            <v>111</v>
          </cell>
          <cell r="G166">
            <v>0.30168728996746819</v>
          </cell>
          <cell r="H166">
            <v>48.221696428400108</v>
          </cell>
        </row>
        <row r="167">
          <cell r="F167">
            <v>112</v>
          </cell>
          <cell r="G167">
            <v>0.30138255559003391</v>
          </cell>
          <cell r="H167">
            <v>48.606978565560667</v>
          </cell>
        </row>
        <row r="168">
          <cell r="F168">
            <v>113</v>
          </cell>
          <cell r="G168">
            <v>0.30108087617613249</v>
          </cell>
          <cell r="H168">
            <v>48.991880171380281</v>
          </cell>
        </row>
        <row r="169">
          <cell r="F169">
            <v>114</v>
          </cell>
          <cell r="G169">
            <v>0.30078219446801774</v>
          </cell>
          <cell r="H169">
            <v>49.376405043869788</v>
          </cell>
        </row>
        <row r="170">
          <cell r="F170">
            <v>115</v>
          </cell>
          <cell r="G170">
            <v>0.30048645477153546</v>
          </cell>
          <cell r="H170">
            <v>49.760556910166272</v>
          </cell>
        </row>
        <row r="171">
          <cell r="F171">
            <v>116</v>
          </cell>
          <cell r="G171">
            <v>0.30019360290026437</v>
          </cell>
          <cell r="H171">
            <v>50.144339428460157</v>
          </cell>
        </row>
        <row r="172">
          <cell r="F172">
            <v>117</v>
          </cell>
          <cell r="G172">
            <v>0.29990358612211365</v>
          </cell>
          <cell r="H172">
            <v>50.527756189853712</v>
          </cell>
        </row>
        <row r="173">
          <cell r="F173">
            <v>118</v>
          </cell>
          <cell r="G173">
            <v>0.29961635310825108</v>
          </cell>
          <cell r="H173">
            <v>50.910810720154018</v>
          </cell>
        </row>
        <row r="174">
          <cell r="F174">
            <v>119</v>
          </cell>
          <cell r="G174">
            <v>0.29933185388423922</v>
          </cell>
          <cell r="H174">
            <v>51.293506481603224</v>
          </cell>
        </row>
        <row r="175">
          <cell r="F175">
            <v>120</v>
          </cell>
          <cell r="G175">
            <v>0.29905003978326861</v>
          </cell>
          <cell r="H175">
            <v>51.67584687454881</v>
          </cell>
        </row>
        <row r="176">
          <cell r="F176">
            <v>121</v>
          </cell>
          <cell r="G176">
            <v>0.2987708634013797</v>
          </cell>
          <cell r="H176">
            <v>52.057835239056395</v>
          </cell>
        </row>
        <row r="177">
          <cell r="F177">
            <v>122</v>
          </cell>
          <cell r="G177">
            <v>0.298494278554574</v>
          </cell>
          <cell r="H177">
            <v>52.439474856467562</v>
          </cell>
        </row>
        <row r="178">
          <cell r="F178">
            <v>123</v>
          </cell>
          <cell r="G178">
            <v>0.29822024023772054</v>
          </cell>
          <cell r="H178">
            <v>52.820768950905055</v>
          </cell>
        </row>
        <row r="179">
          <cell r="F179">
            <v>124</v>
          </cell>
          <cell r="G179">
            <v>0.29794870458516637</v>
          </cell>
          <cell r="H179">
            <v>53.201720690727292</v>
          </cell>
        </row>
        <row r="180">
          <cell r="F180">
            <v>125</v>
          </cell>
          <cell r="G180">
            <v>0.29767962883297094</v>
          </cell>
          <cell r="H180">
            <v>53.582333189934765</v>
          </cell>
        </row>
        <row r="181">
          <cell r="F181">
            <v>126</v>
          </cell>
          <cell r="G181">
            <v>0.29741297128268096</v>
          </cell>
          <cell r="H181">
            <v>53.962609509529628</v>
          </cell>
        </row>
        <row r="182">
          <cell r="F182">
            <v>127</v>
          </cell>
          <cell r="G182">
            <v>0.29714869126657478</v>
          </cell>
          <cell r="H182">
            <v>54.342552658831195</v>
          </cell>
        </row>
        <row r="183">
          <cell r="F183">
            <v>128</v>
          </cell>
          <cell r="G183">
            <v>0.29688674911430285</v>
          </cell>
          <cell r="H183">
            <v>54.722165596748304</v>
          </cell>
        </row>
        <row r="184">
          <cell r="F184">
            <v>129</v>
          </cell>
          <cell r="G184">
            <v>0.29662710612085974</v>
          </cell>
          <cell r="H184">
            <v>55.101451233010899</v>
          </cell>
        </row>
        <row r="185">
          <cell r="F185">
            <v>130</v>
          </cell>
          <cell r="G185">
            <v>0.29636972451582355</v>
          </cell>
          <cell r="H185">
            <v>55.480412429362168</v>
          </cell>
        </row>
        <row r="186">
          <cell r="F186">
            <v>131</v>
          </cell>
          <cell r="G186">
            <v>0.29611456743380377</v>
          </cell>
          <cell r="H186">
            <v>55.859052000712744</v>
          </cell>
        </row>
        <row r="187">
          <cell r="F187">
            <v>132</v>
          </cell>
          <cell r="G187">
            <v>0.29586159888604113</v>
          </cell>
          <cell r="H187">
            <v>56.237372716258704</v>
          </cell>
        </row>
        <row r="188">
          <cell r="F188">
            <v>133</v>
          </cell>
          <cell r="G188">
            <v>0.29561078373310584</v>
          </cell>
          <cell r="H188">
            <v>56.615377300564433</v>
          </cell>
        </row>
        <row r="189">
          <cell r="F189">
            <v>134</v>
          </cell>
          <cell r="G189">
            <v>0.29536208765864486</v>
          </cell>
          <cell r="H189">
            <v>56.993068434612105</v>
          </cell>
        </row>
        <row r="190">
          <cell r="F190">
            <v>135</v>
          </cell>
          <cell r="G190">
            <v>0.29511547714412883</v>
          </cell>
          <cell r="H190">
            <v>57.370448756818647</v>
          </cell>
        </row>
        <row r="191">
          <cell r="F191">
            <v>136</v>
          </cell>
          <cell r="G191">
            <v>0.29487091944455512</v>
          </cell>
          <cell r="H191">
            <v>57.747520864021666</v>
          </cell>
        </row>
        <row r="192">
          <cell r="F192">
            <v>137</v>
          </cell>
          <cell r="G192">
            <v>0.29462838256506313</v>
          </cell>
          <cell r="H192">
            <v>58.124287312435655</v>
          </cell>
        </row>
        <row r="193">
          <cell r="F193">
            <v>138</v>
          </cell>
          <cell r="G193">
            <v>0.29438783523842094</v>
          </cell>
          <cell r="H193">
            <v>58.500750618579005</v>
          </cell>
        </row>
        <row r="194">
          <cell r="F194">
            <v>139</v>
          </cell>
          <cell r="G194">
            <v>0.29414924690334582</v>
          </cell>
          <cell r="H194">
            <v>58.876913260173694</v>
          </cell>
        </row>
        <row r="195">
          <cell r="F195">
            <v>140</v>
          </cell>
          <cell r="G195">
            <v>0.29391258768362138</v>
          </cell>
          <cell r="H195">
            <v>59.252777677018067</v>
          </cell>
        </row>
        <row r="196">
          <cell r="F196">
            <v>141</v>
          </cell>
          <cell r="G196">
            <v>0.2936778283679759</v>
          </cell>
          <cell r="H196">
            <v>59.62834627183382</v>
          </cell>
        </row>
        <row r="197">
          <cell r="F197">
            <v>142</v>
          </cell>
          <cell r="G197">
            <v>0.29344494039069074</v>
          </cell>
          <cell r="H197">
            <v>60.003621411088446</v>
          </cell>
        </row>
        <row r="198">
          <cell r="F198">
            <v>143</v>
          </cell>
          <cell r="G198">
            <v>0.29321389581290541</v>
          </cell>
          <cell r="H198">
            <v>60.378605425793481</v>
          </cell>
        </row>
        <row r="199">
          <cell r="F199">
            <v>144</v>
          </cell>
          <cell r="G199">
            <v>0.29298466730459066</v>
          </cell>
          <cell r="H199">
            <v>60.753300612279915</v>
          </cell>
        </row>
        <row r="200">
          <cell r="F200">
            <v>145</v>
          </cell>
          <cell r="G200">
            <v>0.29275722812716204</v>
          </cell>
          <cell r="H200">
            <v>61.127709232951432</v>
          </cell>
        </row>
        <row r="201">
          <cell r="F201">
            <v>146</v>
          </cell>
          <cell r="G201">
            <v>0.29253155211670417</v>
          </cell>
          <cell r="H201">
            <v>61.501833517015882</v>
          </cell>
        </row>
        <row r="202">
          <cell r="F202">
            <v>147</v>
          </cell>
          <cell r="G202">
            <v>0.29230761366778396</v>
          </cell>
          <cell r="H202">
            <v>61.87567566119651</v>
          </cell>
        </row>
        <row r="203">
          <cell r="F203">
            <v>148</v>
          </cell>
          <cell r="G203">
            <v>0.29208538771782494</v>
          </cell>
          <cell r="H203">
            <v>62.24923783042285</v>
          </cell>
        </row>
        <row r="204">
          <cell r="F204">
            <v>149</v>
          </cell>
          <cell r="G204">
            <v>0.29186484973202209</v>
          </cell>
          <cell r="H204">
            <v>62.622522158502647</v>
          </cell>
        </row>
        <row r="205">
          <cell r="F205">
            <v>150</v>
          </cell>
          <cell r="G205">
            <v>0.2916459756887731</v>
          </cell>
          <cell r="H205">
            <v>62.995530748774989</v>
          </cell>
        </row>
      </sheetData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</row>
        <row r="16">
          <cell r="S16" t="str">
            <v>AC</v>
          </cell>
        </row>
        <row r="17">
          <cell r="S17" t="str">
            <v>ME</v>
          </cell>
        </row>
        <row r="18">
          <cell r="S18" t="str">
            <v>TD</v>
          </cell>
        </row>
        <row r="19">
          <cell r="S19" t="str">
            <v>AC</v>
          </cell>
        </row>
        <row r="20">
          <cell r="S20" t="str">
            <v>ME</v>
          </cell>
        </row>
        <row r="21">
          <cell r="S21" t="str">
            <v>TD</v>
          </cell>
        </row>
        <row r="22">
          <cell r="S22" t="str">
            <v>AC</v>
          </cell>
        </row>
        <row r="23">
          <cell r="S23" t="str">
            <v>ME</v>
          </cell>
        </row>
        <row r="24">
          <cell r="S24" t="str">
            <v>TD</v>
          </cell>
        </row>
        <row r="25">
          <cell r="S25" t="str">
            <v>AC</v>
          </cell>
        </row>
        <row r="26">
          <cell r="S26" t="str">
            <v>ME</v>
          </cell>
        </row>
        <row r="27">
          <cell r="S27" t="str">
            <v>TD</v>
          </cell>
        </row>
        <row r="28">
          <cell r="S28" t="str">
            <v>AC</v>
          </cell>
        </row>
        <row r="29">
          <cell r="S29" t="str">
            <v>ME</v>
          </cell>
        </row>
        <row r="30">
          <cell r="S30" t="str">
            <v>TD</v>
          </cell>
        </row>
        <row r="31">
          <cell r="S31" t="str">
            <v>AC</v>
          </cell>
        </row>
        <row r="32">
          <cell r="S32" t="str">
            <v>ME</v>
          </cell>
        </row>
        <row r="33">
          <cell r="S33" t="str">
            <v>TD</v>
          </cell>
        </row>
        <row r="34">
          <cell r="S34" t="str">
            <v>AC</v>
          </cell>
        </row>
        <row r="35">
          <cell r="S35" t="str">
            <v>ME</v>
          </cell>
        </row>
        <row r="36">
          <cell r="S36" t="str">
            <v>TD</v>
          </cell>
        </row>
        <row r="37">
          <cell r="S37" t="str">
            <v>AC</v>
          </cell>
        </row>
        <row r="38">
          <cell r="S38" t="str">
            <v>ME</v>
          </cell>
        </row>
        <row r="39">
          <cell r="S39" t="str">
            <v>TD</v>
          </cell>
        </row>
        <row r="40">
          <cell r="S40" t="str">
            <v>AC</v>
          </cell>
        </row>
        <row r="41">
          <cell r="S41" t="str">
            <v>ME</v>
          </cell>
        </row>
        <row r="42">
          <cell r="S42" t="str">
            <v>TD</v>
          </cell>
        </row>
        <row r="43">
          <cell r="S43" t="str">
            <v>AC</v>
          </cell>
        </row>
        <row r="44">
          <cell r="S44" t="str">
            <v>ME</v>
          </cell>
        </row>
        <row r="45">
          <cell r="S45" t="str">
            <v>TD</v>
          </cell>
        </row>
        <row r="46">
          <cell r="S46" t="str">
            <v>AC</v>
          </cell>
        </row>
        <row r="47">
          <cell r="S47" t="str">
            <v>ME</v>
          </cell>
        </row>
        <row r="48">
          <cell r="S48" t="str">
            <v>TD</v>
          </cell>
        </row>
        <row r="49">
          <cell r="S49" t="str">
            <v>AC</v>
          </cell>
        </row>
        <row r="50">
          <cell r="S50" t="str">
            <v>ME</v>
          </cell>
        </row>
        <row r="51">
          <cell r="S51" t="str">
            <v>TD</v>
          </cell>
        </row>
        <row r="52">
          <cell r="S52" t="str">
            <v>AC</v>
          </cell>
        </row>
        <row r="53">
          <cell r="S53" t="str">
            <v>ME</v>
          </cell>
        </row>
        <row r="54">
          <cell r="S54" t="str">
            <v>TD</v>
          </cell>
        </row>
        <row r="55">
          <cell r="S55" t="str">
            <v>AC</v>
          </cell>
        </row>
        <row r="56">
          <cell r="S56" t="str">
            <v>ME</v>
          </cell>
        </row>
        <row r="57">
          <cell r="S57" t="str">
            <v>TD</v>
          </cell>
        </row>
        <row r="58">
          <cell r="S58" t="str">
            <v>AC</v>
          </cell>
        </row>
        <row r="59">
          <cell r="S59" t="str">
            <v>ME</v>
          </cell>
        </row>
        <row r="60">
          <cell r="S60" t="str">
            <v>0</v>
          </cell>
        </row>
        <row r="61">
          <cell r="S61" t="str">
            <v>0</v>
          </cell>
        </row>
        <row r="62">
          <cell r="S62" t="str">
            <v>0</v>
          </cell>
        </row>
        <row r="63">
          <cell r="S63" t="str">
            <v>0</v>
          </cell>
        </row>
        <row r="64">
          <cell r="S64" t="str">
            <v>0</v>
          </cell>
        </row>
        <row r="65">
          <cell r="S65" t="str">
            <v>0</v>
          </cell>
        </row>
        <row r="66">
          <cell r="S66" t="str">
            <v>0</v>
          </cell>
        </row>
        <row r="67">
          <cell r="S67" t="str">
            <v>0</v>
          </cell>
        </row>
        <row r="68">
          <cell r="S68" t="str">
            <v>0</v>
          </cell>
        </row>
        <row r="69">
          <cell r="S69" t="str">
            <v>0</v>
          </cell>
        </row>
        <row r="70">
          <cell r="S70" t="str">
            <v>0</v>
          </cell>
        </row>
        <row r="71">
          <cell r="S71" t="str">
            <v>0</v>
          </cell>
        </row>
        <row r="72">
          <cell r="S72" t="str">
            <v>0</v>
          </cell>
        </row>
        <row r="73">
          <cell r="S73" t="str">
            <v>0</v>
          </cell>
        </row>
        <row r="74">
          <cell r="S74" t="str">
            <v>0</v>
          </cell>
        </row>
        <row r="75">
          <cell r="S75" t="str">
            <v>0</v>
          </cell>
        </row>
        <row r="76">
          <cell r="S76" t="str">
            <v>0</v>
          </cell>
        </row>
        <row r="77">
          <cell r="S77" t="str">
            <v>0</v>
          </cell>
        </row>
        <row r="78">
          <cell r="S78" t="str">
            <v>0</v>
          </cell>
        </row>
        <row r="79">
          <cell r="S79" t="str">
            <v>0</v>
          </cell>
        </row>
        <row r="80">
          <cell r="S80" t="str">
            <v>0</v>
          </cell>
        </row>
        <row r="81">
          <cell r="S81" t="str">
            <v>0</v>
          </cell>
        </row>
        <row r="82">
          <cell r="S82" t="str">
            <v>0</v>
          </cell>
        </row>
        <row r="83">
          <cell r="S83" t="str">
            <v>0</v>
          </cell>
        </row>
        <row r="84">
          <cell r="S84" t="str">
            <v>0</v>
          </cell>
        </row>
        <row r="85">
          <cell r="S85" t="str">
            <v>0</v>
          </cell>
        </row>
        <row r="86">
          <cell r="S86" t="str">
            <v>0</v>
          </cell>
        </row>
        <row r="87">
          <cell r="S87" t="str">
            <v>0</v>
          </cell>
        </row>
        <row r="88">
          <cell r="S88" t="str">
            <v>0</v>
          </cell>
        </row>
        <row r="89">
          <cell r="S89" t="str">
            <v>0</v>
          </cell>
        </row>
        <row r="90">
          <cell r="S90" t="str">
            <v>0</v>
          </cell>
        </row>
        <row r="91">
          <cell r="S91" t="str">
            <v>0</v>
          </cell>
        </row>
        <row r="92">
          <cell r="S92" t="str">
            <v>0</v>
          </cell>
        </row>
        <row r="93">
          <cell r="S93" t="str">
            <v>0</v>
          </cell>
        </row>
        <row r="94">
          <cell r="S94" t="str">
            <v>0</v>
          </cell>
        </row>
        <row r="95">
          <cell r="S95" t="str">
            <v>0</v>
          </cell>
        </row>
        <row r="96">
          <cell r="S96" t="str">
            <v>0</v>
          </cell>
        </row>
        <row r="97">
          <cell r="S97" t="str">
            <v>0</v>
          </cell>
        </row>
        <row r="98">
          <cell r="S98" t="str">
            <v>0</v>
          </cell>
        </row>
        <row r="99">
          <cell r="S99" t="str">
            <v>0</v>
          </cell>
        </row>
        <row r="100">
          <cell r="S100" t="str">
            <v>0</v>
          </cell>
        </row>
        <row r="101">
          <cell r="S101" t="str">
            <v>0</v>
          </cell>
        </row>
        <row r="102">
          <cell r="S102" t="str">
            <v>0</v>
          </cell>
        </row>
        <row r="103">
          <cell r="S103" t="str">
            <v>0</v>
          </cell>
        </row>
        <row r="104">
          <cell r="S104" t="str">
            <v>0</v>
          </cell>
        </row>
        <row r="105">
          <cell r="S105" t="str">
            <v>0</v>
          </cell>
        </row>
        <row r="106">
          <cell r="S106" t="str">
            <v>0</v>
          </cell>
        </row>
        <row r="107">
          <cell r="S107" t="str">
            <v>0</v>
          </cell>
        </row>
        <row r="108">
          <cell r="S108" t="str">
            <v>0</v>
          </cell>
        </row>
        <row r="109">
          <cell r="S109" t="str">
            <v>0</v>
          </cell>
        </row>
        <row r="110">
          <cell r="S110" t="str">
            <v>0</v>
          </cell>
        </row>
        <row r="111">
          <cell r="S111" t="str">
            <v>0</v>
          </cell>
        </row>
        <row r="112">
          <cell r="S112" t="str">
            <v>0</v>
          </cell>
        </row>
        <row r="113">
          <cell r="S113" t="str">
            <v>0</v>
          </cell>
        </row>
        <row r="114">
          <cell r="S114" t="str">
            <v>0</v>
          </cell>
        </row>
        <row r="115">
          <cell r="S115" t="str">
            <v>0</v>
          </cell>
        </row>
        <row r="116">
          <cell r="S116" t="str">
            <v>0</v>
          </cell>
        </row>
        <row r="117">
          <cell r="S117" t="str">
            <v>0</v>
          </cell>
        </row>
        <row r="118">
          <cell r="S118" t="str">
            <v>0</v>
          </cell>
        </row>
        <row r="119">
          <cell r="S119" t="str">
            <v>0</v>
          </cell>
        </row>
        <row r="120">
          <cell r="S120" t="str">
            <v>0</v>
          </cell>
        </row>
        <row r="121">
          <cell r="S121" t="str">
            <v>0</v>
          </cell>
        </row>
        <row r="122">
          <cell r="S122" t="str">
            <v>0</v>
          </cell>
        </row>
        <row r="123">
          <cell r="S123" t="str">
            <v>0</v>
          </cell>
        </row>
        <row r="124">
          <cell r="S124" t="str">
            <v>0</v>
          </cell>
        </row>
        <row r="125">
          <cell r="S125" t="str">
            <v>0</v>
          </cell>
        </row>
        <row r="126">
          <cell r="S126" t="str">
            <v>0</v>
          </cell>
        </row>
        <row r="127">
          <cell r="S127" t="str">
            <v>0</v>
          </cell>
        </row>
        <row r="128">
          <cell r="S128" t="str">
            <v>0</v>
          </cell>
        </row>
        <row r="129">
          <cell r="S129" t="str">
            <v>0</v>
          </cell>
        </row>
        <row r="130">
          <cell r="S130" t="str">
            <v>0</v>
          </cell>
        </row>
        <row r="131">
          <cell r="S131" t="str">
            <v>0</v>
          </cell>
        </row>
        <row r="132">
          <cell r="S132" t="str">
            <v>0</v>
          </cell>
        </row>
        <row r="133">
          <cell r="S133" t="str">
            <v>0</v>
          </cell>
        </row>
        <row r="134">
          <cell r="S134" t="str">
            <v>0</v>
          </cell>
        </row>
        <row r="135">
          <cell r="S135" t="str">
            <v>0</v>
          </cell>
        </row>
        <row r="136">
          <cell r="S136" t="str">
            <v>0</v>
          </cell>
        </row>
        <row r="137">
          <cell r="S137" t="str">
            <v>0</v>
          </cell>
        </row>
        <row r="138">
          <cell r="S138" t="str">
            <v>0</v>
          </cell>
        </row>
        <row r="139">
          <cell r="S139" t="str">
            <v>0</v>
          </cell>
        </row>
        <row r="140">
          <cell r="S140" t="str">
            <v>0</v>
          </cell>
        </row>
        <row r="141">
          <cell r="S141" t="str">
            <v>0</v>
          </cell>
        </row>
        <row r="142">
          <cell r="S142" t="str">
            <v>0</v>
          </cell>
        </row>
        <row r="143">
          <cell r="S143" t="str">
            <v>0</v>
          </cell>
        </row>
        <row r="144">
          <cell r="S144" t="str">
            <v>0</v>
          </cell>
        </row>
        <row r="145">
          <cell r="S145" t="str">
            <v>0</v>
          </cell>
        </row>
        <row r="146">
          <cell r="S146" t="str">
            <v>0</v>
          </cell>
        </row>
        <row r="147">
          <cell r="S147" t="str">
            <v>0</v>
          </cell>
        </row>
        <row r="148">
          <cell r="S148" t="str">
            <v>0</v>
          </cell>
        </row>
        <row r="149">
          <cell r="S149" t="str">
            <v>0</v>
          </cell>
        </row>
        <row r="150">
          <cell r="S150" t="str">
            <v>0</v>
          </cell>
        </row>
        <row r="151">
          <cell r="S151" t="str">
            <v>0</v>
          </cell>
        </row>
        <row r="152">
          <cell r="S152" t="str">
            <v>0</v>
          </cell>
        </row>
        <row r="153">
          <cell r="S153" t="str">
            <v>0</v>
          </cell>
        </row>
        <row r="154">
          <cell r="S154" t="str">
            <v>0</v>
          </cell>
        </row>
        <row r="155">
          <cell r="S155" t="str">
            <v>0</v>
          </cell>
        </row>
        <row r="156">
          <cell r="S156" t="str">
            <v>0</v>
          </cell>
        </row>
        <row r="157">
          <cell r="S157" t="str">
            <v>0</v>
          </cell>
        </row>
        <row r="158">
          <cell r="S158" t="str">
            <v>0</v>
          </cell>
        </row>
        <row r="159">
          <cell r="S159" t="str">
            <v>0</v>
          </cell>
        </row>
        <row r="160">
          <cell r="S160" t="str">
            <v>0</v>
          </cell>
        </row>
        <row r="161">
          <cell r="S161" t="str">
            <v>0</v>
          </cell>
        </row>
        <row r="162">
          <cell r="S162" t="str">
            <v>0</v>
          </cell>
        </row>
        <row r="163">
          <cell r="S163" t="str">
            <v>0</v>
          </cell>
        </row>
        <row r="164">
          <cell r="S164" t="str">
            <v>0</v>
          </cell>
        </row>
        <row r="165">
          <cell r="S165" t="str">
            <v>0</v>
          </cell>
        </row>
        <row r="166">
          <cell r="S166" t="str">
            <v>0</v>
          </cell>
        </row>
        <row r="167">
          <cell r="S167" t="str">
            <v>0</v>
          </cell>
        </row>
        <row r="168">
          <cell r="S168" t="str">
            <v>0</v>
          </cell>
        </row>
        <row r="169">
          <cell r="S169" t="str">
            <v>0</v>
          </cell>
        </row>
        <row r="170">
          <cell r="S170" t="str">
            <v>0</v>
          </cell>
        </row>
        <row r="171">
          <cell r="S171" t="str">
            <v>0</v>
          </cell>
        </row>
        <row r="172">
          <cell r="S172" t="str">
            <v>0</v>
          </cell>
        </row>
        <row r="173">
          <cell r="S173" t="str">
            <v>0</v>
          </cell>
        </row>
        <row r="174">
          <cell r="S174" t="str">
            <v>0</v>
          </cell>
        </row>
        <row r="175">
          <cell r="S175" t="str">
            <v>0</v>
          </cell>
        </row>
        <row r="176">
          <cell r="S176" t="str">
            <v>0</v>
          </cell>
        </row>
        <row r="177">
          <cell r="S177" t="str">
            <v>0</v>
          </cell>
        </row>
        <row r="178">
          <cell r="S178" t="str">
            <v>0</v>
          </cell>
        </row>
        <row r="179">
          <cell r="S179" t="str">
            <v>0</v>
          </cell>
        </row>
        <row r="180">
          <cell r="S180" t="str">
            <v>0</v>
          </cell>
        </row>
        <row r="181">
          <cell r="S181" t="str">
            <v>0</v>
          </cell>
        </row>
        <row r="182">
          <cell r="S182" t="str">
            <v>0</v>
          </cell>
        </row>
        <row r="183">
          <cell r="S183" t="str">
            <v>0</v>
          </cell>
        </row>
        <row r="184">
          <cell r="S184" t="str">
            <v>0</v>
          </cell>
        </row>
        <row r="185">
          <cell r="S185" t="str">
            <v>0</v>
          </cell>
        </row>
        <row r="186">
          <cell r="S186" t="str">
            <v>0</v>
          </cell>
        </row>
        <row r="187">
          <cell r="S187" t="str">
            <v>0</v>
          </cell>
        </row>
        <row r="188">
          <cell r="S188" t="str">
            <v>0</v>
          </cell>
        </row>
        <row r="189">
          <cell r="S189" t="str">
            <v>0</v>
          </cell>
        </row>
        <row r="190">
          <cell r="S190" t="str">
            <v>0</v>
          </cell>
        </row>
        <row r="191">
          <cell r="S191" t="str">
            <v>0</v>
          </cell>
        </row>
        <row r="192">
          <cell r="S192" t="str">
            <v>0</v>
          </cell>
        </row>
        <row r="193">
          <cell r="S193" t="str">
            <v>0</v>
          </cell>
        </row>
        <row r="194">
          <cell r="S194" t="str">
            <v>0</v>
          </cell>
        </row>
        <row r="195">
          <cell r="S195" t="str">
            <v>0</v>
          </cell>
        </row>
        <row r="196">
          <cell r="S196" t="str">
            <v>0</v>
          </cell>
        </row>
        <row r="197">
          <cell r="S197" t="str">
            <v>0</v>
          </cell>
        </row>
        <row r="198">
          <cell r="S198" t="str">
            <v>0</v>
          </cell>
        </row>
        <row r="199">
          <cell r="S199" t="str">
            <v>0</v>
          </cell>
        </row>
        <row r="200">
          <cell r="S200" t="str">
            <v>0</v>
          </cell>
        </row>
        <row r="201">
          <cell r="S201" t="str">
            <v>0</v>
          </cell>
        </row>
        <row r="202">
          <cell r="S202" t="str">
            <v>0</v>
          </cell>
        </row>
        <row r="203">
          <cell r="S203" t="str">
            <v>0</v>
          </cell>
        </row>
        <row r="204">
          <cell r="S204" t="str">
            <v>0</v>
          </cell>
        </row>
        <row r="205">
          <cell r="S205" t="str">
            <v>0</v>
          </cell>
        </row>
        <row r="206">
          <cell r="S206" t="str">
            <v>0</v>
          </cell>
        </row>
        <row r="207">
          <cell r="S207" t="str">
            <v>0</v>
          </cell>
        </row>
        <row r="208">
          <cell r="S208" t="str">
            <v>0</v>
          </cell>
        </row>
        <row r="209">
          <cell r="S209" t="str">
            <v>0</v>
          </cell>
        </row>
        <row r="210">
          <cell r="S210" t="str">
            <v>0</v>
          </cell>
        </row>
        <row r="211">
          <cell r="S211" t="str">
            <v>0</v>
          </cell>
        </row>
        <row r="212">
          <cell r="S212" t="str">
            <v>0</v>
          </cell>
        </row>
        <row r="213">
          <cell r="S213" t="str">
            <v>0</v>
          </cell>
        </row>
        <row r="214">
          <cell r="S214" t="str">
            <v>0</v>
          </cell>
        </row>
        <row r="215">
          <cell r="S215" t="str">
            <v>0</v>
          </cell>
        </row>
        <row r="216">
          <cell r="S216" t="str">
            <v>0</v>
          </cell>
        </row>
        <row r="217">
          <cell r="S217" t="str">
            <v>0</v>
          </cell>
        </row>
        <row r="218">
          <cell r="S218" t="str">
            <v>0</v>
          </cell>
        </row>
        <row r="219">
          <cell r="S219" t="str">
            <v>0</v>
          </cell>
        </row>
        <row r="220">
          <cell r="S220" t="str">
            <v>0</v>
          </cell>
        </row>
        <row r="221">
          <cell r="S221" t="str">
            <v>0</v>
          </cell>
        </row>
        <row r="222">
          <cell r="S222" t="str">
            <v>0</v>
          </cell>
        </row>
        <row r="223">
          <cell r="S223" t="str">
            <v>0</v>
          </cell>
        </row>
        <row r="224">
          <cell r="S224" t="str">
            <v>0</v>
          </cell>
        </row>
        <row r="225">
          <cell r="S225" t="str">
            <v>0</v>
          </cell>
        </row>
        <row r="226">
          <cell r="S226" t="str">
            <v>0</v>
          </cell>
        </row>
        <row r="227">
          <cell r="S227" t="str">
            <v>0</v>
          </cell>
        </row>
        <row r="228">
          <cell r="S228" t="str">
            <v>0</v>
          </cell>
        </row>
        <row r="229">
          <cell r="S229" t="str">
            <v>0</v>
          </cell>
        </row>
        <row r="230">
          <cell r="S230" t="str">
            <v>0</v>
          </cell>
        </row>
        <row r="231">
          <cell r="S231" t="str">
            <v>0</v>
          </cell>
        </row>
        <row r="232">
          <cell r="S232" t="str">
            <v>0</v>
          </cell>
        </row>
        <row r="233">
          <cell r="S233" t="str">
            <v>0</v>
          </cell>
        </row>
        <row r="234">
          <cell r="S234" t="str">
            <v>0</v>
          </cell>
        </row>
        <row r="235">
          <cell r="S235" t="str">
            <v>0</v>
          </cell>
        </row>
        <row r="236">
          <cell r="S236" t="str">
            <v>0</v>
          </cell>
        </row>
        <row r="237">
          <cell r="S237" t="str">
            <v>0</v>
          </cell>
        </row>
        <row r="238">
          <cell r="S238" t="str">
            <v>0</v>
          </cell>
        </row>
        <row r="239">
          <cell r="S239" t="str">
            <v>0</v>
          </cell>
        </row>
        <row r="240">
          <cell r="S240" t="str">
            <v>0</v>
          </cell>
        </row>
        <row r="241">
          <cell r="S241" t="str">
            <v>0</v>
          </cell>
        </row>
        <row r="242">
          <cell r="S242" t="str">
            <v>0</v>
          </cell>
        </row>
        <row r="243">
          <cell r="S243" t="str">
            <v>0</v>
          </cell>
        </row>
        <row r="244">
          <cell r="S244" t="str">
            <v>0</v>
          </cell>
        </row>
        <row r="245">
          <cell r="S245" t="str">
            <v>0</v>
          </cell>
        </row>
        <row r="246">
          <cell r="S246" t="str">
            <v>0</v>
          </cell>
        </row>
        <row r="247">
          <cell r="S247" t="str">
            <v>0</v>
          </cell>
        </row>
        <row r="248">
          <cell r="S248" t="str">
            <v>0</v>
          </cell>
        </row>
        <row r="249">
          <cell r="S249" t="str">
            <v>0</v>
          </cell>
        </row>
        <row r="250">
          <cell r="S250" t="str">
            <v>0</v>
          </cell>
        </row>
        <row r="251">
          <cell r="S251" t="str">
            <v>0</v>
          </cell>
        </row>
        <row r="252">
          <cell r="S252" t="str">
            <v>0</v>
          </cell>
        </row>
        <row r="253">
          <cell r="S253" t="str">
            <v>0</v>
          </cell>
        </row>
        <row r="254">
          <cell r="S254" t="str">
            <v>0</v>
          </cell>
        </row>
        <row r="255">
          <cell r="S255" t="str">
            <v>0</v>
          </cell>
        </row>
        <row r="256">
          <cell r="S256" t="str">
            <v>0</v>
          </cell>
        </row>
        <row r="257">
          <cell r="S257" t="str">
            <v>0</v>
          </cell>
        </row>
        <row r="258">
          <cell r="S258" t="str">
            <v>0</v>
          </cell>
        </row>
        <row r="259">
          <cell r="S259" t="str">
            <v>0</v>
          </cell>
        </row>
        <row r="260">
          <cell r="S260" t="str">
            <v>0</v>
          </cell>
        </row>
        <row r="261">
          <cell r="S261" t="str">
            <v>0</v>
          </cell>
        </row>
        <row r="262">
          <cell r="S262" t="str">
            <v>0</v>
          </cell>
        </row>
        <row r="263">
          <cell r="S263" t="str">
            <v>0</v>
          </cell>
        </row>
        <row r="264">
          <cell r="S264" t="str">
            <v>0</v>
          </cell>
        </row>
        <row r="265">
          <cell r="S265" t="str">
            <v>0</v>
          </cell>
        </row>
        <row r="266">
          <cell r="S266" t="str">
            <v>0</v>
          </cell>
        </row>
        <row r="267">
          <cell r="S267" t="str">
            <v>0</v>
          </cell>
        </row>
        <row r="268">
          <cell r="S268" t="str">
            <v>0</v>
          </cell>
        </row>
        <row r="269">
          <cell r="S269" t="str">
            <v>0</v>
          </cell>
        </row>
        <row r="270">
          <cell r="S270" t="str">
            <v>0</v>
          </cell>
        </row>
        <row r="271">
          <cell r="S271" t="str">
            <v>0</v>
          </cell>
        </row>
        <row r="272">
          <cell r="S272" t="str">
            <v>0</v>
          </cell>
        </row>
        <row r="273">
          <cell r="S273" t="str">
            <v>0</v>
          </cell>
        </row>
        <row r="274">
          <cell r="S274" t="str">
            <v>0</v>
          </cell>
        </row>
        <row r="275">
          <cell r="S275" t="str">
            <v>0</v>
          </cell>
        </row>
        <row r="276">
          <cell r="S276" t="str">
            <v>0</v>
          </cell>
        </row>
        <row r="277">
          <cell r="S277" t="str">
            <v>0</v>
          </cell>
        </row>
        <row r="278">
          <cell r="S278" t="str">
            <v>0</v>
          </cell>
        </row>
        <row r="279">
          <cell r="S279" t="str">
            <v>0</v>
          </cell>
        </row>
        <row r="280">
          <cell r="S280" t="str">
            <v>0</v>
          </cell>
        </row>
        <row r="281">
          <cell r="S281" t="str">
            <v>0</v>
          </cell>
        </row>
        <row r="282">
          <cell r="S282" t="str">
            <v>0</v>
          </cell>
        </row>
        <row r="283">
          <cell r="S283" t="str">
            <v>0</v>
          </cell>
        </row>
        <row r="284">
          <cell r="S284" t="str">
            <v>0</v>
          </cell>
        </row>
        <row r="285">
          <cell r="S285" t="str">
            <v>0</v>
          </cell>
        </row>
        <row r="286">
          <cell r="S286" t="str">
            <v>0</v>
          </cell>
        </row>
        <row r="287">
          <cell r="S287" t="str">
            <v>0</v>
          </cell>
        </row>
        <row r="288">
          <cell r="S288" t="str">
            <v>0</v>
          </cell>
        </row>
        <row r="289">
          <cell r="S289" t="str">
            <v>0</v>
          </cell>
        </row>
        <row r="290">
          <cell r="S290" t="str">
            <v>0</v>
          </cell>
        </row>
        <row r="291">
          <cell r="S291" t="str">
            <v>0</v>
          </cell>
        </row>
        <row r="292">
          <cell r="S292" t="str">
            <v>0</v>
          </cell>
        </row>
        <row r="293">
          <cell r="S293" t="str">
            <v>0</v>
          </cell>
        </row>
        <row r="294">
          <cell r="S294" t="str">
            <v>0</v>
          </cell>
        </row>
        <row r="295">
          <cell r="S295" t="str">
            <v>0</v>
          </cell>
        </row>
        <row r="296">
          <cell r="S296" t="str">
            <v>0</v>
          </cell>
        </row>
        <row r="297">
          <cell r="S297" t="str">
            <v>0</v>
          </cell>
        </row>
        <row r="298">
          <cell r="S298" t="str">
            <v>0</v>
          </cell>
        </row>
        <row r="299">
          <cell r="S299" t="str">
            <v>0</v>
          </cell>
        </row>
        <row r="300">
          <cell r="S300" t="str">
            <v>0</v>
          </cell>
        </row>
        <row r="301">
          <cell r="S301" t="str">
            <v>0</v>
          </cell>
        </row>
        <row r="302">
          <cell r="S302" t="str">
            <v>0</v>
          </cell>
        </row>
        <row r="303">
          <cell r="S303" t="str">
            <v>0</v>
          </cell>
        </row>
        <row r="304">
          <cell r="S304" t="str">
            <v>0</v>
          </cell>
        </row>
        <row r="305">
          <cell r="S305" t="str">
            <v>0</v>
          </cell>
        </row>
        <row r="306">
          <cell r="S306" t="str">
            <v>0</v>
          </cell>
        </row>
        <row r="307">
          <cell r="S307" t="str">
            <v>0</v>
          </cell>
        </row>
        <row r="308">
          <cell r="S308" t="str">
            <v>0</v>
          </cell>
        </row>
        <row r="309">
          <cell r="S309" t="str">
            <v>0</v>
          </cell>
        </row>
        <row r="310">
          <cell r="S310" t="str">
            <v>0</v>
          </cell>
        </row>
        <row r="311">
          <cell r="S311" t="str">
            <v>0</v>
          </cell>
        </row>
        <row r="312">
          <cell r="S312" t="str">
            <v>0</v>
          </cell>
        </row>
        <row r="313">
          <cell r="S313" t="str">
            <v>0</v>
          </cell>
        </row>
        <row r="314">
          <cell r="S314" t="str">
            <v>0</v>
          </cell>
        </row>
        <row r="315">
          <cell r="S315" t="str">
            <v>0</v>
          </cell>
        </row>
        <row r="316">
          <cell r="S316" t="str">
            <v>0</v>
          </cell>
        </row>
        <row r="317">
          <cell r="S317" t="str">
            <v>0</v>
          </cell>
        </row>
        <row r="318">
          <cell r="S318" t="str">
            <v>0</v>
          </cell>
        </row>
        <row r="319">
          <cell r="S319" t="str">
            <v>0</v>
          </cell>
        </row>
        <row r="320">
          <cell r="S320" t="str">
            <v>0</v>
          </cell>
        </row>
        <row r="321">
          <cell r="S321" t="str">
            <v>0</v>
          </cell>
        </row>
        <row r="322">
          <cell r="S322" t="str">
            <v>0</v>
          </cell>
        </row>
        <row r="323">
          <cell r="S323" t="str">
            <v>0</v>
          </cell>
        </row>
        <row r="324">
          <cell r="S324" t="str">
            <v>0</v>
          </cell>
        </row>
        <row r="325">
          <cell r="S325" t="str">
            <v>0</v>
          </cell>
        </row>
        <row r="326">
          <cell r="S326" t="str">
            <v>0</v>
          </cell>
        </row>
        <row r="327">
          <cell r="S327" t="str">
            <v>0</v>
          </cell>
        </row>
        <row r="328">
          <cell r="S328" t="str">
            <v>0</v>
          </cell>
        </row>
        <row r="329">
          <cell r="S329" t="str">
            <v>0</v>
          </cell>
        </row>
        <row r="330">
          <cell r="S330" t="str">
            <v>0</v>
          </cell>
        </row>
        <row r="331">
          <cell r="S331" t="str">
            <v>0</v>
          </cell>
        </row>
        <row r="332">
          <cell r="S332" t="str">
            <v>0</v>
          </cell>
        </row>
        <row r="333">
          <cell r="S333" t="str">
            <v>0</v>
          </cell>
        </row>
        <row r="334">
          <cell r="S334" t="str">
            <v>0</v>
          </cell>
        </row>
        <row r="335">
          <cell r="S335" t="str">
            <v>0</v>
          </cell>
        </row>
        <row r="336">
          <cell r="S336" t="str">
            <v>0</v>
          </cell>
        </row>
        <row r="337">
          <cell r="S337" t="str">
            <v>0</v>
          </cell>
        </row>
        <row r="338">
          <cell r="S338" t="str">
            <v>0</v>
          </cell>
        </row>
        <row r="339">
          <cell r="S339" t="str">
            <v>0</v>
          </cell>
        </row>
        <row r="340">
          <cell r="S340" t="str">
            <v>0</v>
          </cell>
        </row>
        <row r="341">
          <cell r="S341" t="str">
            <v>0</v>
          </cell>
        </row>
        <row r="342">
          <cell r="S342" t="str">
            <v>0</v>
          </cell>
        </row>
        <row r="343">
          <cell r="S343" t="str">
            <v>0</v>
          </cell>
        </row>
        <row r="344">
          <cell r="S344" t="str">
            <v>0</v>
          </cell>
        </row>
        <row r="345">
          <cell r="S345" t="str">
            <v>0</v>
          </cell>
        </row>
        <row r="346">
          <cell r="S346" t="str">
            <v>0</v>
          </cell>
        </row>
        <row r="347">
          <cell r="S347" t="str">
            <v>0</v>
          </cell>
        </row>
        <row r="348">
          <cell r="S348" t="str">
            <v>0</v>
          </cell>
        </row>
        <row r="349">
          <cell r="S349" t="str">
            <v>0</v>
          </cell>
        </row>
        <row r="350">
          <cell r="S350" t="str">
            <v>0</v>
          </cell>
        </row>
        <row r="351">
          <cell r="S351" t="str">
            <v>0</v>
          </cell>
        </row>
        <row r="352">
          <cell r="S352" t="str">
            <v>0</v>
          </cell>
        </row>
        <row r="353">
          <cell r="S353" t="str">
            <v>0</v>
          </cell>
        </row>
        <row r="354">
          <cell r="S354" t="str">
            <v>0</v>
          </cell>
        </row>
        <row r="355">
          <cell r="S355" t="str">
            <v>0</v>
          </cell>
        </row>
        <row r="356">
          <cell r="S356" t="str">
            <v>0</v>
          </cell>
        </row>
        <row r="357">
          <cell r="S357" t="str">
            <v>0</v>
          </cell>
        </row>
        <row r="358">
          <cell r="S358" t="str">
            <v>0</v>
          </cell>
        </row>
        <row r="359">
          <cell r="S359" t="str">
            <v>0</v>
          </cell>
        </row>
        <row r="360">
          <cell r="S360" t="str">
            <v>0</v>
          </cell>
        </row>
        <row r="361">
          <cell r="S361" t="str">
            <v>0</v>
          </cell>
        </row>
        <row r="362">
          <cell r="S362" t="str">
            <v>0</v>
          </cell>
        </row>
        <row r="363">
          <cell r="S363" t="str">
            <v>0</v>
          </cell>
        </row>
        <row r="364">
          <cell r="S364" t="str">
            <v>0</v>
          </cell>
        </row>
        <row r="365">
          <cell r="S365" t="str">
            <v>0</v>
          </cell>
        </row>
        <row r="366">
          <cell r="S366" t="str">
            <v>0</v>
          </cell>
        </row>
        <row r="367">
          <cell r="S367" t="str">
            <v>0</v>
          </cell>
        </row>
        <row r="368">
          <cell r="S368" t="str">
            <v>0</v>
          </cell>
        </row>
        <row r="369">
          <cell r="S369" t="str">
            <v>0</v>
          </cell>
        </row>
        <row r="370">
          <cell r="S370" t="str">
            <v>0</v>
          </cell>
        </row>
        <row r="371">
          <cell r="S371" t="str">
            <v>0</v>
          </cell>
        </row>
        <row r="372">
          <cell r="S372" t="str">
            <v>0</v>
          </cell>
        </row>
        <row r="373">
          <cell r="S373" t="str">
            <v>0</v>
          </cell>
        </row>
        <row r="374">
          <cell r="S374" t="str">
            <v>0</v>
          </cell>
        </row>
        <row r="375">
          <cell r="S375" t="str">
            <v>0</v>
          </cell>
        </row>
        <row r="376">
          <cell r="S376" t="str">
            <v>0</v>
          </cell>
        </row>
        <row r="377">
          <cell r="S377" t="str">
            <v>0</v>
          </cell>
        </row>
        <row r="378">
          <cell r="S378" t="str">
            <v>0</v>
          </cell>
        </row>
        <row r="379">
          <cell r="S379" t="str">
            <v>0</v>
          </cell>
        </row>
        <row r="380">
          <cell r="S380" t="str">
            <v>0</v>
          </cell>
        </row>
        <row r="381">
          <cell r="S381" t="str">
            <v>0</v>
          </cell>
        </row>
        <row r="382">
          <cell r="S382" t="str">
            <v>0</v>
          </cell>
        </row>
        <row r="383">
          <cell r="S383" t="str">
            <v>0</v>
          </cell>
        </row>
        <row r="384">
          <cell r="S384" t="str">
            <v>0</v>
          </cell>
        </row>
        <row r="385">
          <cell r="S385" t="str">
            <v>0</v>
          </cell>
        </row>
        <row r="386">
          <cell r="S386" t="str">
            <v>0</v>
          </cell>
        </row>
        <row r="387">
          <cell r="S387" t="str">
            <v>0</v>
          </cell>
        </row>
        <row r="388">
          <cell r="S388" t="str">
            <v>0</v>
          </cell>
        </row>
        <row r="389">
          <cell r="S389" t="str">
            <v>0</v>
          </cell>
        </row>
        <row r="390">
          <cell r="S390" t="str">
            <v>0</v>
          </cell>
        </row>
        <row r="391">
          <cell r="S391" t="str">
            <v>0</v>
          </cell>
        </row>
        <row r="392">
          <cell r="S392" t="str">
            <v>0</v>
          </cell>
        </row>
        <row r="393">
          <cell r="S393" t="str">
            <v>0</v>
          </cell>
        </row>
        <row r="394">
          <cell r="S394" t="str">
            <v>0</v>
          </cell>
        </row>
        <row r="395">
          <cell r="S395" t="str">
            <v>0</v>
          </cell>
        </row>
        <row r="396">
          <cell r="S396" t="str">
            <v>0</v>
          </cell>
        </row>
        <row r="397">
          <cell r="S397" t="str">
            <v>0</v>
          </cell>
        </row>
        <row r="398">
          <cell r="S398" t="str">
            <v>0</v>
          </cell>
        </row>
        <row r="399">
          <cell r="S399" t="str">
            <v>0</v>
          </cell>
        </row>
        <row r="400">
          <cell r="S400" t="str">
            <v>0</v>
          </cell>
        </row>
        <row r="401">
          <cell r="S401" t="str">
            <v>0</v>
          </cell>
        </row>
        <row r="402">
          <cell r="S402" t="str">
            <v>0</v>
          </cell>
        </row>
        <row r="403">
          <cell r="S403" t="str">
            <v>0</v>
          </cell>
        </row>
        <row r="404">
          <cell r="S404" t="str">
            <v>0</v>
          </cell>
        </row>
        <row r="405">
          <cell r="S405" t="str">
            <v>0</v>
          </cell>
        </row>
        <row r="406">
          <cell r="S406" t="str">
            <v>0</v>
          </cell>
        </row>
        <row r="407">
          <cell r="S407" t="str">
            <v>0</v>
          </cell>
        </row>
        <row r="408">
          <cell r="S408" t="str">
            <v>0</v>
          </cell>
        </row>
        <row r="409">
          <cell r="S409" t="str">
            <v>0</v>
          </cell>
        </row>
        <row r="410">
          <cell r="S410" t="str">
            <v>0</v>
          </cell>
        </row>
        <row r="411">
          <cell r="S411" t="str">
            <v>0</v>
          </cell>
        </row>
        <row r="412">
          <cell r="S412" t="str">
            <v>0</v>
          </cell>
        </row>
        <row r="413">
          <cell r="S413" t="str">
            <v>0</v>
          </cell>
        </row>
        <row r="414">
          <cell r="S414" t="str">
            <v>0</v>
          </cell>
        </row>
        <row r="415">
          <cell r="S415" t="str">
            <v>0</v>
          </cell>
        </row>
        <row r="416">
          <cell r="S416" t="str">
            <v>0</v>
          </cell>
        </row>
        <row r="417">
          <cell r="S417" t="str">
            <v>0</v>
          </cell>
        </row>
        <row r="418">
          <cell r="S418" t="str">
            <v>0</v>
          </cell>
        </row>
        <row r="419">
          <cell r="S419" t="str">
            <v>0</v>
          </cell>
        </row>
        <row r="420">
          <cell r="S420" t="str">
            <v>0</v>
          </cell>
        </row>
        <row r="421">
          <cell r="S421" t="str">
            <v>0</v>
          </cell>
        </row>
        <row r="422">
          <cell r="S422" t="str">
            <v>0</v>
          </cell>
        </row>
        <row r="423">
          <cell r="S423" t="str">
            <v>0</v>
          </cell>
        </row>
        <row r="424">
          <cell r="S424" t="str">
            <v>0</v>
          </cell>
        </row>
        <row r="425">
          <cell r="S425" t="str">
            <v>0</v>
          </cell>
        </row>
        <row r="426">
          <cell r="S426" t="str">
            <v>0</v>
          </cell>
        </row>
        <row r="427">
          <cell r="S427" t="str">
            <v>0</v>
          </cell>
        </row>
        <row r="428">
          <cell r="S428" t="str">
            <v>0</v>
          </cell>
        </row>
        <row r="429">
          <cell r="S429" t="str">
            <v>0</v>
          </cell>
        </row>
        <row r="430">
          <cell r="S430" t="str">
            <v>0</v>
          </cell>
        </row>
        <row r="431">
          <cell r="S431" t="str">
            <v>0</v>
          </cell>
        </row>
        <row r="432">
          <cell r="S432" t="str">
            <v>0</v>
          </cell>
        </row>
        <row r="433">
          <cell r="S433" t="str">
            <v>0</v>
          </cell>
        </row>
        <row r="434">
          <cell r="S434" t="str">
            <v>0</v>
          </cell>
        </row>
        <row r="435">
          <cell r="S435" t="str">
            <v>0</v>
          </cell>
        </row>
        <row r="436">
          <cell r="S436" t="str">
            <v>0</v>
          </cell>
        </row>
        <row r="437">
          <cell r="S437" t="str">
            <v>0</v>
          </cell>
        </row>
        <row r="438">
          <cell r="S438" t="str">
            <v>0</v>
          </cell>
        </row>
        <row r="439">
          <cell r="S439" t="str">
            <v>0</v>
          </cell>
        </row>
        <row r="440">
          <cell r="S440" t="str">
            <v>0</v>
          </cell>
        </row>
        <row r="441">
          <cell r="S441" t="str">
            <v>0</v>
          </cell>
        </row>
        <row r="442">
          <cell r="S442" t="str">
            <v>0</v>
          </cell>
        </row>
        <row r="443">
          <cell r="S443" t="str">
            <v>0</v>
          </cell>
        </row>
        <row r="444">
          <cell r="S444" t="str">
            <v>0</v>
          </cell>
        </row>
        <row r="445">
          <cell r="S445" t="str">
            <v>0</v>
          </cell>
        </row>
        <row r="446">
          <cell r="S446" t="str">
            <v>0</v>
          </cell>
        </row>
        <row r="447">
          <cell r="S447" t="str">
            <v>0</v>
          </cell>
        </row>
        <row r="448">
          <cell r="S448" t="str">
            <v>0</v>
          </cell>
        </row>
        <row r="449">
          <cell r="S449" t="str">
            <v>0</v>
          </cell>
        </row>
        <row r="450">
          <cell r="S450" t="str">
            <v>0</v>
          </cell>
        </row>
        <row r="451">
          <cell r="S451" t="str">
            <v>0</v>
          </cell>
        </row>
        <row r="452">
          <cell r="S452" t="str">
            <v>0</v>
          </cell>
        </row>
        <row r="453">
          <cell r="S453" t="str">
            <v>0</v>
          </cell>
        </row>
        <row r="454">
          <cell r="S454" t="str">
            <v>0</v>
          </cell>
        </row>
        <row r="455">
          <cell r="S455" t="str">
            <v>0</v>
          </cell>
        </row>
        <row r="456">
          <cell r="S456" t="str">
            <v>0</v>
          </cell>
        </row>
        <row r="457">
          <cell r="S457" t="str">
            <v>0</v>
          </cell>
        </row>
        <row r="458">
          <cell r="S458" t="str">
            <v>0</v>
          </cell>
        </row>
        <row r="459">
          <cell r="S459" t="str">
            <v>0</v>
          </cell>
        </row>
        <row r="460">
          <cell r="S460" t="str">
            <v>0</v>
          </cell>
        </row>
        <row r="461">
          <cell r="S461" t="str">
            <v>0</v>
          </cell>
        </row>
        <row r="462">
          <cell r="S462" t="str">
            <v>0</v>
          </cell>
        </row>
        <row r="463">
          <cell r="S463" t="str">
            <v>0</v>
          </cell>
        </row>
        <row r="464">
          <cell r="S464" t="str">
            <v>0</v>
          </cell>
        </row>
        <row r="465">
          <cell r="S465" t="str">
            <v>0</v>
          </cell>
        </row>
        <row r="466">
          <cell r="S466" t="str">
            <v>0</v>
          </cell>
        </row>
        <row r="467">
          <cell r="S467" t="str">
            <v>0</v>
          </cell>
        </row>
        <row r="468">
          <cell r="S468" t="str">
            <v>0</v>
          </cell>
        </row>
        <row r="469">
          <cell r="S469" t="str">
            <v>0</v>
          </cell>
        </row>
        <row r="470">
          <cell r="S470" t="str">
            <v>0</v>
          </cell>
        </row>
        <row r="471">
          <cell r="S471" t="str">
            <v>0</v>
          </cell>
        </row>
        <row r="472">
          <cell r="S472" t="str">
            <v>0</v>
          </cell>
        </row>
        <row r="473">
          <cell r="S473" t="str">
            <v>0</v>
          </cell>
        </row>
        <row r="474">
          <cell r="S474" t="str">
            <v>0</v>
          </cell>
        </row>
        <row r="475">
          <cell r="S475" t="str">
            <v>0</v>
          </cell>
        </row>
        <row r="476">
          <cell r="S476" t="str">
            <v>0</v>
          </cell>
        </row>
        <row r="477">
          <cell r="S477" t="str">
            <v>0</v>
          </cell>
        </row>
        <row r="478">
          <cell r="S478" t="str">
            <v>0</v>
          </cell>
        </row>
        <row r="479">
          <cell r="S479" t="str">
            <v>0</v>
          </cell>
        </row>
        <row r="480">
          <cell r="S480" t="str">
            <v>0</v>
          </cell>
        </row>
        <row r="481">
          <cell r="S481" t="str">
            <v>0</v>
          </cell>
        </row>
        <row r="482">
          <cell r="S482" t="str">
            <v>0</v>
          </cell>
        </row>
        <row r="483">
          <cell r="S483" t="str">
            <v>0</v>
          </cell>
        </row>
        <row r="484">
          <cell r="S484" t="str">
            <v>0</v>
          </cell>
        </row>
        <row r="485">
          <cell r="S485" t="str">
            <v>0</v>
          </cell>
        </row>
        <row r="486">
          <cell r="S486" t="str">
            <v>0</v>
          </cell>
        </row>
        <row r="487">
          <cell r="S487" t="str">
            <v>0</v>
          </cell>
        </row>
        <row r="488">
          <cell r="S488" t="str">
            <v>0</v>
          </cell>
        </row>
        <row r="489">
          <cell r="S489" t="str">
            <v>0</v>
          </cell>
        </row>
        <row r="490">
          <cell r="S490" t="str">
            <v>0</v>
          </cell>
        </row>
        <row r="491">
          <cell r="S491" t="str">
            <v>0</v>
          </cell>
        </row>
        <row r="492">
          <cell r="S492" t="str">
            <v>0</v>
          </cell>
        </row>
        <row r="493">
          <cell r="S493" t="str">
            <v>0</v>
          </cell>
        </row>
        <row r="494">
          <cell r="S494" t="str">
            <v>0</v>
          </cell>
        </row>
        <row r="495">
          <cell r="S495" t="str">
            <v>0</v>
          </cell>
        </row>
        <row r="496">
          <cell r="S496" t="str">
            <v>0</v>
          </cell>
        </row>
        <row r="497">
          <cell r="S497" t="str">
            <v>0</v>
          </cell>
        </row>
        <row r="498">
          <cell r="S498" t="str">
            <v>0</v>
          </cell>
        </row>
        <row r="499">
          <cell r="S499" t="str">
            <v>0</v>
          </cell>
        </row>
        <row r="500">
          <cell r="S500" t="str">
            <v>0</v>
          </cell>
        </row>
        <row r="501">
          <cell r="S501" t="str">
            <v>0</v>
          </cell>
        </row>
        <row r="502">
          <cell r="S502" t="str">
            <v>0</v>
          </cell>
        </row>
        <row r="503">
          <cell r="S503" t="str">
            <v>0</v>
          </cell>
        </row>
        <row r="504">
          <cell r="S504" t="str">
            <v>0</v>
          </cell>
        </row>
        <row r="505">
          <cell r="S505" t="str">
            <v>0</v>
          </cell>
        </row>
        <row r="506">
          <cell r="S506" t="str">
            <v>0</v>
          </cell>
        </row>
        <row r="507">
          <cell r="S507" t="str">
            <v>0</v>
          </cell>
        </row>
        <row r="508">
          <cell r="S508" t="str">
            <v>0</v>
          </cell>
        </row>
        <row r="509">
          <cell r="S509" t="str">
            <v>0</v>
          </cell>
        </row>
        <row r="510">
          <cell r="S510" t="str">
            <v>0</v>
          </cell>
        </row>
        <row r="511">
          <cell r="S511" t="str">
            <v>0</v>
          </cell>
        </row>
        <row r="512">
          <cell r="S512" t="str">
            <v>0</v>
          </cell>
        </row>
        <row r="513">
          <cell r="S513" t="str">
            <v>0</v>
          </cell>
        </row>
        <row r="514">
          <cell r="S514" t="str">
            <v>0</v>
          </cell>
        </row>
        <row r="515">
          <cell r="S515" t="str">
            <v>0</v>
          </cell>
        </row>
        <row r="516">
          <cell r="S516" t="str">
            <v>0</v>
          </cell>
        </row>
        <row r="517">
          <cell r="S517" t="str">
            <v>0</v>
          </cell>
        </row>
        <row r="518">
          <cell r="S518" t="str">
            <v>0</v>
          </cell>
        </row>
        <row r="519">
          <cell r="S519" t="str">
            <v>0</v>
          </cell>
        </row>
        <row r="520">
          <cell r="S520" t="str">
            <v>0</v>
          </cell>
        </row>
        <row r="521">
          <cell r="S521" t="str">
            <v>0</v>
          </cell>
        </row>
        <row r="522">
          <cell r="S522" t="str">
            <v>0</v>
          </cell>
        </row>
        <row r="523">
          <cell r="S523" t="str">
            <v>0</v>
          </cell>
        </row>
        <row r="524">
          <cell r="S524" t="str">
            <v>0</v>
          </cell>
        </row>
        <row r="525">
          <cell r="S525" t="str">
            <v>0</v>
          </cell>
        </row>
        <row r="526">
          <cell r="S526" t="str">
            <v>0</v>
          </cell>
        </row>
        <row r="527">
          <cell r="S527" t="str">
            <v>0</v>
          </cell>
        </row>
        <row r="528">
          <cell r="S528" t="str">
            <v>0</v>
          </cell>
        </row>
        <row r="529">
          <cell r="S529" t="str">
            <v>0</v>
          </cell>
        </row>
        <row r="530">
          <cell r="S530" t="str">
            <v>0</v>
          </cell>
        </row>
        <row r="531">
          <cell r="S531" t="str">
            <v>0</v>
          </cell>
        </row>
        <row r="532">
          <cell r="S532" t="str">
            <v>0</v>
          </cell>
        </row>
        <row r="533">
          <cell r="S533" t="str">
            <v>0</v>
          </cell>
        </row>
        <row r="534">
          <cell r="S534" t="str">
            <v>0</v>
          </cell>
        </row>
        <row r="535">
          <cell r="S535" t="str">
            <v>0</v>
          </cell>
        </row>
        <row r="536">
          <cell r="S536" t="str">
            <v>0</v>
          </cell>
        </row>
        <row r="537">
          <cell r="S537" t="str">
            <v>0</v>
          </cell>
        </row>
        <row r="538">
          <cell r="S538" t="str">
            <v>0</v>
          </cell>
        </row>
        <row r="539">
          <cell r="S539" t="str">
            <v>0</v>
          </cell>
        </row>
        <row r="540">
          <cell r="S540" t="str">
            <v>0</v>
          </cell>
        </row>
        <row r="541">
          <cell r="S541" t="str">
            <v>0</v>
          </cell>
        </row>
        <row r="542">
          <cell r="S542" t="str">
            <v>0</v>
          </cell>
        </row>
        <row r="543">
          <cell r="S543" t="str">
            <v>0</v>
          </cell>
        </row>
        <row r="544">
          <cell r="S544" t="str">
            <v>0</v>
          </cell>
        </row>
        <row r="545">
          <cell r="S545" t="str">
            <v>0</v>
          </cell>
        </row>
        <row r="546">
          <cell r="S546" t="str">
            <v>0</v>
          </cell>
        </row>
        <row r="547">
          <cell r="S547" t="str">
            <v>0</v>
          </cell>
        </row>
        <row r="548">
          <cell r="S548" t="str">
            <v>0</v>
          </cell>
        </row>
        <row r="549">
          <cell r="S549" t="str">
            <v>0</v>
          </cell>
        </row>
        <row r="550">
          <cell r="S550" t="str">
            <v>0</v>
          </cell>
        </row>
        <row r="551">
          <cell r="S551" t="str">
            <v>0</v>
          </cell>
        </row>
        <row r="552">
          <cell r="S552" t="str">
            <v>0</v>
          </cell>
        </row>
        <row r="553">
          <cell r="S553" t="str">
            <v>0</v>
          </cell>
        </row>
        <row r="554">
          <cell r="S554" t="str">
            <v>0</v>
          </cell>
        </row>
        <row r="555">
          <cell r="S555" t="str">
            <v>0</v>
          </cell>
        </row>
        <row r="556">
          <cell r="S556" t="str">
            <v>0</v>
          </cell>
        </row>
        <row r="557">
          <cell r="S557" t="str">
            <v>0</v>
          </cell>
        </row>
        <row r="558">
          <cell r="S558" t="str">
            <v>0</v>
          </cell>
        </row>
        <row r="559">
          <cell r="S559" t="str">
            <v>0</v>
          </cell>
        </row>
        <row r="560">
          <cell r="S560" t="str">
            <v>0</v>
          </cell>
        </row>
        <row r="561">
          <cell r="S561" t="str">
            <v>0</v>
          </cell>
        </row>
        <row r="562">
          <cell r="S562" t="str">
            <v>0</v>
          </cell>
        </row>
        <row r="563">
          <cell r="S563" t="str">
            <v>0</v>
          </cell>
        </row>
        <row r="564">
          <cell r="S564" t="str">
            <v>0</v>
          </cell>
        </row>
        <row r="565">
          <cell r="S565" t="str">
            <v>0</v>
          </cell>
        </row>
        <row r="566">
          <cell r="S566" t="str">
            <v>0</v>
          </cell>
        </row>
        <row r="567">
          <cell r="S567" t="str">
            <v>0</v>
          </cell>
        </row>
        <row r="568">
          <cell r="S568" t="str">
            <v>0</v>
          </cell>
        </row>
        <row r="569">
          <cell r="S569" t="str">
            <v>0</v>
          </cell>
        </row>
        <row r="570">
          <cell r="S570" t="str">
            <v>0</v>
          </cell>
        </row>
        <row r="571">
          <cell r="S571" t="str">
            <v>0</v>
          </cell>
        </row>
        <row r="572">
          <cell r="S572" t="str">
            <v>0</v>
          </cell>
        </row>
        <row r="573">
          <cell r="S573" t="str">
            <v>0</v>
          </cell>
        </row>
        <row r="574">
          <cell r="S574" t="str">
            <v>0</v>
          </cell>
        </row>
        <row r="575">
          <cell r="S575" t="str">
            <v>0</v>
          </cell>
        </row>
        <row r="576">
          <cell r="S576" t="str">
            <v>0</v>
          </cell>
        </row>
        <row r="577">
          <cell r="S577" t="str">
            <v>0</v>
          </cell>
        </row>
        <row r="578">
          <cell r="S578" t="str">
            <v>0</v>
          </cell>
        </row>
        <row r="579">
          <cell r="S579" t="str">
            <v>0</v>
          </cell>
        </row>
        <row r="580">
          <cell r="S580" t="str">
            <v>0</v>
          </cell>
        </row>
        <row r="581">
          <cell r="S581" t="str">
            <v>0</v>
          </cell>
        </row>
        <row r="582">
          <cell r="S582" t="str">
            <v>0</v>
          </cell>
        </row>
        <row r="583">
          <cell r="S583" t="str">
            <v>0</v>
          </cell>
        </row>
        <row r="584">
          <cell r="S584" t="str">
            <v>0</v>
          </cell>
        </row>
        <row r="585">
          <cell r="S585" t="str">
            <v>0</v>
          </cell>
        </row>
        <row r="586">
          <cell r="S586" t="str">
            <v>0</v>
          </cell>
        </row>
        <row r="587">
          <cell r="S587" t="str">
            <v>0</v>
          </cell>
        </row>
        <row r="588">
          <cell r="S588" t="str">
            <v>0</v>
          </cell>
        </row>
        <row r="589">
          <cell r="S589" t="str">
            <v>0</v>
          </cell>
        </row>
        <row r="590">
          <cell r="S590" t="str">
            <v>0</v>
          </cell>
        </row>
        <row r="591">
          <cell r="S591" t="str">
            <v>0</v>
          </cell>
        </row>
        <row r="592">
          <cell r="S592" t="str">
            <v>0</v>
          </cell>
        </row>
        <row r="593">
          <cell r="S593" t="str">
            <v>0</v>
          </cell>
        </row>
        <row r="594">
          <cell r="S594" t="str">
            <v>0</v>
          </cell>
        </row>
        <row r="595">
          <cell r="S595" t="str">
            <v>0</v>
          </cell>
        </row>
        <row r="596">
          <cell r="S596" t="str">
            <v>0</v>
          </cell>
        </row>
        <row r="597">
          <cell r="S597" t="str">
            <v>0</v>
          </cell>
        </row>
        <row r="598">
          <cell r="S598" t="str">
            <v>0</v>
          </cell>
        </row>
        <row r="599">
          <cell r="S599" t="str">
            <v>0</v>
          </cell>
        </row>
        <row r="600">
          <cell r="S600" t="str">
            <v>0</v>
          </cell>
        </row>
        <row r="601">
          <cell r="S601" t="str">
            <v>0</v>
          </cell>
        </row>
        <row r="602">
          <cell r="S602" t="str">
            <v>0</v>
          </cell>
        </row>
        <row r="603">
          <cell r="S603" t="str">
            <v>0</v>
          </cell>
        </row>
        <row r="604">
          <cell r="S604" t="str">
            <v>0</v>
          </cell>
        </row>
        <row r="605">
          <cell r="S605" t="str">
            <v>0</v>
          </cell>
        </row>
        <row r="606">
          <cell r="S606" t="str">
            <v>0</v>
          </cell>
        </row>
        <row r="607">
          <cell r="S607" t="str">
            <v>0</v>
          </cell>
        </row>
        <row r="608">
          <cell r="S608" t="str">
            <v>0</v>
          </cell>
        </row>
        <row r="609">
          <cell r="S609" t="str">
            <v>0</v>
          </cell>
        </row>
        <row r="610">
          <cell r="S610" t="str">
            <v>0</v>
          </cell>
        </row>
        <row r="611">
          <cell r="S611" t="str">
            <v>0</v>
          </cell>
        </row>
        <row r="612">
          <cell r="S612" t="str">
            <v>0</v>
          </cell>
        </row>
        <row r="613">
          <cell r="S613" t="str">
            <v>0</v>
          </cell>
        </row>
        <row r="614">
          <cell r="S614" t="str">
            <v>0</v>
          </cell>
        </row>
        <row r="615">
          <cell r="S615" t="str">
            <v>0</v>
          </cell>
        </row>
        <row r="616">
          <cell r="S616" t="str">
            <v>0</v>
          </cell>
        </row>
        <row r="617">
          <cell r="S617" t="str">
            <v>0</v>
          </cell>
        </row>
        <row r="618">
          <cell r="S618" t="str">
            <v>0</v>
          </cell>
        </row>
        <row r="619">
          <cell r="S619" t="str">
            <v>0</v>
          </cell>
        </row>
        <row r="620">
          <cell r="S620" t="str">
            <v>0</v>
          </cell>
        </row>
        <row r="621">
          <cell r="S621" t="str">
            <v>0</v>
          </cell>
        </row>
        <row r="622">
          <cell r="S622" t="str">
            <v>0</v>
          </cell>
        </row>
        <row r="623">
          <cell r="S623" t="str">
            <v>0</v>
          </cell>
        </row>
        <row r="624">
          <cell r="S624" t="str">
            <v>0</v>
          </cell>
        </row>
        <row r="625">
          <cell r="S625" t="str">
            <v>0</v>
          </cell>
        </row>
        <row r="626">
          <cell r="S626" t="str">
            <v>0</v>
          </cell>
        </row>
        <row r="627">
          <cell r="S627" t="str">
            <v>0</v>
          </cell>
        </row>
        <row r="628">
          <cell r="S628" t="str">
            <v>0</v>
          </cell>
        </row>
        <row r="629">
          <cell r="S629" t="str">
            <v>0</v>
          </cell>
        </row>
        <row r="630">
          <cell r="S630" t="str">
            <v>0</v>
          </cell>
        </row>
        <row r="631">
          <cell r="S631" t="str">
            <v>0</v>
          </cell>
        </row>
        <row r="632">
          <cell r="S632" t="str">
            <v>0</v>
          </cell>
        </row>
        <row r="633">
          <cell r="S633" t="str">
            <v>0</v>
          </cell>
        </row>
        <row r="634">
          <cell r="S634" t="str">
            <v>0</v>
          </cell>
        </row>
        <row r="635">
          <cell r="S635" t="str">
            <v>0</v>
          </cell>
        </row>
        <row r="636">
          <cell r="S636" t="str">
            <v>0</v>
          </cell>
        </row>
        <row r="637">
          <cell r="S637" t="str">
            <v>0</v>
          </cell>
        </row>
        <row r="638">
          <cell r="S638" t="str">
            <v>0</v>
          </cell>
        </row>
        <row r="639">
          <cell r="S639" t="str">
            <v>0</v>
          </cell>
        </row>
        <row r="640">
          <cell r="S640" t="str">
            <v>0</v>
          </cell>
        </row>
        <row r="641">
          <cell r="S641" t="str">
            <v>0</v>
          </cell>
        </row>
        <row r="642">
          <cell r="S642" t="str">
            <v>0</v>
          </cell>
        </row>
        <row r="643">
          <cell r="S643" t="str">
            <v>0</v>
          </cell>
        </row>
        <row r="644">
          <cell r="S644" t="str">
            <v>0</v>
          </cell>
        </row>
        <row r="645">
          <cell r="S645" t="str">
            <v>0</v>
          </cell>
        </row>
        <row r="646">
          <cell r="S646" t="str">
            <v>0</v>
          </cell>
        </row>
        <row r="647">
          <cell r="S647" t="str">
            <v>0</v>
          </cell>
        </row>
        <row r="648">
          <cell r="S648" t="str">
            <v>0</v>
          </cell>
        </row>
        <row r="649">
          <cell r="S649" t="str">
            <v>0</v>
          </cell>
        </row>
        <row r="650">
          <cell r="S650" t="str">
            <v>0</v>
          </cell>
        </row>
        <row r="651">
          <cell r="S651" t="str">
            <v>0</v>
          </cell>
        </row>
        <row r="652">
          <cell r="S652" t="str">
            <v>0</v>
          </cell>
        </row>
        <row r="653">
          <cell r="S653" t="str">
            <v>0</v>
          </cell>
        </row>
        <row r="654">
          <cell r="S654" t="str">
            <v>0</v>
          </cell>
        </row>
        <row r="655">
          <cell r="S655" t="str">
            <v>0</v>
          </cell>
        </row>
        <row r="656">
          <cell r="S656" t="str">
            <v>0</v>
          </cell>
        </row>
        <row r="657">
          <cell r="S657" t="str">
            <v>0</v>
          </cell>
        </row>
        <row r="658">
          <cell r="S658" t="str">
            <v>0</v>
          </cell>
        </row>
        <row r="659">
          <cell r="S659" t="str">
            <v>0</v>
          </cell>
        </row>
        <row r="660">
          <cell r="S660" t="str">
            <v>0</v>
          </cell>
        </row>
        <row r="661">
          <cell r="S661" t="str">
            <v>0</v>
          </cell>
        </row>
        <row r="662">
          <cell r="S662" t="str">
            <v>0</v>
          </cell>
        </row>
        <row r="663">
          <cell r="S663" t="str">
            <v>0</v>
          </cell>
        </row>
        <row r="664">
          <cell r="S664" t="str">
            <v>0</v>
          </cell>
        </row>
        <row r="665">
          <cell r="S665" t="str">
            <v>0</v>
          </cell>
        </row>
        <row r="666">
          <cell r="S666" t="str">
            <v>0</v>
          </cell>
        </row>
        <row r="667">
          <cell r="S667" t="str">
            <v>0</v>
          </cell>
        </row>
        <row r="668">
          <cell r="S668" t="str">
            <v>0</v>
          </cell>
        </row>
        <row r="669">
          <cell r="S669" t="str">
            <v>0</v>
          </cell>
        </row>
        <row r="670">
          <cell r="S670" t="str">
            <v>0</v>
          </cell>
        </row>
        <row r="671">
          <cell r="S671" t="str">
            <v>0</v>
          </cell>
        </row>
        <row r="672">
          <cell r="S672" t="str">
            <v>0</v>
          </cell>
        </row>
        <row r="673">
          <cell r="S673" t="str">
            <v>0</v>
          </cell>
        </row>
        <row r="674">
          <cell r="S674" t="str">
            <v>0</v>
          </cell>
        </row>
        <row r="675">
          <cell r="S675" t="str">
            <v>0</v>
          </cell>
        </row>
        <row r="676">
          <cell r="S676" t="str">
            <v>0</v>
          </cell>
        </row>
        <row r="677">
          <cell r="S677" t="str">
            <v>0</v>
          </cell>
        </row>
        <row r="678">
          <cell r="S678" t="str">
            <v>0</v>
          </cell>
        </row>
        <row r="679">
          <cell r="S679" t="str">
            <v>0</v>
          </cell>
        </row>
        <row r="680">
          <cell r="S680" t="str">
            <v>0</v>
          </cell>
        </row>
        <row r="681">
          <cell r="S681" t="str">
            <v>0</v>
          </cell>
        </row>
        <row r="682">
          <cell r="S682" t="str">
            <v>0</v>
          </cell>
        </row>
        <row r="683">
          <cell r="S683" t="str">
            <v>0</v>
          </cell>
        </row>
        <row r="684">
          <cell r="S684" t="str">
            <v>0</v>
          </cell>
        </row>
        <row r="685">
          <cell r="S685" t="str">
            <v>0</v>
          </cell>
        </row>
        <row r="686">
          <cell r="S686" t="str">
            <v>0</v>
          </cell>
        </row>
        <row r="687">
          <cell r="S687" t="str">
            <v>0</v>
          </cell>
        </row>
        <row r="688">
          <cell r="S688" t="str">
            <v>0</v>
          </cell>
        </row>
        <row r="689">
          <cell r="S689" t="str">
            <v>0</v>
          </cell>
        </row>
        <row r="690">
          <cell r="S690" t="str">
            <v>0</v>
          </cell>
        </row>
        <row r="691">
          <cell r="S691" t="str">
            <v>0</v>
          </cell>
        </row>
        <row r="692">
          <cell r="S692" t="str">
            <v>0</v>
          </cell>
        </row>
        <row r="693">
          <cell r="S693" t="str">
            <v>0</v>
          </cell>
        </row>
        <row r="694">
          <cell r="S694" t="str">
            <v>0</v>
          </cell>
        </row>
        <row r="695">
          <cell r="S695" t="str">
            <v>0</v>
          </cell>
        </row>
        <row r="696">
          <cell r="S696" t="str">
            <v>0</v>
          </cell>
        </row>
        <row r="697">
          <cell r="S697" t="str">
            <v>0</v>
          </cell>
        </row>
        <row r="698">
          <cell r="S698" t="str">
            <v>0</v>
          </cell>
        </row>
        <row r="699">
          <cell r="S699" t="str">
            <v>0</v>
          </cell>
        </row>
        <row r="700">
          <cell r="S700" t="str">
            <v>0</v>
          </cell>
        </row>
        <row r="701">
          <cell r="S701" t="str">
            <v>0</v>
          </cell>
        </row>
        <row r="702">
          <cell r="S702" t="str">
            <v>0</v>
          </cell>
        </row>
        <row r="703">
          <cell r="S703" t="str">
            <v>0</v>
          </cell>
        </row>
        <row r="704">
          <cell r="S704" t="str">
            <v>0</v>
          </cell>
        </row>
        <row r="705">
          <cell r="S705" t="str">
            <v>0</v>
          </cell>
        </row>
        <row r="706">
          <cell r="S706" t="str">
            <v>0</v>
          </cell>
        </row>
        <row r="707">
          <cell r="S707" t="str">
            <v>0</v>
          </cell>
        </row>
        <row r="708">
          <cell r="S708" t="str">
            <v>0</v>
          </cell>
        </row>
        <row r="709">
          <cell r="S709" t="str">
            <v>0</v>
          </cell>
        </row>
        <row r="710">
          <cell r="S710" t="str">
            <v>0</v>
          </cell>
        </row>
        <row r="711">
          <cell r="S711" t="str">
            <v>0</v>
          </cell>
        </row>
        <row r="712">
          <cell r="S712" t="str">
            <v>0</v>
          </cell>
        </row>
        <row r="713">
          <cell r="S713" t="str">
            <v>0</v>
          </cell>
        </row>
        <row r="714">
          <cell r="S714" t="str">
            <v>0</v>
          </cell>
        </row>
        <row r="715">
          <cell r="S715" t="str">
            <v>0</v>
          </cell>
        </row>
        <row r="716">
          <cell r="S716" t="str">
            <v>0</v>
          </cell>
        </row>
        <row r="717">
          <cell r="S717" t="str">
            <v>0</v>
          </cell>
        </row>
        <row r="718">
          <cell r="S718" t="str">
            <v>0</v>
          </cell>
        </row>
        <row r="719">
          <cell r="S719" t="str">
            <v>0</v>
          </cell>
        </row>
        <row r="720">
          <cell r="S720" t="str">
            <v>0</v>
          </cell>
        </row>
        <row r="721">
          <cell r="S721" t="str">
            <v>0</v>
          </cell>
        </row>
        <row r="722">
          <cell r="S722" t="str">
            <v>0</v>
          </cell>
        </row>
        <row r="723">
          <cell r="S723" t="str">
            <v>0</v>
          </cell>
        </row>
        <row r="724">
          <cell r="S724" t="str">
            <v>0</v>
          </cell>
        </row>
        <row r="725">
          <cell r="S725" t="str">
            <v>0</v>
          </cell>
        </row>
        <row r="726">
          <cell r="S726" t="str">
            <v>0</v>
          </cell>
        </row>
        <row r="727">
          <cell r="S727" t="str">
            <v>0</v>
          </cell>
        </row>
        <row r="728">
          <cell r="S728" t="str">
            <v>0</v>
          </cell>
        </row>
        <row r="729">
          <cell r="S729" t="str">
            <v>0</v>
          </cell>
        </row>
        <row r="730">
          <cell r="S730" t="str">
            <v>0</v>
          </cell>
        </row>
        <row r="731">
          <cell r="S731" t="str">
            <v>0</v>
          </cell>
        </row>
        <row r="732">
          <cell r="S732" t="str">
            <v>0</v>
          </cell>
        </row>
        <row r="733">
          <cell r="S733" t="str">
            <v>0</v>
          </cell>
        </row>
        <row r="734">
          <cell r="S734" t="str">
            <v>0</v>
          </cell>
        </row>
        <row r="735">
          <cell r="S735" t="str">
            <v>0</v>
          </cell>
        </row>
        <row r="736">
          <cell r="S736" t="str">
            <v>0</v>
          </cell>
        </row>
        <row r="737">
          <cell r="S737" t="str">
            <v>0</v>
          </cell>
        </row>
        <row r="738">
          <cell r="S738" t="str">
            <v>0</v>
          </cell>
        </row>
        <row r="739">
          <cell r="S739" t="str">
            <v>0</v>
          </cell>
        </row>
        <row r="740">
          <cell r="S740" t="str">
            <v>0</v>
          </cell>
        </row>
        <row r="741">
          <cell r="S741" t="str">
            <v>0</v>
          </cell>
        </row>
        <row r="742">
          <cell r="S742" t="str">
            <v>0</v>
          </cell>
        </row>
        <row r="743">
          <cell r="S743" t="str">
            <v>0</v>
          </cell>
        </row>
        <row r="744">
          <cell r="S744" t="str">
            <v>0</v>
          </cell>
        </row>
        <row r="745">
          <cell r="S745" t="str">
            <v>0</v>
          </cell>
        </row>
        <row r="746">
          <cell r="S746" t="str">
            <v>0</v>
          </cell>
        </row>
        <row r="747">
          <cell r="S747" t="str">
            <v>0</v>
          </cell>
        </row>
        <row r="748">
          <cell r="S748" t="str">
            <v>0</v>
          </cell>
        </row>
        <row r="749">
          <cell r="S749" t="str">
            <v>0</v>
          </cell>
        </row>
        <row r="750">
          <cell r="S750" t="str">
            <v>0</v>
          </cell>
        </row>
        <row r="751">
          <cell r="S751" t="str">
            <v>0</v>
          </cell>
        </row>
        <row r="752">
          <cell r="S752" t="str">
            <v>0</v>
          </cell>
        </row>
        <row r="753">
          <cell r="S753" t="str">
            <v>0</v>
          </cell>
        </row>
        <row r="754">
          <cell r="S754" t="str">
            <v>0</v>
          </cell>
        </row>
        <row r="755">
          <cell r="S755" t="str">
            <v>0</v>
          </cell>
        </row>
        <row r="756">
          <cell r="S756" t="str">
            <v>0</v>
          </cell>
        </row>
        <row r="757">
          <cell r="S757" t="str">
            <v>0</v>
          </cell>
        </row>
        <row r="758">
          <cell r="S758" t="str">
            <v>0</v>
          </cell>
        </row>
        <row r="759">
          <cell r="S759" t="str">
            <v>0</v>
          </cell>
        </row>
        <row r="760">
          <cell r="S760" t="str">
            <v>0</v>
          </cell>
        </row>
        <row r="761">
          <cell r="S761" t="str">
            <v>0</v>
          </cell>
        </row>
        <row r="762">
          <cell r="S762" t="str">
            <v>0</v>
          </cell>
        </row>
        <row r="763">
          <cell r="S763" t="str">
            <v>0</v>
          </cell>
        </row>
        <row r="764">
          <cell r="S764" t="str">
            <v>0</v>
          </cell>
        </row>
        <row r="765">
          <cell r="S765" t="str">
            <v>0</v>
          </cell>
        </row>
        <row r="766">
          <cell r="S766" t="str">
            <v>0</v>
          </cell>
        </row>
        <row r="767">
          <cell r="S767" t="str">
            <v>0</v>
          </cell>
        </row>
        <row r="768">
          <cell r="S768" t="str">
            <v>0</v>
          </cell>
        </row>
        <row r="769">
          <cell r="S769" t="str">
            <v>0</v>
          </cell>
        </row>
        <row r="770">
          <cell r="S770" t="str">
            <v>0</v>
          </cell>
        </row>
        <row r="771">
          <cell r="S771" t="str">
            <v>0</v>
          </cell>
        </row>
        <row r="772">
          <cell r="S772" t="str">
            <v>0</v>
          </cell>
        </row>
        <row r="773">
          <cell r="S773" t="str">
            <v>0</v>
          </cell>
        </row>
        <row r="774">
          <cell r="S774" t="str">
            <v>0</v>
          </cell>
        </row>
        <row r="775">
          <cell r="S775" t="str">
            <v>0</v>
          </cell>
        </row>
        <row r="776">
          <cell r="S776" t="str">
            <v>0</v>
          </cell>
        </row>
        <row r="777">
          <cell r="S777" t="str">
            <v>0</v>
          </cell>
        </row>
        <row r="778">
          <cell r="S778" t="str">
            <v>0</v>
          </cell>
        </row>
        <row r="779">
          <cell r="S779" t="str">
            <v>0</v>
          </cell>
        </row>
        <row r="780">
          <cell r="S780" t="str">
            <v>0</v>
          </cell>
        </row>
        <row r="781">
          <cell r="S781" t="str">
            <v>0</v>
          </cell>
        </row>
        <row r="782">
          <cell r="S782" t="str">
            <v>0</v>
          </cell>
        </row>
        <row r="783">
          <cell r="S783" t="str">
            <v>0</v>
          </cell>
        </row>
        <row r="784">
          <cell r="S784" t="str">
            <v>0</v>
          </cell>
        </row>
        <row r="785">
          <cell r="S785" t="str">
            <v>0</v>
          </cell>
        </row>
        <row r="786">
          <cell r="S786" t="str">
            <v>0</v>
          </cell>
        </row>
        <row r="787">
          <cell r="S787" t="str">
            <v>0</v>
          </cell>
        </row>
        <row r="788">
          <cell r="S788" t="str">
            <v>0</v>
          </cell>
        </row>
        <row r="789">
          <cell r="S789" t="str">
            <v>0</v>
          </cell>
        </row>
        <row r="790">
          <cell r="S790" t="str">
            <v>0</v>
          </cell>
        </row>
        <row r="791">
          <cell r="S791" t="str">
            <v>0</v>
          </cell>
        </row>
        <row r="792">
          <cell r="S792" t="str">
            <v>0</v>
          </cell>
        </row>
        <row r="793">
          <cell r="S793" t="str">
            <v>0</v>
          </cell>
        </row>
        <row r="794">
          <cell r="S794" t="str">
            <v>0</v>
          </cell>
        </row>
        <row r="795">
          <cell r="S795" t="str">
            <v>0</v>
          </cell>
        </row>
        <row r="796">
          <cell r="S796" t="str">
            <v>0</v>
          </cell>
        </row>
        <row r="797">
          <cell r="S797" t="str">
            <v>0</v>
          </cell>
        </row>
        <row r="798">
          <cell r="S798" t="str">
            <v>0</v>
          </cell>
        </row>
        <row r="799">
          <cell r="S799" t="str">
            <v>0</v>
          </cell>
        </row>
        <row r="800">
          <cell r="S800" t="str">
            <v>0</v>
          </cell>
        </row>
        <row r="801">
          <cell r="S801" t="str">
            <v>0</v>
          </cell>
        </row>
        <row r="802">
          <cell r="S802" t="str">
            <v>0</v>
          </cell>
        </row>
        <row r="803">
          <cell r="S803" t="str">
            <v>0</v>
          </cell>
        </row>
        <row r="804">
          <cell r="S804" t="str">
            <v>0</v>
          </cell>
        </row>
        <row r="805">
          <cell r="S805" t="str">
            <v>0</v>
          </cell>
        </row>
        <row r="806">
          <cell r="S806" t="str">
            <v>0</v>
          </cell>
        </row>
        <row r="807">
          <cell r="S807" t="str">
            <v>0</v>
          </cell>
        </row>
        <row r="808">
          <cell r="S808" t="str">
            <v>0</v>
          </cell>
        </row>
        <row r="809">
          <cell r="S809" t="str">
            <v>0</v>
          </cell>
        </row>
        <row r="810">
          <cell r="S810" t="str">
            <v>0</v>
          </cell>
        </row>
        <row r="811">
          <cell r="S811" t="str">
            <v>0</v>
          </cell>
        </row>
        <row r="812">
          <cell r="S812" t="str">
            <v>0</v>
          </cell>
        </row>
        <row r="813">
          <cell r="S813" t="str">
            <v>0</v>
          </cell>
        </row>
        <row r="814">
          <cell r="S814" t="str">
            <v>0</v>
          </cell>
        </row>
        <row r="815">
          <cell r="S815" t="str">
            <v>0</v>
          </cell>
        </row>
        <row r="816">
          <cell r="S816" t="str">
            <v>0</v>
          </cell>
        </row>
        <row r="817">
          <cell r="S817" t="str">
            <v>0</v>
          </cell>
        </row>
        <row r="818">
          <cell r="S818" t="str">
            <v>0</v>
          </cell>
        </row>
        <row r="819">
          <cell r="S819" t="str">
            <v>0</v>
          </cell>
        </row>
        <row r="820">
          <cell r="S820" t="str">
            <v>0</v>
          </cell>
        </row>
        <row r="821">
          <cell r="S821" t="str">
            <v>0</v>
          </cell>
        </row>
        <row r="822">
          <cell r="S822" t="str">
            <v>0</v>
          </cell>
        </row>
        <row r="823">
          <cell r="S823" t="str">
            <v>0</v>
          </cell>
        </row>
        <row r="824">
          <cell r="S824" t="str">
            <v>0</v>
          </cell>
        </row>
        <row r="825">
          <cell r="S825" t="str">
            <v>0</v>
          </cell>
        </row>
        <row r="826">
          <cell r="S826" t="str">
            <v>0</v>
          </cell>
        </row>
        <row r="827">
          <cell r="S827" t="str">
            <v>0</v>
          </cell>
        </row>
        <row r="828">
          <cell r="S828" t="str">
            <v>0</v>
          </cell>
        </row>
        <row r="829">
          <cell r="S829" t="str">
            <v>0</v>
          </cell>
        </row>
        <row r="830">
          <cell r="S830" t="str">
            <v>0</v>
          </cell>
        </row>
        <row r="831">
          <cell r="S831" t="str">
            <v>0</v>
          </cell>
        </row>
        <row r="832">
          <cell r="S832" t="str">
            <v>0</v>
          </cell>
        </row>
        <row r="833">
          <cell r="S833" t="str">
            <v>0</v>
          </cell>
        </row>
        <row r="834">
          <cell r="S834" t="str">
            <v>0</v>
          </cell>
        </row>
        <row r="835">
          <cell r="S835" t="str">
            <v>0</v>
          </cell>
        </row>
        <row r="836">
          <cell r="S836" t="str">
            <v>0</v>
          </cell>
        </row>
        <row r="837">
          <cell r="S837" t="str">
            <v>0</v>
          </cell>
        </row>
        <row r="838">
          <cell r="S838" t="str">
            <v>0</v>
          </cell>
        </row>
        <row r="839">
          <cell r="S839" t="str">
            <v>0</v>
          </cell>
        </row>
        <row r="840">
          <cell r="S840" t="str">
            <v>0</v>
          </cell>
        </row>
        <row r="841">
          <cell r="S841" t="str">
            <v>0</v>
          </cell>
        </row>
        <row r="842">
          <cell r="S842" t="str">
            <v>0</v>
          </cell>
        </row>
        <row r="843">
          <cell r="S843" t="str">
            <v>0</v>
          </cell>
        </row>
        <row r="844">
          <cell r="S844" t="str">
            <v>0</v>
          </cell>
        </row>
        <row r="845">
          <cell r="S845" t="str">
            <v>0</v>
          </cell>
        </row>
        <row r="846">
          <cell r="S846" t="str">
            <v>0</v>
          </cell>
        </row>
        <row r="847">
          <cell r="S847" t="str">
            <v>0</v>
          </cell>
        </row>
        <row r="848">
          <cell r="S848" t="str">
            <v>0</v>
          </cell>
        </row>
        <row r="849">
          <cell r="S849" t="str">
            <v>0</v>
          </cell>
        </row>
        <row r="850">
          <cell r="S850" t="str">
            <v>0</v>
          </cell>
        </row>
        <row r="851">
          <cell r="S851" t="str">
            <v>0</v>
          </cell>
        </row>
        <row r="852">
          <cell r="S852" t="str">
            <v>0</v>
          </cell>
        </row>
        <row r="853">
          <cell r="S853" t="str">
            <v>0</v>
          </cell>
        </row>
        <row r="854">
          <cell r="S854" t="str">
            <v>0</v>
          </cell>
        </row>
        <row r="855">
          <cell r="S855" t="str">
            <v>0</v>
          </cell>
        </row>
        <row r="856">
          <cell r="S856" t="str">
            <v>0</v>
          </cell>
        </row>
        <row r="857">
          <cell r="S857" t="str">
            <v>0</v>
          </cell>
        </row>
        <row r="858">
          <cell r="S858" t="str">
            <v>0</v>
          </cell>
        </row>
        <row r="859">
          <cell r="S859" t="str">
            <v>0</v>
          </cell>
        </row>
        <row r="860">
          <cell r="S860" t="str">
            <v>0</v>
          </cell>
        </row>
        <row r="861">
          <cell r="S861" t="str">
            <v>0</v>
          </cell>
        </row>
        <row r="862">
          <cell r="S862" t="str">
            <v>0</v>
          </cell>
        </row>
        <row r="863">
          <cell r="S863" t="str">
            <v>0</v>
          </cell>
        </row>
        <row r="864">
          <cell r="S864" t="str">
            <v>0</v>
          </cell>
        </row>
        <row r="865">
          <cell r="S865" t="str">
            <v>0</v>
          </cell>
        </row>
        <row r="866">
          <cell r="S866" t="str">
            <v>0</v>
          </cell>
        </row>
        <row r="867">
          <cell r="S867" t="str">
            <v>0</v>
          </cell>
        </row>
        <row r="868">
          <cell r="S868" t="str">
            <v>0</v>
          </cell>
        </row>
        <row r="869">
          <cell r="S869" t="str">
            <v>0</v>
          </cell>
        </row>
        <row r="870">
          <cell r="S870" t="str">
            <v>0</v>
          </cell>
        </row>
        <row r="871">
          <cell r="S871" t="str">
            <v>0</v>
          </cell>
        </row>
        <row r="872">
          <cell r="S872" t="str">
            <v>0</v>
          </cell>
        </row>
        <row r="873">
          <cell r="S873" t="str">
            <v>0</v>
          </cell>
        </row>
        <row r="874">
          <cell r="S874" t="str">
            <v>0</v>
          </cell>
        </row>
        <row r="875">
          <cell r="S875" t="str">
            <v>0</v>
          </cell>
        </row>
        <row r="876">
          <cell r="S876" t="str">
            <v>0</v>
          </cell>
        </row>
        <row r="877">
          <cell r="S877" t="str">
            <v>0</v>
          </cell>
        </row>
        <row r="878">
          <cell r="S878" t="str">
            <v>0</v>
          </cell>
        </row>
        <row r="879">
          <cell r="S879" t="str">
            <v>0</v>
          </cell>
        </row>
        <row r="880">
          <cell r="S880" t="str">
            <v>0</v>
          </cell>
        </row>
        <row r="881">
          <cell r="S881" t="str">
            <v>0</v>
          </cell>
        </row>
        <row r="882">
          <cell r="S882" t="str">
            <v>0</v>
          </cell>
        </row>
        <row r="883">
          <cell r="S883" t="str">
            <v>0</v>
          </cell>
        </row>
        <row r="884">
          <cell r="S884" t="str">
            <v>0</v>
          </cell>
        </row>
        <row r="885">
          <cell r="S885" t="str">
            <v>0</v>
          </cell>
        </row>
        <row r="886">
          <cell r="S886" t="str">
            <v>0</v>
          </cell>
        </row>
        <row r="887">
          <cell r="S887" t="str">
            <v>0</v>
          </cell>
        </row>
        <row r="888">
          <cell r="S888" t="str">
            <v>0</v>
          </cell>
        </row>
        <row r="889">
          <cell r="S889" t="str">
            <v>0</v>
          </cell>
        </row>
        <row r="890">
          <cell r="S890" t="str">
            <v>0</v>
          </cell>
        </row>
        <row r="891">
          <cell r="S891" t="str">
            <v>0</v>
          </cell>
        </row>
        <row r="892">
          <cell r="S892" t="str">
            <v>0</v>
          </cell>
        </row>
        <row r="893">
          <cell r="S893" t="str">
            <v>0</v>
          </cell>
        </row>
        <row r="894">
          <cell r="S894" t="str">
            <v>0</v>
          </cell>
        </row>
        <row r="895">
          <cell r="S895" t="str">
            <v>0</v>
          </cell>
        </row>
        <row r="896">
          <cell r="S896" t="str">
            <v>0</v>
          </cell>
        </row>
        <row r="897">
          <cell r="S897" t="str">
            <v>0</v>
          </cell>
        </row>
        <row r="898">
          <cell r="S898" t="str">
            <v>0</v>
          </cell>
        </row>
        <row r="899">
          <cell r="S899" t="str">
            <v>0</v>
          </cell>
        </row>
        <row r="900">
          <cell r="S900" t="str">
            <v>0</v>
          </cell>
        </row>
        <row r="901">
          <cell r="S901" t="str">
            <v>0</v>
          </cell>
        </row>
        <row r="902">
          <cell r="S902" t="str">
            <v>0</v>
          </cell>
        </row>
        <row r="903">
          <cell r="S903" t="str">
            <v>0</v>
          </cell>
        </row>
        <row r="904">
          <cell r="S904" t="str">
            <v>0</v>
          </cell>
        </row>
        <row r="905">
          <cell r="S905" t="str">
            <v>0</v>
          </cell>
        </row>
        <row r="906">
          <cell r="S906" t="str">
            <v>0</v>
          </cell>
        </row>
        <row r="907">
          <cell r="S907" t="str">
            <v>0</v>
          </cell>
        </row>
        <row r="908">
          <cell r="S908" t="str">
            <v>0</v>
          </cell>
        </row>
        <row r="909">
          <cell r="S909" t="str">
            <v>0</v>
          </cell>
        </row>
        <row r="910">
          <cell r="S910" t="str">
            <v>0</v>
          </cell>
        </row>
        <row r="911">
          <cell r="S911" t="str">
            <v>0</v>
          </cell>
        </row>
        <row r="912">
          <cell r="S912" t="str">
            <v>0</v>
          </cell>
        </row>
        <row r="913">
          <cell r="S913" t="str">
            <v>0</v>
          </cell>
        </row>
        <row r="914">
          <cell r="S914" t="str">
            <v>0</v>
          </cell>
        </row>
        <row r="915">
          <cell r="S915" t="str">
            <v>0</v>
          </cell>
        </row>
        <row r="916">
          <cell r="S916" t="str">
            <v>0</v>
          </cell>
        </row>
        <row r="917">
          <cell r="S917" t="str">
            <v>0</v>
          </cell>
        </row>
        <row r="918">
          <cell r="S918" t="str">
            <v>0</v>
          </cell>
        </row>
        <row r="919">
          <cell r="S919" t="str">
            <v>0</v>
          </cell>
        </row>
        <row r="920">
          <cell r="S920" t="str">
            <v>0</v>
          </cell>
        </row>
        <row r="921">
          <cell r="S921" t="str">
            <v>0</v>
          </cell>
        </row>
        <row r="922">
          <cell r="S922" t="str">
            <v>0</v>
          </cell>
        </row>
        <row r="923">
          <cell r="S923" t="str">
            <v>0</v>
          </cell>
        </row>
        <row r="924">
          <cell r="S924" t="str">
            <v>0</v>
          </cell>
        </row>
        <row r="925">
          <cell r="S925" t="str">
            <v>0</v>
          </cell>
        </row>
        <row r="926">
          <cell r="S926" t="str">
            <v>0</v>
          </cell>
        </row>
        <row r="927">
          <cell r="S927" t="str">
            <v>0</v>
          </cell>
        </row>
        <row r="928">
          <cell r="S928" t="str">
            <v>0</v>
          </cell>
        </row>
        <row r="929">
          <cell r="S929" t="str">
            <v>0</v>
          </cell>
        </row>
        <row r="930">
          <cell r="S930" t="str">
            <v>0</v>
          </cell>
        </row>
        <row r="931">
          <cell r="S931" t="str">
            <v>0</v>
          </cell>
        </row>
        <row r="932">
          <cell r="S932" t="str">
            <v>0</v>
          </cell>
        </row>
        <row r="933">
          <cell r="S933" t="str">
            <v>0</v>
          </cell>
        </row>
        <row r="934">
          <cell r="S934" t="str">
            <v>0</v>
          </cell>
        </row>
        <row r="935">
          <cell r="S935" t="str">
            <v>0</v>
          </cell>
        </row>
        <row r="936">
          <cell r="S936" t="str">
            <v>0</v>
          </cell>
        </row>
        <row r="937">
          <cell r="S937" t="str">
            <v>0</v>
          </cell>
        </row>
        <row r="938">
          <cell r="S938" t="str">
            <v>0</v>
          </cell>
        </row>
        <row r="939">
          <cell r="S939" t="str">
            <v>0</v>
          </cell>
        </row>
        <row r="940">
          <cell r="S940" t="str">
            <v>0</v>
          </cell>
        </row>
        <row r="941">
          <cell r="S941" t="str">
            <v>0</v>
          </cell>
        </row>
        <row r="942">
          <cell r="S942" t="str">
            <v>0</v>
          </cell>
        </row>
        <row r="943">
          <cell r="S943" t="str">
            <v>0</v>
          </cell>
        </row>
        <row r="944">
          <cell r="S944" t="str">
            <v>0</v>
          </cell>
        </row>
        <row r="945">
          <cell r="S945" t="str">
            <v>0</v>
          </cell>
        </row>
        <row r="946">
          <cell r="S946" t="str">
            <v>0</v>
          </cell>
        </row>
        <row r="947">
          <cell r="S947" t="str">
            <v>0</v>
          </cell>
        </row>
        <row r="948">
          <cell r="S948" t="str">
            <v>0</v>
          </cell>
        </row>
        <row r="949">
          <cell r="S949" t="str">
            <v>0</v>
          </cell>
        </row>
        <row r="950">
          <cell r="S950" t="str">
            <v>0</v>
          </cell>
        </row>
        <row r="951">
          <cell r="S951" t="str">
            <v>0</v>
          </cell>
        </row>
        <row r="952">
          <cell r="S952" t="str">
            <v>0</v>
          </cell>
        </row>
        <row r="953">
          <cell r="S953" t="str">
            <v>0</v>
          </cell>
        </row>
        <row r="954">
          <cell r="S954" t="str">
            <v>0</v>
          </cell>
        </row>
        <row r="955">
          <cell r="S955" t="str">
            <v>0</v>
          </cell>
        </row>
        <row r="956">
          <cell r="S956" t="str">
            <v>0</v>
          </cell>
        </row>
        <row r="957">
          <cell r="S957" t="str">
            <v>0</v>
          </cell>
        </row>
        <row r="958">
          <cell r="S958" t="str">
            <v>0</v>
          </cell>
        </row>
        <row r="959">
          <cell r="S959" t="str">
            <v>0</v>
          </cell>
        </row>
        <row r="960">
          <cell r="S960" t="str">
            <v>0</v>
          </cell>
        </row>
        <row r="961">
          <cell r="S961" t="str">
            <v>0</v>
          </cell>
        </row>
        <row r="962">
          <cell r="S962" t="str">
            <v>0</v>
          </cell>
        </row>
        <row r="963">
          <cell r="S963" t="str">
            <v>0</v>
          </cell>
        </row>
        <row r="964">
          <cell r="S964" t="str">
            <v>0</v>
          </cell>
        </row>
        <row r="965">
          <cell r="S965" t="str">
            <v>0</v>
          </cell>
        </row>
        <row r="966">
          <cell r="S966" t="str">
            <v>0</v>
          </cell>
        </row>
        <row r="967">
          <cell r="S967" t="str">
            <v>0</v>
          </cell>
        </row>
        <row r="968">
          <cell r="S968" t="str">
            <v>0</v>
          </cell>
        </row>
        <row r="969">
          <cell r="S969" t="str">
            <v>0</v>
          </cell>
        </row>
        <row r="970">
          <cell r="S970" t="str">
            <v>0</v>
          </cell>
        </row>
        <row r="971">
          <cell r="S971" t="str">
            <v>0</v>
          </cell>
        </row>
        <row r="972">
          <cell r="S972" t="str">
            <v>0</v>
          </cell>
        </row>
        <row r="973">
          <cell r="S973" t="str">
            <v>0</v>
          </cell>
        </row>
        <row r="974">
          <cell r="S974" t="str">
            <v>0</v>
          </cell>
        </row>
        <row r="975">
          <cell r="S975" t="str">
            <v>0</v>
          </cell>
        </row>
        <row r="976">
          <cell r="S976" t="str">
            <v>0</v>
          </cell>
        </row>
        <row r="977">
          <cell r="S977" t="str">
            <v>0</v>
          </cell>
        </row>
        <row r="978">
          <cell r="S978" t="str">
            <v>0</v>
          </cell>
        </row>
        <row r="979">
          <cell r="S979" t="str">
            <v>0</v>
          </cell>
        </row>
        <row r="980">
          <cell r="S980" t="str">
            <v>0</v>
          </cell>
        </row>
        <row r="981">
          <cell r="S981" t="str">
            <v>0</v>
          </cell>
        </row>
        <row r="982">
          <cell r="S982" t="str">
            <v>0</v>
          </cell>
        </row>
        <row r="983">
          <cell r="S983" t="str">
            <v>0</v>
          </cell>
        </row>
        <row r="984">
          <cell r="S984" t="str">
            <v>0</v>
          </cell>
        </row>
        <row r="985">
          <cell r="S985" t="str">
            <v>0</v>
          </cell>
        </row>
        <row r="986">
          <cell r="S986" t="str">
            <v>0</v>
          </cell>
        </row>
        <row r="987">
          <cell r="S987" t="str">
            <v>0</v>
          </cell>
        </row>
        <row r="988">
          <cell r="S988" t="str">
            <v>0</v>
          </cell>
        </row>
        <row r="989">
          <cell r="S989" t="str">
            <v>0</v>
          </cell>
        </row>
        <row r="990">
          <cell r="S990" t="str">
            <v>0</v>
          </cell>
        </row>
        <row r="991">
          <cell r="S991" t="str">
            <v>0</v>
          </cell>
        </row>
        <row r="992">
          <cell r="S992" t="str">
            <v>0</v>
          </cell>
        </row>
        <row r="993">
          <cell r="S993" t="str">
            <v>0</v>
          </cell>
        </row>
        <row r="994">
          <cell r="S994" t="str">
            <v>0</v>
          </cell>
        </row>
        <row r="995">
          <cell r="S995" t="str">
            <v>0</v>
          </cell>
        </row>
        <row r="996">
          <cell r="S996" t="str">
            <v>0</v>
          </cell>
        </row>
        <row r="997">
          <cell r="S997" t="str">
            <v>0</v>
          </cell>
        </row>
        <row r="998">
          <cell r="S998" t="str">
            <v>0</v>
          </cell>
        </row>
        <row r="999">
          <cell r="S999" t="str">
            <v>0</v>
          </cell>
        </row>
        <row r="1000">
          <cell r="S1000" t="str">
            <v>0</v>
          </cell>
        </row>
        <row r="1001">
          <cell r="S1001" t="str">
            <v>0</v>
          </cell>
        </row>
        <row r="1002">
          <cell r="S1002" t="str">
            <v>0</v>
          </cell>
        </row>
        <row r="1003">
          <cell r="S1003" t="str">
            <v>0</v>
          </cell>
        </row>
        <row r="1004">
          <cell r="S1004" t="str">
            <v>0</v>
          </cell>
        </row>
        <row r="1005">
          <cell r="S1005" t="str">
            <v>0</v>
          </cell>
        </row>
        <row r="1006">
          <cell r="S1006" t="str">
            <v>0</v>
          </cell>
        </row>
        <row r="1007">
          <cell r="S1007" t="str">
            <v>0</v>
          </cell>
        </row>
        <row r="1008">
          <cell r="S1008" t="str">
            <v>0</v>
          </cell>
        </row>
        <row r="1009">
          <cell r="S1009" t="str">
            <v>0</v>
          </cell>
        </row>
        <row r="1010">
          <cell r="S1010" t="str">
            <v>0</v>
          </cell>
        </row>
        <row r="1011">
          <cell r="S1011" t="str">
            <v>0</v>
          </cell>
        </row>
        <row r="1012">
          <cell r="S1012" t="str">
            <v>0</v>
          </cell>
        </row>
        <row r="1013">
          <cell r="S1013" t="str">
            <v>0</v>
          </cell>
        </row>
        <row r="1014">
          <cell r="S1014" t="str">
            <v>0</v>
          </cell>
        </row>
        <row r="1015">
          <cell r="S1015" t="str">
            <v>0</v>
          </cell>
        </row>
        <row r="1016">
          <cell r="S1016" t="str">
            <v>0</v>
          </cell>
        </row>
        <row r="1017">
          <cell r="S1017" t="str">
            <v>0</v>
          </cell>
        </row>
        <row r="1018">
          <cell r="S1018" t="str">
            <v>0</v>
          </cell>
        </row>
        <row r="1019">
          <cell r="S1019" t="str">
            <v>0</v>
          </cell>
        </row>
        <row r="1020">
          <cell r="S1020" t="str">
            <v>0</v>
          </cell>
        </row>
        <row r="1021">
          <cell r="S1021" t="str">
            <v>0</v>
          </cell>
        </row>
        <row r="1022">
          <cell r="S1022" t="str">
            <v>0</v>
          </cell>
        </row>
        <row r="1023">
          <cell r="S1023" t="str">
            <v>0</v>
          </cell>
        </row>
        <row r="1024">
          <cell r="S1024" t="str">
            <v>0</v>
          </cell>
        </row>
        <row r="1025">
          <cell r="S1025" t="str">
            <v>0</v>
          </cell>
        </row>
        <row r="1026">
          <cell r="S1026" t="str">
            <v>0</v>
          </cell>
        </row>
        <row r="1027">
          <cell r="S1027" t="str">
            <v>0</v>
          </cell>
        </row>
        <row r="1028">
          <cell r="S1028" t="str">
            <v>0</v>
          </cell>
        </row>
        <row r="1029">
          <cell r="S1029" t="str">
            <v>0</v>
          </cell>
        </row>
        <row r="1030">
          <cell r="S1030" t="str">
            <v>0</v>
          </cell>
        </row>
        <row r="1031">
          <cell r="S1031" t="str">
            <v>0</v>
          </cell>
        </row>
        <row r="1032">
          <cell r="S1032" t="str">
            <v>0</v>
          </cell>
        </row>
        <row r="1033">
          <cell r="S1033" t="str">
            <v>0</v>
          </cell>
        </row>
        <row r="1034">
          <cell r="S1034" t="str">
            <v>0</v>
          </cell>
        </row>
        <row r="1035">
          <cell r="S1035" t="str">
            <v>0</v>
          </cell>
        </row>
        <row r="1036">
          <cell r="S1036" t="str">
            <v>0</v>
          </cell>
        </row>
        <row r="1037">
          <cell r="S1037" t="str">
            <v>0</v>
          </cell>
        </row>
        <row r="1038">
          <cell r="S1038" t="str">
            <v>0</v>
          </cell>
        </row>
        <row r="1039">
          <cell r="S1039" t="str">
            <v>0</v>
          </cell>
        </row>
        <row r="1040">
          <cell r="S1040" t="str">
            <v>0</v>
          </cell>
        </row>
        <row r="1041">
          <cell r="S1041" t="str">
            <v>0</v>
          </cell>
        </row>
        <row r="1042">
          <cell r="S1042" t="str">
            <v>0</v>
          </cell>
        </row>
        <row r="1043">
          <cell r="S1043" t="str">
            <v>0</v>
          </cell>
        </row>
        <row r="1044">
          <cell r="S1044" t="str">
            <v>0</v>
          </cell>
        </row>
        <row r="1045">
          <cell r="S1045" t="str">
            <v>0</v>
          </cell>
        </row>
        <row r="1046">
          <cell r="S1046" t="str">
            <v>0</v>
          </cell>
        </row>
        <row r="1047">
          <cell r="S1047" t="str">
            <v>0</v>
          </cell>
        </row>
        <row r="1048">
          <cell r="S1048" t="str">
            <v>0</v>
          </cell>
        </row>
        <row r="1049">
          <cell r="S1049" t="str">
            <v>0</v>
          </cell>
        </row>
        <row r="1050">
          <cell r="S1050" t="str">
            <v>0</v>
          </cell>
        </row>
        <row r="1051">
          <cell r="S1051" t="str">
            <v>0</v>
          </cell>
        </row>
        <row r="1052">
          <cell r="S1052" t="str">
            <v>0</v>
          </cell>
        </row>
        <row r="1053">
          <cell r="S1053" t="str">
            <v>0</v>
          </cell>
        </row>
        <row r="1054">
          <cell r="S1054" t="str">
            <v>0</v>
          </cell>
        </row>
        <row r="1055">
          <cell r="S1055" t="str">
            <v>0</v>
          </cell>
        </row>
        <row r="1056">
          <cell r="S1056" t="str">
            <v>0</v>
          </cell>
        </row>
        <row r="1057">
          <cell r="S1057" t="str">
            <v>0</v>
          </cell>
        </row>
        <row r="1058">
          <cell r="S1058" t="str">
            <v>0</v>
          </cell>
        </row>
        <row r="1059">
          <cell r="S1059" t="str">
            <v>0</v>
          </cell>
        </row>
        <row r="1060">
          <cell r="S1060" t="str">
            <v>0</v>
          </cell>
        </row>
        <row r="1061">
          <cell r="S1061" t="str">
            <v>0</v>
          </cell>
        </row>
        <row r="1062">
          <cell r="S1062" t="str">
            <v>0</v>
          </cell>
        </row>
        <row r="1063">
          <cell r="S1063" t="str">
            <v>0</v>
          </cell>
        </row>
        <row r="1064">
          <cell r="S1064" t="str">
            <v>0</v>
          </cell>
        </row>
        <row r="1065">
          <cell r="S1065" t="str">
            <v>0</v>
          </cell>
        </row>
        <row r="1066">
          <cell r="S1066" t="str">
            <v>0</v>
          </cell>
        </row>
        <row r="1067">
          <cell r="S1067" t="str">
            <v>0</v>
          </cell>
        </row>
        <row r="1068">
          <cell r="S1068" t="str">
            <v>0</v>
          </cell>
        </row>
        <row r="1069">
          <cell r="S1069" t="str">
            <v>0</v>
          </cell>
        </row>
        <row r="1070">
          <cell r="S1070" t="str">
            <v>0</v>
          </cell>
        </row>
        <row r="1071">
          <cell r="S1071" t="str">
            <v>0</v>
          </cell>
        </row>
        <row r="1072">
          <cell r="S1072" t="str">
            <v>0</v>
          </cell>
        </row>
        <row r="1073">
          <cell r="S1073" t="str">
            <v>0</v>
          </cell>
        </row>
        <row r="1074">
          <cell r="S1074" t="str">
            <v>0</v>
          </cell>
        </row>
        <row r="1075">
          <cell r="S1075" t="str">
            <v>0</v>
          </cell>
        </row>
        <row r="1076">
          <cell r="S1076" t="str">
            <v>0</v>
          </cell>
        </row>
        <row r="1077">
          <cell r="S1077" t="str">
            <v>0</v>
          </cell>
        </row>
        <row r="1078">
          <cell r="S1078" t="str">
            <v>0</v>
          </cell>
        </row>
        <row r="1079">
          <cell r="S1079" t="str">
            <v>0</v>
          </cell>
        </row>
        <row r="1080">
          <cell r="S1080" t="str">
            <v>0</v>
          </cell>
        </row>
        <row r="1081">
          <cell r="S1081" t="str">
            <v>0</v>
          </cell>
        </row>
        <row r="1082">
          <cell r="S1082" t="str">
            <v>0</v>
          </cell>
        </row>
        <row r="1083">
          <cell r="S1083" t="str">
            <v>0</v>
          </cell>
        </row>
        <row r="1084">
          <cell r="S1084" t="str">
            <v>0</v>
          </cell>
        </row>
        <row r="1085">
          <cell r="S1085" t="str">
            <v>0</v>
          </cell>
        </row>
        <row r="1086">
          <cell r="S1086" t="str">
            <v>0</v>
          </cell>
        </row>
        <row r="1087">
          <cell r="S1087" t="str">
            <v>0</v>
          </cell>
        </row>
        <row r="1088">
          <cell r="S1088" t="str">
            <v>0</v>
          </cell>
        </row>
        <row r="1089">
          <cell r="S1089" t="str">
            <v>0</v>
          </cell>
        </row>
        <row r="1090">
          <cell r="S1090" t="str">
            <v>0</v>
          </cell>
        </row>
        <row r="1091">
          <cell r="S1091" t="str">
            <v>0</v>
          </cell>
        </row>
        <row r="1092">
          <cell r="S1092" t="str">
            <v>0</v>
          </cell>
        </row>
        <row r="1093">
          <cell r="S1093" t="str">
            <v>0</v>
          </cell>
        </row>
        <row r="1094">
          <cell r="S1094" t="str">
            <v>0</v>
          </cell>
        </row>
        <row r="1095">
          <cell r="S1095" t="str">
            <v>0</v>
          </cell>
        </row>
        <row r="1096">
          <cell r="S1096" t="str">
            <v>0</v>
          </cell>
        </row>
        <row r="1097">
          <cell r="S1097" t="str">
            <v>0</v>
          </cell>
        </row>
        <row r="1098">
          <cell r="S1098" t="str">
            <v>0</v>
          </cell>
        </row>
        <row r="1099">
          <cell r="S1099" t="str">
            <v>0</v>
          </cell>
        </row>
        <row r="1100">
          <cell r="S1100" t="str">
            <v>0</v>
          </cell>
        </row>
        <row r="1101">
          <cell r="S1101" t="str">
            <v>0</v>
          </cell>
        </row>
        <row r="1102">
          <cell r="S1102" t="str">
            <v>0</v>
          </cell>
        </row>
        <row r="1103">
          <cell r="S1103" t="str">
            <v>0</v>
          </cell>
        </row>
        <row r="1104">
          <cell r="S1104" t="str">
            <v>0</v>
          </cell>
        </row>
        <row r="1105">
          <cell r="S1105" t="str">
            <v>0</v>
          </cell>
        </row>
        <row r="1106">
          <cell r="S1106" t="str">
            <v>0</v>
          </cell>
        </row>
        <row r="1107">
          <cell r="S1107" t="str">
            <v>0</v>
          </cell>
        </row>
        <row r="1108">
          <cell r="S1108" t="str">
            <v>0</v>
          </cell>
        </row>
        <row r="1109">
          <cell r="S1109" t="str">
            <v>0</v>
          </cell>
        </row>
        <row r="1110">
          <cell r="S1110" t="str">
            <v>0</v>
          </cell>
        </row>
        <row r="1111">
          <cell r="S1111" t="str">
            <v>0</v>
          </cell>
        </row>
        <row r="1112">
          <cell r="S1112" t="str">
            <v>0</v>
          </cell>
        </row>
        <row r="1113">
          <cell r="S1113" t="str">
            <v>0</v>
          </cell>
        </row>
        <row r="1114">
          <cell r="S1114" t="str">
            <v>0</v>
          </cell>
        </row>
        <row r="1115">
          <cell r="S1115" t="str">
            <v>0</v>
          </cell>
        </row>
        <row r="1116">
          <cell r="S1116" t="str">
            <v>0</v>
          </cell>
        </row>
        <row r="1117">
          <cell r="S1117" t="str">
            <v>0</v>
          </cell>
        </row>
        <row r="1118">
          <cell r="S1118" t="str">
            <v>0</v>
          </cell>
        </row>
        <row r="1119">
          <cell r="S1119" t="str">
            <v>0</v>
          </cell>
        </row>
        <row r="1120">
          <cell r="S1120" t="str">
            <v>0</v>
          </cell>
        </row>
        <row r="1121">
          <cell r="S1121" t="str">
            <v>0</v>
          </cell>
        </row>
        <row r="1122">
          <cell r="S1122" t="str">
            <v>0</v>
          </cell>
        </row>
        <row r="1123">
          <cell r="S1123" t="str">
            <v>0</v>
          </cell>
        </row>
        <row r="1124">
          <cell r="S1124" t="str">
            <v>0</v>
          </cell>
        </row>
        <row r="1125">
          <cell r="S1125" t="str">
            <v>0</v>
          </cell>
        </row>
        <row r="1126">
          <cell r="S1126" t="str">
            <v>0</v>
          </cell>
        </row>
        <row r="1127">
          <cell r="S1127" t="str">
            <v>0</v>
          </cell>
        </row>
        <row r="1128">
          <cell r="S1128" t="str">
            <v>0</v>
          </cell>
        </row>
        <row r="1129">
          <cell r="S1129" t="str">
            <v>0</v>
          </cell>
        </row>
        <row r="1130">
          <cell r="S1130" t="str">
            <v>0</v>
          </cell>
        </row>
        <row r="1131">
          <cell r="S1131" t="str">
            <v>0</v>
          </cell>
        </row>
        <row r="1132">
          <cell r="S1132" t="str">
            <v>0</v>
          </cell>
        </row>
        <row r="1133">
          <cell r="S1133" t="str">
            <v>0</v>
          </cell>
        </row>
        <row r="1134">
          <cell r="S1134" t="str">
            <v>0</v>
          </cell>
        </row>
        <row r="1135">
          <cell r="S1135" t="str">
            <v>0</v>
          </cell>
        </row>
        <row r="1136">
          <cell r="S1136" t="str">
            <v>0</v>
          </cell>
        </row>
        <row r="1137">
          <cell r="S1137" t="str">
            <v>0</v>
          </cell>
        </row>
        <row r="1138">
          <cell r="S1138" t="str">
            <v>0</v>
          </cell>
        </row>
        <row r="1139">
          <cell r="S1139" t="str">
            <v>0</v>
          </cell>
        </row>
        <row r="1140">
          <cell r="S1140" t="str">
            <v>0</v>
          </cell>
        </row>
        <row r="1141">
          <cell r="S1141" t="str">
            <v>0</v>
          </cell>
        </row>
        <row r="1142">
          <cell r="S1142" t="str">
            <v>0</v>
          </cell>
        </row>
        <row r="1143">
          <cell r="S1143" t="str">
            <v>0</v>
          </cell>
        </row>
        <row r="1144">
          <cell r="S1144" t="str">
            <v>0</v>
          </cell>
        </row>
        <row r="1145">
          <cell r="S1145" t="str">
            <v>0</v>
          </cell>
        </row>
        <row r="1146">
          <cell r="S1146" t="str">
            <v>0</v>
          </cell>
        </row>
        <row r="1147">
          <cell r="S1147" t="str">
            <v>0</v>
          </cell>
        </row>
        <row r="1148">
          <cell r="S1148" t="str">
            <v>0</v>
          </cell>
        </row>
        <row r="1149">
          <cell r="S1149" t="str">
            <v>0</v>
          </cell>
        </row>
        <row r="1150">
          <cell r="S1150" t="str">
            <v>0</v>
          </cell>
        </row>
        <row r="1151">
          <cell r="S1151" t="str">
            <v>0</v>
          </cell>
        </row>
        <row r="1152">
          <cell r="S1152" t="str">
            <v>0</v>
          </cell>
        </row>
        <row r="1153">
          <cell r="S1153" t="str">
            <v>0</v>
          </cell>
        </row>
        <row r="1154">
          <cell r="S1154" t="str">
            <v>0</v>
          </cell>
        </row>
        <row r="1155">
          <cell r="S1155" t="str">
            <v>0</v>
          </cell>
        </row>
        <row r="1156">
          <cell r="S1156" t="str">
            <v>0</v>
          </cell>
        </row>
        <row r="1157">
          <cell r="S1157" t="str">
            <v>0</v>
          </cell>
        </row>
        <row r="1158">
          <cell r="S1158" t="str">
            <v>0</v>
          </cell>
        </row>
        <row r="1159">
          <cell r="S1159" t="str">
            <v>0</v>
          </cell>
        </row>
        <row r="1160">
          <cell r="S1160" t="str">
            <v>0</v>
          </cell>
        </row>
        <row r="1161">
          <cell r="S1161" t="str">
            <v>0</v>
          </cell>
        </row>
        <row r="1162">
          <cell r="S1162" t="str">
            <v>0</v>
          </cell>
        </row>
        <row r="1163">
          <cell r="S1163" t="str">
            <v>0</v>
          </cell>
        </row>
        <row r="1164">
          <cell r="S1164" t="str">
            <v>0</v>
          </cell>
        </row>
        <row r="1165">
          <cell r="S1165" t="str">
            <v>0</v>
          </cell>
        </row>
        <row r="1166">
          <cell r="S1166" t="str">
            <v>0</v>
          </cell>
        </row>
        <row r="1167">
          <cell r="S1167" t="str">
            <v>0</v>
          </cell>
        </row>
        <row r="1168">
          <cell r="S1168" t="str">
            <v>0</v>
          </cell>
        </row>
        <row r="1169">
          <cell r="S1169" t="str">
            <v>0</v>
          </cell>
        </row>
        <row r="1170">
          <cell r="S1170" t="str">
            <v>0</v>
          </cell>
        </row>
        <row r="1171">
          <cell r="S1171" t="str">
            <v>0</v>
          </cell>
        </row>
        <row r="1172">
          <cell r="S1172" t="str">
            <v>0</v>
          </cell>
        </row>
        <row r="1173">
          <cell r="S1173" t="str">
            <v>0</v>
          </cell>
        </row>
        <row r="1174">
          <cell r="S1174" t="str">
            <v>0</v>
          </cell>
        </row>
        <row r="1175">
          <cell r="S1175" t="str">
            <v>0</v>
          </cell>
        </row>
        <row r="1176">
          <cell r="S1176" t="str">
            <v>0</v>
          </cell>
        </row>
        <row r="1177">
          <cell r="S1177" t="str">
            <v>0</v>
          </cell>
        </row>
        <row r="1178">
          <cell r="S1178" t="str">
            <v>0</v>
          </cell>
        </row>
        <row r="1179">
          <cell r="S1179" t="str">
            <v>0</v>
          </cell>
        </row>
        <row r="1180">
          <cell r="S1180" t="str">
            <v>0</v>
          </cell>
        </row>
        <row r="1181">
          <cell r="S1181" t="str">
            <v>0</v>
          </cell>
        </row>
        <row r="1182">
          <cell r="S1182" t="str">
            <v>0</v>
          </cell>
        </row>
        <row r="1183">
          <cell r="S1183" t="str">
            <v>0</v>
          </cell>
        </row>
        <row r="1184">
          <cell r="S1184" t="str">
            <v>0</v>
          </cell>
        </row>
        <row r="1185">
          <cell r="S1185" t="str">
            <v>0</v>
          </cell>
        </row>
        <row r="1186">
          <cell r="S1186" t="str">
            <v>0</v>
          </cell>
        </row>
        <row r="1187">
          <cell r="S1187" t="str">
            <v>0</v>
          </cell>
        </row>
        <row r="1188">
          <cell r="S1188" t="str">
            <v>0</v>
          </cell>
        </row>
        <row r="1189">
          <cell r="S1189" t="str">
            <v>0</v>
          </cell>
        </row>
        <row r="1190">
          <cell r="S1190" t="str">
            <v>0</v>
          </cell>
        </row>
        <row r="1191">
          <cell r="S1191" t="str">
            <v>0</v>
          </cell>
        </row>
        <row r="1192">
          <cell r="S1192" t="str">
            <v>0</v>
          </cell>
        </row>
        <row r="1193">
          <cell r="S1193" t="str">
            <v>0</v>
          </cell>
        </row>
        <row r="1194">
          <cell r="S1194" t="str">
            <v>0</v>
          </cell>
        </row>
        <row r="1195">
          <cell r="S1195" t="str">
            <v>0</v>
          </cell>
        </row>
        <row r="1196">
          <cell r="S1196" t="str">
            <v>0</v>
          </cell>
        </row>
        <row r="1197">
          <cell r="S1197" t="str">
            <v>0</v>
          </cell>
        </row>
        <row r="1198">
          <cell r="S1198" t="str">
            <v>0</v>
          </cell>
        </row>
        <row r="1199">
          <cell r="S1199" t="str">
            <v>0</v>
          </cell>
        </row>
        <row r="1200">
          <cell r="S1200" t="str">
            <v>0</v>
          </cell>
        </row>
        <row r="1201">
          <cell r="S1201" t="str">
            <v>0</v>
          </cell>
        </row>
        <row r="1202">
          <cell r="S1202" t="str">
            <v>0</v>
          </cell>
        </row>
        <row r="1203">
          <cell r="S1203" t="str">
            <v>0</v>
          </cell>
        </row>
        <row r="1204">
          <cell r="S1204" t="str">
            <v>0</v>
          </cell>
        </row>
        <row r="1205">
          <cell r="S1205" t="str">
            <v>0</v>
          </cell>
        </row>
        <row r="1206">
          <cell r="S1206" t="str">
            <v>0</v>
          </cell>
        </row>
        <row r="1207">
          <cell r="S1207" t="str">
            <v>0</v>
          </cell>
        </row>
        <row r="1208">
          <cell r="S1208" t="str">
            <v>0</v>
          </cell>
        </row>
        <row r="1209">
          <cell r="S1209" t="str">
            <v>0</v>
          </cell>
        </row>
        <row r="1210">
          <cell r="S1210" t="str">
            <v>0</v>
          </cell>
        </row>
        <row r="1211">
          <cell r="S1211" t="str">
            <v>0</v>
          </cell>
        </row>
        <row r="1212">
          <cell r="S1212" t="str">
            <v>0</v>
          </cell>
        </row>
        <row r="1213">
          <cell r="S1213" t="str">
            <v>0</v>
          </cell>
        </row>
        <row r="1214">
          <cell r="S1214" t="str">
            <v>0</v>
          </cell>
        </row>
        <row r="1215">
          <cell r="S1215" t="str">
            <v>0</v>
          </cell>
        </row>
        <row r="1216">
          <cell r="S1216" t="str">
            <v>0</v>
          </cell>
        </row>
        <row r="1217">
          <cell r="S1217" t="str">
            <v>0</v>
          </cell>
        </row>
        <row r="1218">
          <cell r="S1218" t="str">
            <v>0</v>
          </cell>
        </row>
        <row r="1219">
          <cell r="S1219" t="str">
            <v>0</v>
          </cell>
        </row>
        <row r="1220">
          <cell r="S1220" t="str">
            <v>0</v>
          </cell>
        </row>
        <row r="1221">
          <cell r="S1221" t="str">
            <v>0</v>
          </cell>
        </row>
        <row r="1222">
          <cell r="S1222" t="str">
            <v>0</v>
          </cell>
        </row>
        <row r="1223">
          <cell r="S1223" t="str">
            <v>0</v>
          </cell>
        </row>
        <row r="1224">
          <cell r="S1224" t="str">
            <v>0</v>
          </cell>
        </row>
        <row r="1225">
          <cell r="S1225" t="str">
            <v>0</v>
          </cell>
        </row>
        <row r="1226">
          <cell r="S1226" t="str">
            <v>0</v>
          </cell>
        </row>
        <row r="1227">
          <cell r="S1227" t="str">
            <v>0</v>
          </cell>
        </row>
        <row r="1228">
          <cell r="S1228" t="str">
            <v>0</v>
          </cell>
        </row>
        <row r="1229">
          <cell r="S1229" t="str">
            <v>0</v>
          </cell>
        </row>
        <row r="1230">
          <cell r="S1230" t="str">
            <v>0</v>
          </cell>
        </row>
        <row r="1231">
          <cell r="S1231" t="str">
            <v>0</v>
          </cell>
        </row>
        <row r="1232">
          <cell r="S1232" t="str">
            <v>0</v>
          </cell>
        </row>
        <row r="1233">
          <cell r="S1233" t="str">
            <v>0</v>
          </cell>
        </row>
        <row r="1234">
          <cell r="S1234" t="str">
            <v>0</v>
          </cell>
        </row>
        <row r="1235">
          <cell r="S1235" t="str">
            <v>0</v>
          </cell>
        </row>
        <row r="1236">
          <cell r="S1236" t="str">
            <v>0</v>
          </cell>
        </row>
        <row r="1237">
          <cell r="S1237" t="str">
            <v>0</v>
          </cell>
        </row>
        <row r="1238">
          <cell r="S1238" t="str">
            <v>0</v>
          </cell>
        </row>
        <row r="1239">
          <cell r="S1239" t="str">
            <v>0</v>
          </cell>
        </row>
        <row r="1240">
          <cell r="S1240" t="str">
            <v>0</v>
          </cell>
        </row>
        <row r="1241">
          <cell r="S1241" t="str">
            <v>0</v>
          </cell>
        </row>
        <row r="1242">
          <cell r="S1242" t="str">
            <v>0</v>
          </cell>
        </row>
        <row r="1243">
          <cell r="S1243" t="str">
            <v>0</v>
          </cell>
        </row>
        <row r="1244">
          <cell r="S1244" t="str">
            <v>0</v>
          </cell>
        </row>
        <row r="1245">
          <cell r="S1245" t="str">
            <v>0</v>
          </cell>
        </row>
        <row r="1246">
          <cell r="S1246" t="str">
            <v>0</v>
          </cell>
        </row>
        <row r="1247">
          <cell r="S1247" t="str">
            <v>0</v>
          </cell>
        </row>
        <row r="1248">
          <cell r="S1248" t="str">
            <v>0</v>
          </cell>
        </row>
        <row r="1249">
          <cell r="S1249" t="str">
            <v>0</v>
          </cell>
        </row>
        <row r="1250">
          <cell r="S1250" t="str">
            <v>0</v>
          </cell>
        </row>
        <row r="1251">
          <cell r="S1251" t="str">
            <v>0</v>
          </cell>
        </row>
        <row r="1252">
          <cell r="S1252" t="str">
            <v>0</v>
          </cell>
        </row>
        <row r="1253">
          <cell r="S1253" t="str">
            <v>0</v>
          </cell>
        </row>
        <row r="1254">
          <cell r="S1254" t="str">
            <v>0</v>
          </cell>
        </row>
        <row r="1255">
          <cell r="S1255" t="str">
            <v>0</v>
          </cell>
        </row>
        <row r="1256">
          <cell r="S1256" t="str">
            <v>0</v>
          </cell>
        </row>
        <row r="1257">
          <cell r="S1257" t="str">
            <v>0</v>
          </cell>
        </row>
        <row r="1258">
          <cell r="S1258" t="str">
            <v>0</v>
          </cell>
        </row>
        <row r="1259">
          <cell r="S1259" t="str">
            <v>0</v>
          </cell>
        </row>
        <row r="1260">
          <cell r="S1260" t="str">
            <v>0</v>
          </cell>
        </row>
        <row r="1261">
          <cell r="S1261" t="str">
            <v>0</v>
          </cell>
        </row>
        <row r="1262">
          <cell r="S1262" t="str">
            <v>0</v>
          </cell>
        </row>
        <row r="1263">
          <cell r="S1263" t="str">
            <v>0</v>
          </cell>
        </row>
        <row r="1264">
          <cell r="S1264" t="str">
            <v>0</v>
          </cell>
        </row>
        <row r="1265">
          <cell r="S1265" t="str">
            <v>0</v>
          </cell>
        </row>
        <row r="1266">
          <cell r="S1266" t="str">
            <v>0</v>
          </cell>
        </row>
        <row r="1267">
          <cell r="S1267" t="str">
            <v>0</v>
          </cell>
        </row>
        <row r="1268">
          <cell r="S1268" t="str">
            <v>0</v>
          </cell>
        </row>
        <row r="1269">
          <cell r="S1269" t="str">
            <v>0</v>
          </cell>
        </row>
        <row r="1270">
          <cell r="S1270" t="str">
            <v>0</v>
          </cell>
        </row>
        <row r="1271">
          <cell r="S1271" t="str">
            <v>0</v>
          </cell>
        </row>
        <row r="1272">
          <cell r="S1272" t="str">
            <v>0</v>
          </cell>
        </row>
        <row r="1273">
          <cell r="S1273" t="str">
            <v>0</v>
          </cell>
        </row>
        <row r="1274">
          <cell r="S1274" t="str">
            <v>0</v>
          </cell>
        </row>
        <row r="1275">
          <cell r="S1275" t="str">
            <v>0</v>
          </cell>
        </row>
        <row r="1276">
          <cell r="S1276" t="str">
            <v>0</v>
          </cell>
        </row>
        <row r="1277">
          <cell r="S1277" t="str">
            <v>0</v>
          </cell>
        </row>
        <row r="1278">
          <cell r="S1278" t="str">
            <v>0</v>
          </cell>
        </row>
        <row r="1279">
          <cell r="S1279" t="str">
            <v>0</v>
          </cell>
        </row>
        <row r="1280">
          <cell r="S1280" t="str">
            <v>0</v>
          </cell>
        </row>
        <row r="1281">
          <cell r="S1281" t="str">
            <v>0</v>
          </cell>
        </row>
        <row r="1282">
          <cell r="S1282" t="str">
            <v>0</v>
          </cell>
        </row>
        <row r="1283">
          <cell r="S1283" t="str">
            <v>0</v>
          </cell>
        </row>
        <row r="1284">
          <cell r="S1284" t="str">
            <v>0</v>
          </cell>
        </row>
        <row r="1285">
          <cell r="S1285" t="str">
            <v>0</v>
          </cell>
        </row>
        <row r="1286">
          <cell r="S1286" t="str">
            <v>0</v>
          </cell>
        </row>
        <row r="1287">
          <cell r="S1287" t="str">
            <v>0</v>
          </cell>
        </row>
        <row r="1288">
          <cell r="S1288" t="str">
            <v>0</v>
          </cell>
        </row>
        <row r="1289">
          <cell r="S1289" t="str">
            <v>0</v>
          </cell>
        </row>
        <row r="1290">
          <cell r="S1290" t="str">
            <v>0</v>
          </cell>
        </row>
        <row r="1291">
          <cell r="S1291" t="str">
            <v>0</v>
          </cell>
        </row>
        <row r="1292">
          <cell r="S1292" t="str">
            <v>0</v>
          </cell>
        </row>
        <row r="1293">
          <cell r="S1293" t="str">
            <v>0</v>
          </cell>
        </row>
        <row r="1294">
          <cell r="S1294" t="str">
            <v>0</v>
          </cell>
        </row>
        <row r="1295">
          <cell r="S1295" t="str">
            <v>0</v>
          </cell>
        </row>
        <row r="1296">
          <cell r="S1296" t="str">
            <v>0</v>
          </cell>
        </row>
        <row r="1297">
          <cell r="S1297" t="str">
            <v>0</v>
          </cell>
        </row>
        <row r="1298">
          <cell r="S1298" t="str">
            <v>0</v>
          </cell>
        </row>
        <row r="1299">
          <cell r="S1299" t="str">
            <v>0</v>
          </cell>
        </row>
        <row r="1300">
          <cell r="S1300" t="str">
            <v>0</v>
          </cell>
        </row>
        <row r="1301">
          <cell r="S1301" t="str">
            <v>0</v>
          </cell>
        </row>
        <row r="1302">
          <cell r="S1302" t="str">
            <v>0</v>
          </cell>
        </row>
        <row r="1303">
          <cell r="S1303" t="str">
            <v>0</v>
          </cell>
        </row>
        <row r="1304">
          <cell r="S1304" t="str">
            <v>0</v>
          </cell>
        </row>
        <row r="1305">
          <cell r="S1305" t="str">
            <v>0</v>
          </cell>
        </row>
        <row r="1306">
          <cell r="S1306" t="str">
            <v>0</v>
          </cell>
        </row>
        <row r="1307">
          <cell r="S1307" t="str">
            <v>0</v>
          </cell>
        </row>
        <row r="1308">
          <cell r="S1308" t="str">
            <v>0</v>
          </cell>
        </row>
        <row r="1309">
          <cell r="S1309" t="str">
            <v>0</v>
          </cell>
        </row>
        <row r="1310">
          <cell r="S1310" t="str">
            <v>0</v>
          </cell>
        </row>
        <row r="1311">
          <cell r="S1311" t="str">
            <v>0</v>
          </cell>
        </row>
        <row r="1312">
          <cell r="S1312" t="str">
            <v>0</v>
          </cell>
        </row>
        <row r="1313">
          <cell r="S1313" t="str">
            <v>0</v>
          </cell>
        </row>
        <row r="1314">
          <cell r="S1314" t="str">
            <v>0</v>
          </cell>
        </row>
        <row r="1315">
          <cell r="S1315" t="str">
            <v>0</v>
          </cell>
        </row>
        <row r="1316">
          <cell r="S1316" t="str">
            <v>0</v>
          </cell>
        </row>
        <row r="1317">
          <cell r="S1317" t="str">
            <v>0</v>
          </cell>
        </row>
        <row r="1318">
          <cell r="S1318" t="str">
            <v>0</v>
          </cell>
        </row>
        <row r="1319">
          <cell r="S1319" t="str">
            <v>0</v>
          </cell>
        </row>
        <row r="1320">
          <cell r="S1320" t="str">
            <v>0</v>
          </cell>
        </row>
        <row r="1321">
          <cell r="S1321" t="str">
            <v>0</v>
          </cell>
        </row>
        <row r="1322">
          <cell r="S1322" t="str">
            <v>0</v>
          </cell>
        </row>
        <row r="1323">
          <cell r="S1323" t="str">
            <v>0</v>
          </cell>
        </row>
        <row r="1324">
          <cell r="S1324" t="str">
            <v>0</v>
          </cell>
        </row>
        <row r="1325">
          <cell r="S1325" t="str">
            <v>0</v>
          </cell>
        </row>
        <row r="1326">
          <cell r="S1326" t="str">
            <v>0</v>
          </cell>
        </row>
        <row r="1327">
          <cell r="S1327" t="str">
            <v>0</v>
          </cell>
        </row>
        <row r="1328">
          <cell r="S1328" t="str">
            <v>0</v>
          </cell>
        </row>
        <row r="1329">
          <cell r="S1329" t="str">
            <v>0</v>
          </cell>
        </row>
        <row r="1330">
          <cell r="S1330" t="str">
            <v>0</v>
          </cell>
        </row>
        <row r="1331">
          <cell r="S1331" t="str">
            <v>0</v>
          </cell>
        </row>
        <row r="1332">
          <cell r="S1332" t="str">
            <v>0</v>
          </cell>
        </row>
        <row r="1333">
          <cell r="S1333" t="str">
            <v>0</v>
          </cell>
        </row>
        <row r="1334">
          <cell r="S1334" t="str">
            <v>0</v>
          </cell>
        </row>
        <row r="1335">
          <cell r="S1335" t="str">
            <v>0</v>
          </cell>
        </row>
        <row r="1336">
          <cell r="S1336" t="str">
            <v>0</v>
          </cell>
        </row>
        <row r="1337">
          <cell r="S1337" t="str">
            <v>0</v>
          </cell>
        </row>
        <row r="1338">
          <cell r="S1338" t="str">
            <v>0</v>
          </cell>
        </row>
        <row r="1339">
          <cell r="S1339" t="str">
            <v>0</v>
          </cell>
        </row>
        <row r="1340">
          <cell r="S1340" t="str">
            <v>0</v>
          </cell>
        </row>
        <row r="1341">
          <cell r="S1341" t="str">
            <v>0</v>
          </cell>
        </row>
        <row r="1342">
          <cell r="S1342" t="str">
            <v>0</v>
          </cell>
        </row>
        <row r="1343">
          <cell r="S1343" t="str">
            <v>0</v>
          </cell>
        </row>
        <row r="1344">
          <cell r="S1344" t="str">
            <v>0</v>
          </cell>
        </row>
        <row r="1345">
          <cell r="S1345" t="str">
            <v>0</v>
          </cell>
        </row>
        <row r="1346">
          <cell r="S1346" t="str">
            <v>0</v>
          </cell>
        </row>
        <row r="1347">
          <cell r="S1347" t="str">
            <v>0</v>
          </cell>
        </row>
        <row r="1348">
          <cell r="S1348" t="str">
            <v>0</v>
          </cell>
        </row>
        <row r="1349">
          <cell r="S1349" t="str">
            <v>0</v>
          </cell>
        </row>
        <row r="1350">
          <cell r="S1350" t="str">
            <v>0</v>
          </cell>
        </row>
        <row r="1351">
          <cell r="S1351" t="str">
            <v>0</v>
          </cell>
        </row>
        <row r="1352">
          <cell r="S1352" t="str">
            <v>0</v>
          </cell>
        </row>
        <row r="1353">
          <cell r="S1353" t="str">
            <v>0</v>
          </cell>
        </row>
        <row r="1354">
          <cell r="S1354" t="str">
            <v>0</v>
          </cell>
        </row>
        <row r="1355">
          <cell r="S1355" t="str">
            <v>0</v>
          </cell>
        </row>
        <row r="1356">
          <cell r="S1356" t="str">
            <v>0</v>
          </cell>
        </row>
        <row r="1357">
          <cell r="S1357" t="str">
            <v>0</v>
          </cell>
        </row>
        <row r="1358">
          <cell r="S1358" t="str">
            <v>0</v>
          </cell>
        </row>
        <row r="1359">
          <cell r="S1359" t="str">
            <v>0</v>
          </cell>
        </row>
        <row r="1360">
          <cell r="S1360" t="str">
            <v>0</v>
          </cell>
        </row>
        <row r="1361">
          <cell r="S1361" t="str">
            <v>0</v>
          </cell>
        </row>
        <row r="1362">
          <cell r="S1362" t="str">
            <v>0</v>
          </cell>
        </row>
        <row r="1363">
          <cell r="S1363" t="str">
            <v>0</v>
          </cell>
        </row>
        <row r="1364">
          <cell r="S1364" t="str">
            <v>0</v>
          </cell>
        </row>
        <row r="1365">
          <cell r="S1365" t="str">
            <v>0</v>
          </cell>
        </row>
        <row r="1366">
          <cell r="S1366" t="str">
            <v>0</v>
          </cell>
        </row>
        <row r="1367">
          <cell r="S1367" t="str">
            <v>0</v>
          </cell>
        </row>
        <row r="1368">
          <cell r="S1368" t="str">
            <v>0</v>
          </cell>
        </row>
        <row r="1369">
          <cell r="S1369" t="str">
            <v>0</v>
          </cell>
        </row>
        <row r="1370">
          <cell r="S1370" t="str">
            <v>0</v>
          </cell>
        </row>
        <row r="1371">
          <cell r="S1371" t="str">
            <v>0</v>
          </cell>
        </row>
        <row r="1372">
          <cell r="S1372" t="str">
            <v>0</v>
          </cell>
        </row>
        <row r="1373">
          <cell r="S1373" t="str">
            <v>0</v>
          </cell>
        </row>
        <row r="1374">
          <cell r="S1374" t="str">
            <v>0</v>
          </cell>
        </row>
        <row r="1375">
          <cell r="S1375" t="str">
            <v>0</v>
          </cell>
        </row>
        <row r="1376">
          <cell r="S1376" t="str">
            <v>0</v>
          </cell>
        </row>
        <row r="1377">
          <cell r="S1377" t="str">
            <v>0</v>
          </cell>
        </row>
        <row r="1378">
          <cell r="S1378" t="str">
            <v>0</v>
          </cell>
        </row>
        <row r="1379">
          <cell r="S1379" t="str">
            <v>0</v>
          </cell>
        </row>
        <row r="1380">
          <cell r="S1380" t="str">
            <v>0</v>
          </cell>
        </row>
        <row r="1381">
          <cell r="S1381" t="str">
            <v>0</v>
          </cell>
        </row>
        <row r="1382">
          <cell r="S1382" t="str">
            <v>0</v>
          </cell>
        </row>
        <row r="1383">
          <cell r="S1383" t="str">
            <v>0</v>
          </cell>
        </row>
        <row r="1384">
          <cell r="S1384" t="str">
            <v>0</v>
          </cell>
        </row>
        <row r="1385">
          <cell r="S1385" t="str">
            <v>0</v>
          </cell>
        </row>
        <row r="1386">
          <cell r="S1386" t="str">
            <v>0</v>
          </cell>
        </row>
        <row r="1387">
          <cell r="S1387" t="str">
            <v>0</v>
          </cell>
        </row>
        <row r="1388">
          <cell r="S1388" t="str">
            <v>0</v>
          </cell>
        </row>
        <row r="1389">
          <cell r="S1389" t="str">
            <v>0</v>
          </cell>
        </row>
        <row r="1390">
          <cell r="S1390" t="str">
            <v>0</v>
          </cell>
        </row>
        <row r="1391">
          <cell r="S1391" t="str">
            <v>0</v>
          </cell>
        </row>
        <row r="1392">
          <cell r="S1392" t="str">
            <v>0</v>
          </cell>
        </row>
        <row r="1393">
          <cell r="S1393" t="str">
            <v>0</v>
          </cell>
        </row>
        <row r="1394">
          <cell r="S1394" t="str">
            <v>0</v>
          </cell>
        </row>
        <row r="1395">
          <cell r="S1395" t="str">
            <v>0</v>
          </cell>
        </row>
        <row r="1396">
          <cell r="S1396" t="str">
            <v>0</v>
          </cell>
        </row>
        <row r="1397">
          <cell r="S1397" t="str">
            <v>0</v>
          </cell>
        </row>
        <row r="1398">
          <cell r="S1398" t="str">
            <v>0</v>
          </cell>
        </row>
        <row r="1399">
          <cell r="S1399" t="str">
            <v>0</v>
          </cell>
        </row>
        <row r="1400">
          <cell r="S1400" t="str">
            <v>0</v>
          </cell>
        </row>
        <row r="1401">
          <cell r="S1401" t="str">
            <v>0</v>
          </cell>
        </row>
        <row r="1402">
          <cell r="S1402" t="str">
            <v>0</v>
          </cell>
        </row>
        <row r="1403">
          <cell r="S1403" t="str">
            <v>0</v>
          </cell>
        </row>
        <row r="1404">
          <cell r="S1404" t="str">
            <v>0</v>
          </cell>
        </row>
        <row r="1405">
          <cell r="S1405" t="str">
            <v>0</v>
          </cell>
        </row>
        <row r="1406">
          <cell r="S1406" t="str">
            <v>0</v>
          </cell>
        </row>
        <row r="1407">
          <cell r="S1407" t="str">
            <v>0</v>
          </cell>
        </row>
        <row r="1408">
          <cell r="S1408" t="str">
            <v>0</v>
          </cell>
        </row>
        <row r="1409">
          <cell r="S1409" t="str">
            <v>0</v>
          </cell>
        </row>
        <row r="1410">
          <cell r="S1410" t="str">
            <v>0</v>
          </cell>
        </row>
        <row r="1411">
          <cell r="S1411" t="str">
            <v>0</v>
          </cell>
        </row>
        <row r="1412">
          <cell r="S1412" t="str">
            <v>0</v>
          </cell>
        </row>
        <row r="1413">
          <cell r="S1413" t="str">
            <v>0</v>
          </cell>
        </row>
        <row r="1414">
          <cell r="S1414" t="str">
            <v>0</v>
          </cell>
        </row>
        <row r="1415">
          <cell r="S1415" t="str">
            <v>0</v>
          </cell>
        </row>
        <row r="1416">
          <cell r="S1416" t="str">
            <v>0</v>
          </cell>
        </row>
        <row r="1417">
          <cell r="S1417" t="str">
            <v>0</v>
          </cell>
        </row>
        <row r="1418">
          <cell r="S1418" t="str">
            <v>0</v>
          </cell>
        </row>
        <row r="1419">
          <cell r="S1419" t="str">
            <v>0</v>
          </cell>
        </row>
        <row r="1420">
          <cell r="S1420" t="str">
            <v>0</v>
          </cell>
        </row>
        <row r="1421">
          <cell r="S1421" t="str">
            <v>0</v>
          </cell>
        </row>
        <row r="1422">
          <cell r="S1422" t="str">
            <v>0</v>
          </cell>
        </row>
        <row r="1423">
          <cell r="S1423" t="str">
            <v>0</v>
          </cell>
        </row>
        <row r="1424">
          <cell r="S1424" t="str">
            <v>0</v>
          </cell>
        </row>
        <row r="1425">
          <cell r="S1425" t="str">
            <v>0</v>
          </cell>
        </row>
        <row r="1426">
          <cell r="S1426" t="str">
            <v>0</v>
          </cell>
        </row>
        <row r="1427">
          <cell r="S1427" t="str">
            <v>0</v>
          </cell>
        </row>
        <row r="1428">
          <cell r="S1428" t="str">
            <v>0</v>
          </cell>
        </row>
        <row r="1429">
          <cell r="S1429" t="str">
            <v>0</v>
          </cell>
        </row>
        <row r="1430">
          <cell r="S1430" t="str">
            <v>0</v>
          </cell>
        </row>
        <row r="1431">
          <cell r="S1431" t="str">
            <v>0</v>
          </cell>
        </row>
        <row r="1432">
          <cell r="S1432" t="str">
            <v>0</v>
          </cell>
        </row>
        <row r="1433">
          <cell r="S1433" t="str">
            <v>0</v>
          </cell>
        </row>
        <row r="1434">
          <cell r="S1434" t="str">
            <v>0</v>
          </cell>
        </row>
        <row r="1435">
          <cell r="S1435" t="str">
            <v>0</v>
          </cell>
        </row>
        <row r="1436">
          <cell r="S1436" t="str">
            <v>0</v>
          </cell>
        </row>
        <row r="1437">
          <cell r="S1437" t="str">
            <v>0</v>
          </cell>
        </row>
        <row r="1438">
          <cell r="S1438" t="str">
            <v>0</v>
          </cell>
        </row>
        <row r="1439">
          <cell r="S1439" t="str">
            <v>0</v>
          </cell>
        </row>
        <row r="1440">
          <cell r="S1440" t="str">
            <v>0</v>
          </cell>
        </row>
        <row r="1441">
          <cell r="S1441" t="str">
            <v>0</v>
          </cell>
        </row>
        <row r="1442">
          <cell r="S1442" t="str">
            <v>0</v>
          </cell>
        </row>
        <row r="1443">
          <cell r="S1443" t="str">
            <v>0</v>
          </cell>
        </row>
        <row r="1444">
          <cell r="S1444" t="str">
            <v>0</v>
          </cell>
        </row>
        <row r="1445">
          <cell r="S1445" t="str">
            <v>0</v>
          </cell>
        </row>
        <row r="1446">
          <cell r="S1446" t="str">
            <v>0</v>
          </cell>
        </row>
        <row r="1447">
          <cell r="S1447" t="str">
            <v>0</v>
          </cell>
        </row>
        <row r="1448">
          <cell r="S1448" t="str">
            <v>0</v>
          </cell>
        </row>
        <row r="1449">
          <cell r="S1449" t="str">
            <v>0</v>
          </cell>
        </row>
        <row r="1450">
          <cell r="S1450" t="str">
            <v>0</v>
          </cell>
        </row>
        <row r="1451">
          <cell r="S1451" t="str">
            <v>0</v>
          </cell>
        </row>
        <row r="1452">
          <cell r="S1452" t="str">
            <v>0</v>
          </cell>
        </row>
        <row r="1453">
          <cell r="S1453" t="str">
            <v>0</v>
          </cell>
        </row>
        <row r="1454">
          <cell r="S1454" t="str">
            <v>0</v>
          </cell>
        </row>
        <row r="1455">
          <cell r="S1455" t="str">
            <v>0</v>
          </cell>
        </row>
        <row r="1456">
          <cell r="S1456" t="str">
            <v>0</v>
          </cell>
        </row>
        <row r="1457">
          <cell r="S1457" t="str">
            <v>0</v>
          </cell>
        </row>
        <row r="1458">
          <cell r="S1458" t="str">
            <v>0</v>
          </cell>
        </row>
        <row r="1459">
          <cell r="S1459" t="str">
            <v>0</v>
          </cell>
        </row>
        <row r="1460">
          <cell r="S1460" t="str">
            <v>0</v>
          </cell>
        </row>
        <row r="1461">
          <cell r="S1461" t="str">
            <v>0</v>
          </cell>
        </row>
        <row r="1462">
          <cell r="S1462" t="str">
            <v>0</v>
          </cell>
        </row>
        <row r="1463">
          <cell r="S1463" t="str">
            <v>0</v>
          </cell>
        </row>
        <row r="1464">
          <cell r="S1464" t="str">
            <v>0</v>
          </cell>
        </row>
        <row r="1465">
          <cell r="S1465" t="str">
            <v>0</v>
          </cell>
        </row>
        <row r="1466">
          <cell r="S1466" t="str">
            <v>0</v>
          </cell>
        </row>
        <row r="1467">
          <cell r="S1467" t="str">
            <v>0</v>
          </cell>
        </row>
        <row r="1468">
          <cell r="S1468" t="str">
            <v>0</v>
          </cell>
        </row>
        <row r="1469">
          <cell r="S1469" t="str">
            <v>0</v>
          </cell>
        </row>
        <row r="1470">
          <cell r="S1470" t="str">
            <v>0</v>
          </cell>
        </row>
        <row r="1471">
          <cell r="S1471" t="str">
            <v>0</v>
          </cell>
        </row>
        <row r="1472">
          <cell r="S1472" t="str">
            <v>0</v>
          </cell>
        </row>
        <row r="1473">
          <cell r="S1473" t="str">
            <v>0</v>
          </cell>
        </row>
        <row r="1474">
          <cell r="S1474" t="str">
            <v>0</v>
          </cell>
        </row>
        <row r="1475">
          <cell r="S1475" t="str">
            <v>0</v>
          </cell>
        </row>
        <row r="1476">
          <cell r="S1476" t="str">
            <v>0</v>
          </cell>
        </row>
        <row r="1477">
          <cell r="S1477" t="str">
            <v>0</v>
          </cell>
        </row>
        <row r="1478">
          <cell r="S1478" t="str">
            <v>0</v>
          </cell>
        </row>
        <row r="1479">
          <cell r="S1479" t="str">
            <v>0</v>
          </cell>
        </row>
        <row r="1480">
          <cell r="S1480" t="str">
            <v>0</v>
          </cell>
        </row>
        <row r="1481">
          <cell r="S1481" t="str">
            <v>0</v>
          </cell>
        </row>
        <row r="1482">
          <cell r="S1482" t="str">
            <v>0</v>
          </cell>
        </row>
        <row r="1483">
          <cell r="S1483" t="str">
            <v>0</v>
          </cell>
        </row>
        <row r="1484">
          <cell r="S1484" t="str">
            <v>0</v>
          </cell>
        </row>
        <row r="1485">
          <cell r="S1485" t="str">
            <v>0</v>
          </cell>
        </row>
        <row r="1486">
          <cell r="S1486" t="str">
            <v>0</v>
          </cell>
        </row>
        <row r="1487">
          <cell r="S1487" t="str">
            <v>0</v>
          </cell>
        </row>
        <row r="1488">
          <cell r="S1488" t="str">
            <v>0</v>
          </cell>
        </row>
        <row r="1489">
          <cell r="S1489" t="str">
            <v>0</v>
          </cell>
        </row>
        <row r="1490">
          <cell r="S1490" t="str">
            <v>0</v>
          </cell>
        </row>
        <row r="1491">
          <cell r="S1491" t="str">
            <v>0</v>
          </cell>
        </row>
        <row r="1492">
          <cell r="S1492" t="str">
            <v>0</v>
          </cell>
        </row>
        <row r="1493">
          <cell r="S1493" t="str">
            <v>0</v>
          </cell>
        </row>
        <row r="1494">
          <cell r="S1494" t="str">
            <v>0</v>
          </cell>
        </row>
        <row r="1495">
          <cell r="S1495" t="str">
            <v>0</v>
          </cell>
        </row>
        <row r="1496">
          <cell r="S1496" t="str">
            <v>0</v>
          </cell>
        </row>
        <row r="1497">
          <cell r="S1497" t="str">
            <v>0</v>
          </cell>
        </row>
        <row r="1498">
          <cell r="S1498" t="str">
            <v>0</v>
          </cell>
        </row>
        <row r="1499">
          <cell r="S1499" t="str">
            <v>0</v>
          </cell>
        </row>
        <row r="1500">
          <cell r="S1500" t="str">
            <v>0</v>
          </cell>
        </row>
        <row r="1501">
          <cell r="S1501" t="str">
            <v>0</v>
          </cell>
        </row>
        <row r="1502">
          <cell r="S1502" t="str">
            <v>0</v>
          </cell>
        </row>
        <row r="1503">
          <cell r="S1503" t="str">
            <v>0</v>
          </cell>
        </row>
        <row r="1504">
          <cell r="S1504" t="str">
            <v>0</v>
          </cell>
        </row>
        <row r="1505">
          <cell r="S1505" t="str">
            <v>0</v>
          </cell>
        </row>
        <row r="1506">
          <cell r="S1506" t="str">
            <v>0</v>
          </cell>
        </row>
        <row r="1507">
          <cell r="S1507" t="str">
            <v>0</v>
          </cell>
        </row>
        <row r="1508">
          <cell r="S1508" t="str">
            <v>0</v>
          </cell>
        </row>
        <row r="1509">
          <cell r="S1509" t="str">
            <v>0</v>
          </cell>
        </row>
        <row r="1510">
          <cell r="S1510" t="str">
            <v>0</v>
          </cell>
        </row>
        <row r="1511">
          <cell r="S1511" t="str">
            <v>0</v>
          </cell>
        </row>
        <row r="1512">
          <cell r="S1512" t="str">
            <v>0</v>
          </cell>
        </row>
        <row r="1513">
          <cell r="S1513" t="str">
            <v>0</v>
          </cell>
        </row>
        <row r="1514">
          <cell r="S1514" t="str">
            <v>0</v>
          </cell>
        </row>
        <row r="1515">
          <cell r="S1515" t="str">
            <v>0</v>
          </cell>
        </row>
        <row r="1516">
          <cell r="S1516" t="str">
            <v>0</v>
          </cell>
        </row>
        <row r="1517">
          <cell r="S1517" t="str">
            <v>0</v>
          </cell>
        </row>
        <row r="1518">
          <cell r="S1518" t="str">
            <v>0</v>
          </cell>
        </row>
        <row r="1519">
          <cell r="S1519" t="str">
            <v>0</v>
          </cell>
        </row>
        <row r="1520">
          <cell r="S1520" t="str">
            <v>0</v>
          </cell>
        </row>
        <row r="1521">
          <cell r="S1521" t="str">
            <v>0</v>
          </cell>
        </row>
        <row r="1522">
          <cell r="S1522" t="str">
            <v>0</v>
          </cell>
        </row>
        <row r="1523">
          <cell r="S1523" t="str">
            <v>0</v>
          </cell>
        </row>
        <row r="1524">
          <cell r="S1524" t="str">
            <v>0</v>
          </cell>
        </row>
        <row r="1525">
          <cell r="S1525" t="str">
            <v>0</v>
          </cell>
        </row>
        <row r="1526">
          <cell r="S1526" t="str">
            <v>0</v>
          </cell>
        </row>
        <row r="1527">
          <cell r="S1527" t="str">
            <v>0</v>
          </cell>
        </row>
        <row r="1528">
          <cell r="S1528" t="str">
            <v>0</v>
          </cell>
        </row>
        <row r="1529">
          <cell r="S1529" t="str">
            <v>0</v>
          </cell>
        </row>
        <row r="1530">
          <cell r="S1530" t="str">
            <v>0</v>
          </cell>
        </row>
        <row r="1531">
          <cell r="S1531" t="str">
            <v>0</v>
          </cell>
        </row>
        <row r="1532">
          <cell r="S1532" t="str">
            <v>0</v>
          </cell>
        </row>
        <row r="1533">
          <cell r="S1533" t="str">
            <v>0</v>
          </cell>
        </row>
        <row r="1534">
          <cell r="S1534" t="str">
            <v>0</v>
          </cell>
        </row>
        <row r="1535">
          <cell r="S1535" t="str">
            <v>0</v>
          </cell>
        </row>
        <row r="1536">
          <cell r="S1536" t="str">
            <v>0</v>
          </cell>
        </row>
        <row r="1537">
          <cell r="S1537" t="str">
            <v>0</v>
          </cell>
        </row>
        <row r="1538">
          <cell r="S1538" t="str">
            <v>0</v>
          </cell>
        </row>
        <row r="1539">
          <cell r="S1539" t="str">
            <v>0</v>
          </cell>
        </row>
        <row r="1540">
          <cell r="S1540" t="str">
            <v>0</v>
          </cell>
        </row>
        <row r="1541">
          <cell r="S1541" t="str">
            <v>0</v>
          </cell>
        </row>
        <row r="1542">
          <cell r="S1542" t="str">
            <v>0</v>
          </cell>
        </row>
        <row r="1543">
          <cell r="S1543" t="str">
            <v>0</v>
          </cell>
        </row>
        <row r="1544">
          <cell r="S1544" t="str">
            <v>0</v>
          </cell>
        </row>
        <row r="1545">
          <cell r="S1545" t="str">
            <v>0</v>
          </cell>
        </row>
        <row r="1546">
          <cell r="S1546" t="str">
            <v>0</v>
          </cell>
        </row>
        <row r="1547">
          <cell r="S1547" t="str">
            <v>0</v>
          </cell>
        </row>
        <row r="1548">
          <cell r="S1548" t="str">
            <v>0</v>
          </cell>
        </row>
        <row r="1549">
          <cell r="S1549" t="str">
            <v>0</v>
          </cell>
        </row>
        <row r="1550">
          <cell r="S1550" t="str">
            <v>0</v>
          </cell>
        </row>
        <row r="1551">
          <cell r="S1551" t="str">
            <v>0</v>
          </cell>
        </row>
        <row r="1552">
          <cell r="S1552" t="str">
            <v>0</v>
          </cell>
        </row>
        <row r="1553">
          <cell r="S1553" t="str">
            <v>0</v>
          </cell>
        </row>
        <row r="1554">
          <cell r="S1554" t="str">
            <v>0</v>
          </cell>
        </row>
        <row r="1555">
          <cell r="S1555" t="str">
            <v>0</v>
          </cell>
        </row>
        <row r="1556">
          <cell r="S1556" t="str">
            <v>0</v>
          </cell>
        </row>
        <row r="1557">
          <cell r="S1557" t="str">
            <v>0</v>
          </cell>
        </row>
        <row r="1558">
          <cell r="S1558" t="str">
            <v>0</v>
          </cell>
        </row>
        <row r="1559">
          <cell r="S1559" t="str">
            <v>0</v>
          </cell>
        </row>
        <row r="1560">
          <cell r="S1560" t="str">
            <v>0</v>
          </cell>
        </row>
        <row r="1561">
          <cell r="S1561" t="str">
            <v>0</v>
          </cell>
        </row>
        <row r="1562">
          <cell r="S1562" t="str">
            <v>0</v>
          </cell>
        </row>
        <row r="1563">
          <cell r="S1563" t="str">
            <v>0</v>
          </cell>
        </row>
        <row r="1564">
          <cell r="S1564" t="str">
            <v>0</v>
          </cell>
        </row>
        <row r="1565">
          <cell r="S1565" t="str">
            <v>0</v>
          </cell>
        </row>
        <row r="1566">
          <cell r="S1566" t="str">
            <v>0</v>
          </cell>
        </row>
        <row r="1567">
          <cell r="S1567" t="str">
            <v>0</v>
          </cell>
        </row>
        <row r="1568">
          <cell r="S1568" t="str">
            <v>0</v>
          </cell>
        </row>
        <row r="1569">
          <cell r="S1569" t="str">
            <v>0</v>
          </cell>
        </row>
        <row r="1570">
          <cell r="S1570" t="str">
            <v>0</v>
          </cell>
        </row>
        <row r="1571">
          <cell r="S1571" t="str">
            <v>0</v>
          </cell>
        </row>
        <row r="1572">
          <cell r="S1572" t="str">
            <v>0</v>
          </cell>
        </row>
        <row r="1573">
          <cell r="S1573" t="str">
            <v>0</v>
          </cell>
        </row>
        <row r="1574">
          <cell r="S1574" t="str">
            <v>0</v>
          </cell>
        </row>
        <row r="1575">
          <cell r="S1575" t="str">
            <v>0</v>
          </cell>
        </row>
        <row r="1576">
          <cell r="S1576" t="str">
            <v>0</v>
          </cell>
        </row>
        <row r="1577">
          <cell r="S1577" t="str">
            <v>0</v>
          </cell>
        </row>
        <row r="1578">
          <cell r="S1578" t="str">
            <v>0</v>
          </cell>
        </row>
        <row r="1579">
          <cell r="S1579" t="str">
            <v>0</v>
          </cell>
        </row>
        <row r="1580">
          <cell r="S1580" t="str">
            <v>0</v>
          </cell>
        </row>
        <row r="1581">
          <cell r="S1581" t="str">
            <v>0</v>
          </cell>
        </row>
        <row r="1582">
          <cell r="S1582" t="str">
            <v>0</v>
          </cell>
        </row>
        <row r="1583">
          <cell r="S1583" t="str">
            <v>0</v>
          </cell>
        </row>
        <row r="1584">
          <cell r="S1584" t="str">
            <v>0</v>
          </cell>
        </row>
        <row r="1585">
          <cell r="S1585" t="str">
            <v>0</v>
          </cell>
        </row>
        <row r="1586">
          <cell r="S1586" t="str">
            <v>0</v>
          </cell>
        </row>
        <row r="1587">
          <cell r="S1587" t="str">
            <v>0</v>
          </cell>
        </row>
        <row r="1588">
          <cell r="S1588" t="str">
            <v>0</v>
          </cell>
        </row>
        <row r="1589">
          <cell r="S1589" t="str">
            <v>0</v>
          </cell>
        </row>
        <row r="1590">
          <cell r="S1590" t="str">
            <v>0</v>
          </cell>
        </row>
        <row r="1591">
          <cell r="S1591" t="str">
            <v>0</v>
          </cell>
        </row>
        <row r="1592">
          <cell r="S1592" t="str">
            <v>0</v>
          </cell>
        </row>
        <row r="1593">
          <cell r="S1593" t="str">
            <v>0</v>
          </cell>
        </row>
        <row r="1594">
          <cell r="S1594" t="str">
            <v>0</v>
          </cell>
        </row>
        <row r="1595">
          <cell r="S1595" t="str">
            <v>0</v>
          </cell>
        </row>
        <row r="1596">
          <cell r="S1596" t="str">
            <v>0</v>
          </cell>
        </row>
        <row r="1597">
          <cell r="S1597" t="str">
            <v>0</v>
          </cell>
        </row>
        <row r="1598">
          <cell r="S1598" t="str">
            <v>0</v>
          </cell>
        </row>
        <row r="1599">
          <cell r="S1599" t="str">
            <v>0</v>
          </cell>
        </row>
        <row r="1600">
          <cell r="S1600" t="str">
            <v>0</v>
          </cell>
        </row>
        <row r="1601">
          <cell r="S1601" t="str">
            <v>0</v>
          </cell>
        </row>
        <row r="1602">
          <cell r="S1602" t="str">
            <v>0</v>
          </cell>
        </row>
        <row r="1603">
          <cell r="S1603" t="str">
            <v>0</v>
          </cell>
        </row>
        <row r="1604">
          <cell r="S1604" t="str">
            <v>0</v>
          </cell>
        </row>
        <row r="1605">
          <cell r="S1605" t="str">
            <v>0</v>
          </cell>
        </row>
        <row r="1606">
          <cell r="S1606" t="str">
            <v>0</v>
          </cell>
        </row>
        <row r="1607">
          <cell r="S1607" t="str">
            <v>0</v>
          </cell>
        </row>
        <row r="1608">
          <cell r="S1608" t="str">
            <v>0</v>
          </cell>
        </row>
        <row r="1609">
          <cell r="S1609" t="str">
            <v>0</v>
          </cell>
        </row>
        <row r="1610">
          <cell r="S1610" t="str">
            <v>0</v>
          </cell>
        </row>
        <row r="1611">
          <cell r="S1611" t="str">
            <v>0</v>
          </cell>
        </row>
        <row r="1612">
          <cell r="S1612" t="str">
            <v>0</v>
          </cell>
        </row>
        <row r="1613">
          <cell r="S1613" t="str">
            <v>0</v>
          </cell>
        </row>
        <row r="1614">
          <cell r="S1614" t="str">
            <v>0</v>
          </cell>
        </row>
        <row r="1615">
          <cell r="S1615" t="str">
            <v>0</v>
          </cell>
        </row>
        <row r="1616">
          <cell r="S1616" t="str">
            <v>0</v>
          </cell>
        </row>
        <row r="1617">
          <cell r="S1617" t="str">
            <v>0</v>
          </cell>
        </row>
        <row r="1618">
          <cell r="S1618" t="str">
            <v>0</v>
          </cell>
        </row>
        <row r="1619">
          <cell r="S1619" t="str">
            <v>0</v>
          </cell>
        </row>
        <row r="1620">
          <cell r="S1620" t="str">
            <v>0</v>
          </cell>
        </row>
        <row r="1621">
          <cell r="S1621" t="str">
            <v>0</v>
          </cell>
        </row>
        <row r="1622">
          <cell r="S1622" t="str">
            <v>0</v>
          </cell>
        </row>
        <row r="1623">
          <cell r="S1623" t="str">
            <v>0</v>
          </cell>
        </row>
        <row r="1624">
          <cell r="S1624" t="str">
            <v>0</v>
          </cell>
        </row>
        <row r="1625">
          <cell r="S1625" t="str">
            <v>0</v>
          </cell>
        </row>
        <row r="1626">
          <cell r="S1626" t="str">
            <v>0</v>
          </cell>
        </row>
        <row r="1627">
          <cell r="S1627" t="str">
            <v>0</v>
          </cell>
        </row>
        <row r="1628">
          <cell r="S1628" t="str">
            <v>0</v>
          </cell>
        </row>
        <row r="1629">
          <cell r="S1629" t="str">
            <v>0</v>
          </cell>
        </row>
        <row r="1630">
          <cell r="S1630" t="str">
            <v>0</v>
          </cell>
        </row>
        <row r="1631">
          <cell r="S1631" t="str">
            <v>0</v>
          </cell>
        </row>
        <row r="1632">
          <cell r="S1632" t="str">
            <v>0</v>
          </cell>
        </row>
        <row r="1633">
          <cell r="S1633" t="str">
            <v>0</v>
          </cell>
        </row>
        <row r="1634">
          <cell r="S1634" t="str">
            <v>0</v>
          </cell>
        </row>
        <row r="1635">
          <cell r="S1635" t="str">
            <v>0</v>
          </cell>
        </row>
        <row r="1636">
          <cell r="S1636" t="str">
            <v>0</v>
          </cell>
        </row>
        <row r="1637">
          <cell r="S1637" t="str">
            <v>0</v>
          </cell>
        </row>
        <row r="1638">
          <cell r="S1638" t="str">
            <v>0</v>
          </cell>
        </row>
        <row r="1639">
          <cell r="S1639" t="str">
            <v>0</v>
          </cell>
        </row>
        <row r="1640">
          <cell r="S1640" t="str">
            <v>0</v>
          </cell>
        </row>
        <row r="1641">
          <cell r="S1641" t="str">
            <v>0</v>
          </cell>
        </row>
        <row r="1642">
          <cell r="S1642" t="str">
            <v>0</v>
          </cell>
        </row>
        <row r="1643">
          <cell r="S1643" t="str">
            <v>0</v>
          </cell>
        </row>
        <row r="1644">
          <cell r="S1644" t="str">
            <v>0</v>
          </cell>
        </row>
        <row r="1645">
          <cell r="S1645" t="str">
            <v>0</v>
          </cell>
        </row>
        <row r="1646">
          <cell r="S1646" t="str">
            <v>0</v>
          </cell>
        </row>
        <row r="1647">
          <cell r="S1647" t="str">
            <v>0</v>
          </cell>
        </row>
        <row r="1648">
          <cell r="S1648" t="str">
            <v>0</v>
          </cell>
        </row>
        <row r="1649">
          <cell r="S1649" t="str">
            <v>0</v>
          </cell>
        </row>
        <row r="1650">
          <cell r="S1650" t="str">
            <v>0</v>
          </cell>
        </row>
        <row r="1651">
          <cell r="S1651" t="str">
            <v>0</v>
          </cell>
        </row>
        <row r="1652">
          <cell r="S1652" t="str">
            <v>0</v>
          </cell>
        </row>
        <row r="1653">
          <cell r="S1653" t="str">
            <v>0</v>
          </cell>
        </row>
        <row r="1654">
          <cell r="S1654" t="str">
            <v>0</v>
          </cell>
        </row>
        <row r="1655">
          <cell r="S1655" t="str">
            <v>0</v>
          </cell>
        </row>
        <row r="1656">
          <cell r="S1656" t="str">
            <v>0</v>
          </cell>
        </row>
        <row r="1657">
          <cell r="S1657" t="str">
            <v>0</v>
          </cell>
        </row>
        <row r="1658">
          <cell r="S1658" t="str">
            <v>0</v>
          </cell>
        </row>
        <row r="1659">
          <cell r="S1659" t="str">
            <v>0</v>
          </cell>
        </row>
        <row r="1660">
          <cell r="S1660" t="str">
            <v>0</v>
          </cell>
        </row>
        <row r="1661">
          <cell r="S1661" t="str">
            <v>0</v>
          </cell>
        </row>
        <row r="1662">
          <cell r="S1662" t="str">
            <v>0</v>
          </cell>
        </row>
        <row r="1663">
          <cell r="S1663" t="str">
            <v>0</v>
          </cell>
        </row>
        <row r="1664">
          <cell r="S1664" t="str">
            <v>0</v>
          </cell>
        </row>
        <row r="1665">
          <cell r="S1665" t="str">
            <v>0</v>
          </cell>
        </row>
        <row r="1666">
          <cell r="S1666" t="str">
            <v>0</v>
          </cell>
        </row>
        <row r="1667">
          <cell r="S1667" t="str">
            <v>0</v>
          </cell>
        </row>
        <row r="1668">
          <cell r="S1668" t="str">
            <v>0</v>
          </cell>
        </row>
        <row r="1669">
          <cell r="S1669" t="str">
            <v>0</v>
          </cell>
        </row>
        <row r="1670">
          <cell r="S1670" t="str">
            <v>0</v>
          </cell>
        </row>
        <row r="1671">
          <cell r="S1671" t="str">
            <v>0</v>
          </cell>
        </row>
        <row r="1672">
          <cell r="S1672" t="str">
            <v>0</v>
          </cell>
        </row>
        <row r="1673">
          <cell r="S1673" t="str">
            <v>0</v>
          </cell>
        </row>
        <row r="1674">
          <cell r="S1674" t="str">
            <v>0</v>
          </cell>
        </row>
        <row r="1675">
          <cell r="S1675" t="str">
            <v>0</v>
          </cell>
        </row>
        <row r="1676">
          <cell r="S1676" t="str">
            <v>0</v>
          </cell>
        </row>
        <row r="1677">
          <cell r="S1677" t="str">
            <v>0</v>
          </cell>
        </row>
        <row r="1678">
          <cell r="S1678" t="str">
            <v>0</v>
          </cell>
        </row>
        <row r="1679">
          <cell r="S1679" t="str">
            <v>0</v>
          </cell>
        </row>
        <row r="1680">
          <cell r="S1680" t="str">
            <v>0</v>
          </cell>
        </row>
        <row r="1681">
          <cell r="S1681" t="str">
            <v>0</v>
          </cell>
        </row>
        <row r="1682">
          <cell r="S1682" t="str">
            <v>0</v>
          </cell>
        </row>
        <row r="1683">
          <cell r="S1683" t="str">
            <v>0</v>
          </cell>
        </row>
        <row r="1684">
          <cell r="S1684" t="str">
            <v>0</v>
          </cell>
        </row>
        <row r="1685">
          <cell r="S1685" t="str">
            <v>0</v>
          </cell>
        </row>
        <row r="1686">
          <cell r="S1686" t="str">
            <v>0</v>
          </cell>
        </row>
        <row r="1687">
          <cell r="S1687" t="str">
            <v>0</v>
          </cell>
        </row>
        <row r="1688">
          <cell r="S1688" t="str">
            <v>0</v>
          </cell>
        </row>
        <row r="1689">
          <cell r="S1689" t="str">
            <v>0</v>
          </cell>
        </row>
        <row r="1690">
          <cell r="S1690" t="str">
            <v>0</v>
          </cell>
        </row>
        <row r="1691">
          <cell r="S1691" t="str">
            <v>0</v>
          </cell>
        </row>
        <row r="1692">
          <cell r="S1692" t="str">
            <v>0</v>
          </cell>
        </row>
        <row r="1693">
          <cell r="S1693" t="str">
            <v>0</v>
          </cell>
        </row>
        <row r="1694">
          <cell r="S1694" t="str">
            <v>0</v>
          </cell>
        </row>
        <row r="1695">
          <cell r="S1695" t="str">
            <v>0</v>
          </cell>
        </row>
        <row r="1696">
          <cell r="S1696" t="str">
            <v>0</v>
          </cell>
        </row>
        <row r="1697">
          <cell r="S1697" t="str">
            <v>0</v>
          </cell>
        </row>
        <row r="1698">
          <cell r="S1698" t="str">
            <v>0</v>
          </cell>
        </row>
        <row r="1699">
          <cell r="S1699" t="str">
            <v>0</v>
          </cell>
        </row>
        <row r="1700">
          <cell r="S1700" t="str">
            <v>0</v>
          </cell>
        </row>
        <row r="1701">
          <cell r="S1701" t="str">
            <v>0</v>
          </cell>
        </row>
        <row r="1702">
          <cell r="S1702" t="str">
            <v>0</v>
          </cell>
        </row>
        <row r="1703">
          <cell r="S1703" t="str">
            <v>0</v>
          </cell>
        </row>
        <row r="1704">
          <cell r="S1704" t="str">
            <v>0</v>
          </cell>
        </row>
        <row r="1705">
          <cell r="S1705" t="str">
            <v>0</v>
          </cell>
        </row>
        <row r="1706">
          <cell r="S1706" t="str">
            <v>0</v>
          </cell>
        </row>
        <row r="1707">
          <cell r="S1707" t="str">
            <v>0</v>
          </cell>
        </row>
        <row r="1708">
          <cell r="S1708" t="str">
            <v>0</v>
          </cell>
        </row>
        <row r="1709">
          <cell r="S1709" t="str">
            <v>0</v>
          </cell>
        </row>
        <row r="1710">
          <cell r="S1710" t="str">
            <v>0</v>
          </cell>
        </row>
        <row r="1711">
          <cell r="S1711" t="str">
            <v>0</v>
          </cell>
        </row>
        <row r="1712">
          <cell r="S1712" t="str">
            <v>0</v>
          </cell>
        </row>
        <row r="1713">
          <cell r="S1713" t="str">
            <v>0</v>
          </cell>
        </row>
        <row r="1714">
          <cell r="S1714" t="str">
            <v>0</v>
          </cell>
        </row>
        <row r="1715">
          <cell r="S1715" t="str">
            <v>0</v>
          </cell>
        </row>
        <row r="1716">
          <cell r="S1716" t="str">
            <v>0</v>
          </cell>
        </row>
        <row r="1717">
          <cell r="S1717" t="str">
            <v>0</v>
          </cell>
        </row>
        <row r="1718">
          <cell r="S1718" t="str">
            <v>0</v>
          </cell>
        </row>
        <row r="1719">
          <cell r="S1719" t="str">
            <v>0</v>
          </cell>
        </row>
        <row r="1720">
          <cell r="S1720" t="str">
            <v>0</v>
          </cell>
        </row>
        <row r="1721">
          <cell r="S1721" t="str">
            <v>0</v>
          </cell>
        </row>
        <row r="1722">
          <cell r="S1722" t="str">
            <v>0</v>
          </cell>
        </row>
        <row r="1723">
          <cell r="S1723" t="str">
            <v>0</v>
          </cell>
        </row>
        <row r="1724">
          <cell r="S1724" t="str">
            <v>0</v>
          </cell>
        </row>
        <row r="1725">
          <cell r="S1725" t="str">
            <v>0</v>
          </cell>
        </row>
        <row r="1726">
          <cell r="S1726" t="str">
            <v>0</v>
          </cell>
        </row>
        <row r="1727">
          <cell r="S1727" t="str">
            <v>0</v>
          </cell>
        </row>
        <row r="1728">
          <cell r="S1728" t="str">
            <v>0</v>
          </cell>
        </row>
        <row r="1729">
          <cell r="S1729" t="str">
            <v>0</v>
          </cell>
        </row>
        <row r="1730">
          <cell r="S1730" t="str">
            <v>0</v>
          </cell>
        </row>
        <row r="1731">
          <cell r="S1731" t="str">
            <v>0</v>
          </cell>
        </row>
        <row r="1732">
          <cell r="S1732" t="str">
            <v>0</v>
          </cell>
        </row>
        <row r="1733">
          <cell r="S1733" t="str">
            <v>0</v>
          </cell>
        </row>
        <row r="1734">
          <cell r="S1734" t="str">
            <v>0</v>
          </cell>
        </row>
        <row r="1735">
          <cell r="S1735" t="str">
            <v>0</v>
          </cell>
        </row>
        <row r="1736">
          <cell r="S1736" t="str">
            <v>0</v>
          </cell>
        </row>
        <row r="1737">
          <cell r="S1737" t="str">
            <v>0</v>
          </cell>
        </row>
        <row r="1738">
          <cell r="S1738" t="str">
            <v>0</v>
          </cell>
        </row>
        <row r="1739">
          <cell r="S1739" t="str">
            <v>0</v>
          </cell>
        </row>
        <row r="1740">
          <cell r="S1740" t="str">
            <v>0</v>
          </cell>
        </row>
        <row r="1741">
          <cell r="S1741" t="str">
            <v>0</v>
          </cell>
        </row>
        <row r="1742">
          <cell r="S1742" t="str">
            <v>0</v>
          </cell>
        </row>
        <row r="1743">
          <cell r="S1743" t="str">
            <v>0</v>
          </cell>
        </row>
        <row r="1744">
          <cell r="S1744" t="str">
            <v>0</v>
          </cell>
        </row>
        <row r="1745">
          <cell r="S1745" t="str">
            <v>0</v>
          </cell>
        </row>
        <row r="1746">
          <cell r="S1746" t="str">
            <v>0</v>
          </cell>
        </row>
        <row r="1747">
          <cell r="S1747" t="str">
            <v>0</v>
          </cell>
        </row>
        <row r="1748">
          <cell r="S1748" t="str">
            <v>0</v>
          </cell>
        </row>
        <row r="1749">
          <cell r="S1749" t="str">
            <v>0</v>
          </cell>
        </row>
        <row r="1750">
          <cell r="S1750" t="str">
            <v>0</v>
          </cell>
        </row>
        <row r="1751">
          <cell r="S1751" t="str">
            <v>0</v>
          </cell>
        </row>
        <row r="1752">
          <cell r="S1752" t="str">
            <v>0</v>
          </cell>
        </row>
        <row r="1753">
          <cell r="S1753" t="str">
            <v>0</v>
          </cell>
        </row>
        <row r="1754">
          <cell r="S1754" t="str">
            <v>0</v>
          </cell>
        </row>
        <row r="1755">
          <cell r="S1755" t="str">
            <v>0</v>
          </cell>
        </row>
        <row r="1756">
          <cell r="S1756" t="str">
            <v>0</v>
          </cell>
        </row>
        <row r="1757">
          <cell r="S1757" t="str">
            <v>0</v>
          </cell>
        </row>
        <row r="1758">
          <cell r="S1758" t="str">
            <v>0</v>
          </cell>
        </row>
        <row r="1759">
          <cell r="S1759" t="str">
            <v>0</v>
          </cell>
        </row>
        <row r="1760">
          <cell r="S1760" t="str">
            <v>0</v>
          </cell>
        </row>
        <row r="1761">
          <cell r="S1761" t="str">
            <v>0</v>
          </cell>
        </row>
        <row r="1762">
          <cell r="S1762" t="str">
            <v>0</v>
          </cell>
        </row>
        <row r="1763">
          <cell r="S1763" t="str">
            <v>0</v>
          </cell>
        </row>
        <row r="1764">
          <cell r="S1764" t="str">
            <v>0</v>
          </cell>
        </row>
        <row r="1765">
          <cell r="S1765" t="str">
            <v>0</v>
          </cell>
        </row>
        <row r="1766">
          <cell r="S1766" t="str">
            <v>0</v>
          </cell>
        </row>
        <row r="1767">
          <cell r="S1767" t="str">
            <v>0</v>
          </cell>
        </row>
        <row r="1768">
          <cell r="S1768" t="str">
            <v>0</v>
          </cell>
        </row>
        <row r="1769">
          <cell r="S1769" t="str">
            <v>0</v>
          </cell>
        </row>
        <row r="1770">
          <cell r="S1770" t="str">
            <v>0</v>
          </cell>
        </row>
        <row r="1771">
          <cell r="S1771" t="str">
            <v>0</v>
          </cell>
        </row>
        <row r="1772">
          <cell r="S1772" t="str">
            <v>0</v>
          </cell>
        </row>
        <row r="1773">
          <cell r="S1773" t="str">
            <v>0</v>
          </cell>
        </row>
        <row r="1774">
          <cell r="S1774" t="str">
            <v>0</v>
          </cell>
        </row>
        <row r="1775">
          <cell r="S1775" t="str">
            <v>0</v>
          </cell>
        </row>
        <row r="1776">
          <cell r="S1776" t="str">
            <v>0</v>
          </cell>
        </row>
        <row r="1777">
          <cell r="S1777" t="str">
            <v>0</v>
          </cell>
        </row>
        <row r="1778">
          <cell r="S1778" t="str">
            <v>0</v>
          </cell>
        </row>
        <row r="1779">
          <cell r="S1779" t="str">
            <v>0</v>
          </cell>
        </row>
        <row r="1780">
          <cell r="S1780" t="str">
            <v>0</v>
          </cell>
        </row>
        <row r="1781">
          <cell r="S1781" t="str">
            <v>0</v>
          </cell>
        </row>
        <row r="1782">
          <cell r="S1782" t="str">
            <v>0</v>
          </cell>
        </row>
        <row r="1783">
          <cell r="S1783" t="str">
            <v>0</v>
          </cell>
        </row>
        <row r="1784">
          <cell r="S1784" t="str">
            <v>0</v>
          </cell>
        </row>
        <row r="1785">
          <cell r="S1785" t="str">
            <v>0</v>
          </cell>
        </row>
        <row r="1786">
          <cell r="S1786" t="str">
            <v>0</v>
          </cell>
        </row>
        <row r="1787">
          <cell r="S1787" t="str">
            <v>0</v>
          </cell>
        </row>
        <row r="1788">
          <cell r="S1788" t="str">
            <v>0</v>
          </cell>
        </row>
        <row r="1789">
          <cell r="S1789" t="str">
            <v>0</v>
          </cell>
        </row>
        <row r="1790">
          <cell r="S1790" t="str">
            <v>0</v>
          </cell>
        </row>
        <row r="1791">
          <cell r="S1791" t="str">
            <v>0</v>
          </cell>
        </row>
        <row r="1792">
          <cell r="S1792" t="str">
            <v>0</v>
          </cell>
        </row>
        <row r="1793">
          <cell r="S1793" t="str">
            <v>0</v>
          </cell>
        </row>
        <row r="1794">
          <cell r="S1794" t="str">
            <v>0</v>
          </cell>
        </row>
        <row r="1795">
          <cell r="S1795" t="str">
            <v>0</v>
          </cell>
        </row>
        <row r="1796">
          <cell r="S1796" t="str">
            <v>0</v>
          </cell>
        </row>
        <row r="1797">
          <cell r="S1797" t="str">
            <v>0</v>
          </cell>
        </row>
        <row r="1798">
          <cell r="S1798" t="str">
            <v>0</v>
          </cell>
        </row>
        <row r="1799">
          <cell r="S1799" t="str">
            <v>0</v>
          </cell>
        </row>
        <row r="1800">
          <cell r="S1800" t="str">
            <v>0</v>
          </cell>
        </row>
        <row r="1801">
          <cell r="S1801" t="str">
            <v>0</v>
          </cell>
        </row>
        <row r="1802">
          <cell r="S1802" t="str">
            <v>0</v>
          </cell>
        </row>
        <row r="1803">
          <cell r="S1803" t="str">
            <v>0</v>
          </cell>
        </row>
        <row r="1804">
          <cell r="S1804" t="str">
            <v>0</v>
          </cell>
        </row>
        <row r="1805">
          <cell r="S1805" t="str">
            <v>0</v>
          </cell>
        </row>
        <row r="1806">
          <cell r="S1806" t="str">
            <v>0</v>
          </cell>
        </row>
        <row r="1807">
          <cell r="S1807" t="str">
            <v>0</v>
          </cell>
        </row>
        <row r="1808">
          <cell r="S1808" t="str">
            <v>0</v>
          </cell>
        </row>
        <row r="1809">
          <cell r="S1809" t="str">
            <v>0</v>
          </cell>
        </row>
        <row r="1810">
          <cell r="S1810" t="str">
            <v>0</v>
          </cell>
        </row>
        <row r="1811">
          <cell r="S1811" t="str">
            <v>0</v>
          </cell>
        </row>
        <row r="1812">
          <cell r="S1812" t="str">
            <v>0</v>
          </cell>
        </row>
        <row r="1813">
          <cell r="S1813" t="str">
            <v>0</v>
          </cell>
        </row>
        <row r="1814">
          <cell r="S1814" t="str">
            <v>0</v>
          </cell>
        </row>
        <row r="1815">
          <cell r="S1815" t="str">
            <v>0</v>
          </cell>
        </row>
        <row r="1816">
          <cell r="S1816" t="str">
            <v>0</v>
          </cell>
        </row>
        <row r="1817">
          <cell r="S1817" t="str">
            <v>0</v>
          </cell>
        </row>
        <row r="1818">
          <cell r="S1818" t="str">
            <v>0</v>
          </cell>
        </row>
        <row r="1819">
          <cell r="S1819" t="str">
            <v>0</v>
          </cell>
        </row>
        <row r="1820">
          <cell r="S1820" t="str">
            <v>0</v>
          </cell>
        </row>
        <row r="1821">
          <cell r="S1821" t="str">
            <v>0</v>
          </cell>
        </row>
        <row r="1822">
          <cell r="S1822" t="str">
            <v>0</v>
          </cell>
        </row>
        <row r="1823">
          <cell r="S1823" t="str">
            <v>0</v>
          </cell>
        </row>
        <row r="1824">
          <cell r="S1824" t="str">
            <v>0</v>
          </cell>
        </row>
        <row r="1825">
          <cell r="S1825" t="str">
            <v>0</v>
          </cell>
        </row>
        <row r="1826">
          <cell r="S1826" t="str">
            <v>0</v>
          </cell>
        </row>
        <row r="1827">
          <cell r="S1827" t="str">
            <v>0</v>
          </cell>
        </row>
        <row r="1828">
          <cell r="S1828" t="str">
            <v>0</v>
          </cell>
        </row>
        <row r="1829">
          <cell r="S1829" t="str">
            <v>0</v>
          </cell>
        </row>
        <row r="1830">
          <cell r="S1830" t="str">
            <v>0</v>
          </cell>
        </row>
        <row r="1831">
          <cell r="S1831" t="str">
            <v>0</v>
          </cell>
        </row>
        <row r="1832">
          <cell r="S1832" t="str">
            <v>0</v>
          </cell>
        </row>
        <row r="1833">
          <cell r="S1833" t="str">
            <v>0</v>
          </cell>
        </row>
        <row r="1834">
          <cell r="S1834" t="str">
            <v>0</v>
          </cell>
        </row>
        <row r="1835">
          <cell r="S1835" t="str">
            <v>0</v>
          </cell>
        </row>
        <row r="1836">
          <cell r="S1836" t="str">
            <v>0</v>
          </cell>
        </row>
        <row r="1837">
          <cell r="S1837" t="str">
            <v>0</v>
          </cell>
        </row>
        <row r="1838">
          <cell r="S1838" t="str">
            <v>0</v>
          </cell>
        </row>
        <row r="1839">
          <cell r="S1839" t="str">
            <v>0</v>
          </cell>
        </row>
        <row r="1840">
          <cell r="S1840" t="str">
            <v>0</v>
          </cell>
        </row>
        <row r="1841">
          <cell r="S1841" t="str">
            <v>0</v>
          </cell>
        </row>
        <row r="1842">
          <cell r="S1842" t="str">
            <v>0</v>
          </cell>
        </row>
        <row r="1843">
          <cell r="S1843" t="str">
            <v>0</v>
          </cell>
        </row>
        <row r="1844">
          <cell r="S1844" t="str">
            <v>0</v>
          </cell>
        </row>
        <row r="1845">
          <cell r="S1845" t="str">
            <v>0</v>
          </cell>
        </row>
        <row r="1846">
          <cell r="S1846" t="str">
            <v>0</v>
          </cell>
        </row>
        <row r="1847">
          <cell r="S1847" t="str">
            <v>0</v>
          </cell>
        </row>
        <row r="1848">
          <cell r="S1848" t="str">
            <v>0</v>
          </cell>
        </row>
        <row r="1849">
          <cell r="S1849" t="str">
            <v>0</v>
          </cell>
        </row>
        <row r="1850">
          <cell r="S1850" t="str">
            <v>0</v>
          </cell>
        </row>
        <row r="1851">
          <cell r="S1851" t="str">
            <v>0</v>
          </cell>
        </row>
        <row r="1852">
          <cell r="S1852" t="str">
            <v>0</v>
          </cell>
        </row>
        <row r="1853">
          <cell r="S1853" t="str">
            <v>0</v>
          </cell>
        </row>
        <row r="1854">
          <cell r="S1854" t="str">
            <v>0</v>
          </cell>
        </row>
        <row r="1855">
          <cell r="S1855" t="str">
            <v>0</v>
          </cell>
        </row>
        <row r="1856">
          <cell r="S1856" t="str">
            <v>0</v>
          </cell>
        </row>
        <row r="1857">
          <cell r="S1857" t="str">
            <v>0</v>
          </cell>
        </row>
        <row r="1858">
          <cell r="S1858" t="str">
            <v>0</v>
          </cell>
        </row>
        <row r="1859">
          <cell r="S1859" t="str">
            <v>0</v>
          </cell>
        </row>
        <row r="1860">
          <cell r="S1860" t="str">
            <v>0</v>
          </cell>
        </row>
        <row r="1861">
          <cell r="S1861" t="str">
            <v>0</v>
          </cell>
        </row>
        <row r="1862">
          <cell r="S1862" t="str">
            <v>0</v>
          </cell>
        </row>
        <row r="1863">
          <cell r="S1863" t="str">
            <v>0</v>
          </cell>
        </row>
        <row r="1864">
          <cell r="S1864" t="str">
            <v>0</v>
          </cell>
        </row>
        <row r="1865">
          <cell r="S1865" t="str">
            <v>0</v>
          </cell>
        </row>
        <row r="1866">
          <cell r="S1866" t="str">
            <v>0</v>
          </cell>
        </row>
        <row r="1867">
          <cell r="S1867" t="str">
            <v>0</v>
          </cell>
        </row>
        <row r="1868">
          <cell r="S1868" t="str">
            <v>0</v>
          </cell>
        </row>
        <row r="1869">
          <cell r="S1869" t="str">
            <v>0</v>
          </cell>
        </row>
        <row r="1870">
          <cell r="S1870" t="str">
            <v>0</v>
          </cell>
        </row>
        <row r="1871">
          <cell r="S1871" t="str">
            <v>0</v>
          </cell>
        </row>
        <row r="1872">
          <cell r="S1872" t="str">
            <v>0</v>
          </cell>
        </row>
        <row r="1873">
          <cell r="S1873" t="str">
            <v>0</v>
          </cell>
        </row>
        <row r="1874">
          <cell r="S1874" t="str">
            <v>0</v>
          </cell>
        </row>
        <row r="1875">
          <cell r="S1875" t="str">
            <v>0</v>
          </cell>
        </row>
        <row r="1876">
          <cell r="S1876" t="str">
            <v>0</v>
          </cell>
        </row>
        <row r="1877">
          <cell r="S1877" t="str">
            <v>0</v>
          </cell>
        </row>
        <row r="1878">
          <cell r="S1878" t="str">
            <v>0</v>
          </cell>
        </row>
        <row r="1879">
          <cell r="S1879" t="str">
            <v>0</v>
          </cell>
        </row>
        <row r="1880">
          <cell r="S1880" t="str">
            <v>0</v>
          </cell>
        </row>
        <row r="1881">
          <cell r="S1881" t="str">
            <v>0</v>
          </cell>
        </row>
        <row r="1882">
          <cell r="S1882" t="str">
            <v>0</v>
          </cell>
        </row>
        <row r="1883">
          <cell r="S1883" t="str">
            <v>0</v>
          </cell>
        </row>
        <row r="1884">
          <cell r="S1884" t="str">
            <v>0</v>
          </cell>
        </row>
        <row r="1885">
          <cell r="S1885" t="str">
            <v>0</v>
          </cell>
        </row>
        <row r="1886">
          <cell r="S1886" t="str">
            <v>0</v>
          </cell>
        </row>
        <row r="1887">
          <cell r="S1887" t="str">
            <v>0</v>
          </cell>
        </row>
        <row r="1888">
          <cell r="S1888" t="str">
            <v>0</v>
          </cell>
        </row>
        <row r="1889">
          <cell r="S1889" t="str">
            <v>0</v>
          </cell>
        </row>
        <row r="1890">
          <cell r="S1890" t="str">
            <v>0</v>
          </cell>
        </row>
        <row r="1891">
          <cell r="S1891" t="str">
            <v>0</v>
          </cell>
        </row>
        <row r="1892">
          <cell r="S1892" t="str">
            <v>0</v>
          </cell>
        </row>
        <row r="1893">
          <cell r="S1893" t="str">
            <v>0</v>
          </cell>
        </row>
        <row r="1894">
          <cell r="S1894" t="str">
            <v>0</v>
          </cell>
        </row>
        <row r="1895">
          <cell r="S1895" t="str">
            <v>0</v>
          </cell>
        </row>
        <row r="1896">
          <cell r="S1896" t="str">
            <v>0</v>
          </cell>
        </row>
        <row r="1897">
          <cell r="S1897" t="str">
            <v>0</v>
          </cell>
        </row>
        <row r="1898">
          <cell r="S1898" t="str">
            <v>0</v>
          </cell>
        </row>
        <row r="1899">
          <cell r="S1899" t="str">
            <v>0</v>
          </cell>
        </row>
        <row r="1900">
          <cell r="S1900" t="str">
            <v>0</v>
          </cell>
        </row>
        <row r="1901">
          <cell r="S1901" t="str">
            <v>0</v>
          </cell>
        </row>
        <row r="1902">
          <cell r="S1902" t="str">
            <v>0</v>
          </cell>
        </row>
        <row r="1903">
          <cell r="S1903" t="str">
            <v>0</v>
          </cell>
        </row>
        <row r="1904">
          <cell r="S1904" t="str">
            <v>0</v>
          </cell>
        </row>
        <row r="1905">
          <cell r="S1905" t="str">
            <v>0</v>
          </cell>
        </row>
        <row r="1906">
          <cell r="S1906" t="str">
            <v>0</v>
          </cell>
        </row>
        <row r="1907">
          <cell r="S1907" t="str">
            <v>0</v>
          </cell>
        </row>
        <row r="1908">
          <cell r="S1908" t="str">
            <v>0</v>
          </cell>
        </row>
        <row r="1909">
          <cell r="S1909" t="str">
            <v>0</v>
          </cell>
        </row>
        <row r="1910">
          <cell r="S1910" t="str">
            <v>0</v>
          </cell>
        </row>
        <row r="1911">
          <cell r="S1911" t="str">
            <v>0</v>
          </cell>
        </row>
        <row r="1912">
          <cell r="S1912" t="str">
            <v>0</v>
          </cell>
        </row>
        <row r="1913">
          <cell r="S1913" t="str">
            <v>0</v>
          </cell>
        </row>
        <row r="1914">
          <cell r="S1914" t="str">
            <v>0</v>
          </cell>
        </row>
        <row r="1915">
          <cell r="S1915" t="str">
            <v>0</v>
          </cell>
        </row>
        <row r="1916">
          <cell r="S1916" t="str">
            <v>0</v>
          </cell>
        </row>
        <row r="1917">
          <cell r="S1917" t="str">
            <v>0</v>
          </cell>
        </row>
        <row r="1918">
          <cell r="S1918" t="str">
            <v>0</v>
          </cell>
        </row>
        <row r="1919">
          <cell r="S1919" t="str">
            <v>0</v>
          </cell>
        </row>
        <row r="1920">
          <cell r="S1920" t="str">
            <v>0</v>
          </cell>
        </row>
        <row r="1921">
          <cell r="S1921" t="str">
            <v>0</v>
          </cell>
        </row>
        <row r="1922">
          <cell r="S1922" t="str">
            <v>0</v>
          </cell>
        </row>
        <row r="1923">
          <cell r="S1923" t="str">
            <v>0</v>
          </cell>
        </row>
        <row r="1924">
          <cell r="S1924" t="str">
            <v>0</v>
          </cell>
        </row>
        <row r="1925">
          <cell r="S1925" t="str">
            <v>0</v>
          </cell>
        </row>
        <row r="1926">
          <cell r="S1926" t="str">
            <v>0</v>
          </cell>
        </row>
        <row r="1927">
          <cell r="S1927" t="str">
            <v>0</v>
          </cell>
        </row>
        <row r="1928">
          <cell r="S1928" t="str">
            <v>0</v>
          </cell>
        </row>
        <row r="1929">
          <cell r="S1929" t="str">
            <v>0</v>
          </cell>
        </row>
        <row r="1930">
          <cell r="S1930" t="str">
            <v>0</v>
          </cell>
        </row>
        <row r="1931">
          <cell r="S1931" t="str">
            <v>0</v>
          </cell>
        </row>
        <row r="1932">
          <cell r="S1932" t="str">
            <v>0</v>
          </cell>
        </row>
        <row r="1933">
          <cell r="S1933" t="str">
            <v>0</v>
          </cell>
        </row>
        <row r="1934">
          <cell r="S1934" t="str">
            <v>0</v>
          </cell>
        </row>
        <row r="1935">
          <cell r="S1935" t="str">
            <v>0</v>
          </cell>
        </row>
        <row r="1936">
          <cell r="S1936" t="str">
            <v>0</v>
          </cell>
        </row>
        <row r="1937">
          <cell r="S1937" t="str">
            <v>0</v>
          </cell>
        </row>
        <row r="1938">
          <cell r="S1938" t="str">
            <v>0</v>
          </cell>
        </row>
        <row r="1939">
          <cell r="S1939" t="str">
            <v>0</v>
          </cell>
        </row>
        <row r="1940">
          <cell r="S1940" t="str">
            <v>0</v>
          </cell>
        </row>
        <row r="1941">
          <cell r="S1941" t="str">
            <v>0</v>
          </cell>
        </row>
        <row r="1942">
          <cell r="S1942" t="str">
            <v>0</v>
          </cell>
        </row>
        <row r="1943">
          <cell r="S1943" t="str">
            <v>0</v>
          </cell>
        </row>
        <row r="1944">
          <cell r="S1944" t="str">
            <v>0</v>
          </cell>
        </row>
        <row r="1945">
          <cell r="S1945" t="str">
            <v>0</v>
          </cell>
        </row>
        <row r="1946">
          <cell r="S1946" t="str">
            <v>0</v>
          </cell>
        </row>
        <row r="1947">
          <cell r="S1947" t="str">
            <v>0</v>
          </cell>
        </row>
        <row r="1948">
          <cell r="S1948" t="str">
            <v>0</v>
          </cell>
        </row>
        <row r="1949">
          <cell r="S1949" t="str">
            <v>0</v>
          </cell>
        </row>
        <row r="1950">
          <cell r="S1950" t="str">
            <v>0</v>
          </cell>
        </row>
        <row r="1951">
          <cell r="S1951" t="str">
            <v>0</v>
          </cell>
        </row>
        <row r="1952">
          <cell r="S1952" t="str">
            <v>0</v>
          </cell>
        </row>
        <row r="1953">
          <cell r="S1953" t="str">
            <v>0</v>
          </cell>
        </row>
        <row r="1954">
          <cell r="S1954" t="str">
            <v>0</v>
          </cell>
        </row>
        <row r="1955">
          <cell r="S1955" t="str">
            <v>0</v>
          </cell>
        </row>
        <row r="1956">
          <cell r="S1956" t="str">
            <v>0</v>
          </cell>
        </row>
        <row r="1957">
          <cell r="S1957" t="str">
            <v>0</v>
          </cell>
        </row>
        <row r="1958">
          <cell r="S1958" t="str">
            <v>0</v>
          </cell>
        </row>
        <row r="1959">
          <cell r="S1959" t="str">
            <v>0</v>
          </cell>
        </row>
        <row r="1960">
          <cell r="S1960" t="str">
            <v>0</v>
          </cell>
        </row>
        <row r="1961">
          <cell r="S1961" t="str">
            <v>0</v>
          </cell>
        </row>
        <row r="1962">
          <cell r="S1962" t="str">
            <v>0</v>
          </cell>
        </row>
        <row r="1963">
          <cell r="S1963" t="str">
            <v>0</v>
          </cell>
        </row>
        <row r="1964">
          <cell r="S1964" t="str">
            <v>0</v>
          </cell>
        </row>
        <row r="1965">
          <cell r="S1965" t="str">
            <v>0</v>
          </cell>
        </row>
        <row r="1966">
          <cell r="S1966" t="str">
            <v>0</v>
          </cell>
        </row>
        <row r="1967">
          <cell r="S1967" t="str">
            <v>0</v>
          </cell>
        </row>
        <row r="1968">
          <cell r="S1968" t="str">
            <v>0</v>
          </cell>
        </row>
        <row r="1969">
          <cell r="S1969" t="str">
            <v>0</v>
          </cell>
        </row>
        <row r="1970">
          <cell r="S1970" t="str">
            <v>0</v>
          </cell>
        </row>
        <row r="1971">
          <cell r="S1971" t="str">
            <v>0</v>
          </cell>
        </row>
        <row r="1972">
          <cell r="S1972" t="str">
            <v>0</v>
          </cell>
        </row>
        <row r="1973">
          <cell r="S1973" t="str">
            <v>0</v>
          </cell>
        </row>
        <row r="1974">
          <cell r="S1974" t="str">
            <v>0</v>
          </cell>
        </row>
        <row r="1975">
          <cell r="S1975" t="str">
            <v>0</v>
          </cell>
        </row>
        <row r="1976">
          <cell r="S1976" t="str">
            <v>0</v>
          </cell>
        </row>
        <row r="1977">
          <cell r="S1977" t="str">
            <v>0</v>
          </cell>
        </row>
        <row r="1978">
          <cell r="S1978" t="str">
            <v>0</v>
          </cell>
        </row>
        <row r="1979">
          <cell r="S1979" t="str">
            <v>0</v>
          </cell>
        </row>
        <row r="1980">
          <cell r="S1980" t="str">
            <v>0</v>
          </cell>
        </row>
        <row r="1981">
          <cell r="S1981" t="str">
            <v>0</v>
          </cell>
        </row>
        <row r="1982">
          <cell r="S1982" t="str">
            <v>0</v>
          </cell>
        </row>
        <row r="1983">
          <cell r="S1983" t="str">
            <v>0</v>
          </cell>
        </row>
        <row r="1984">
          <cell r="S1984" t="str">
            <v>0</v>
          </cell>
        </row>
        <row r="1985">
          <cell r="S1985" t="str">
            <v>0</v>
          </cell>
        </row>
        <row r="1986">
          <cell r="S1986" t="str">
            <v>0</v>
          </cell>
        </row>
        <row r="1987">
          <cell r="S1987" t="str">
            <v>0</v>
          </cell>
        </row>
        <row r="1988">
          <cell r="S1988" t="str">
            <v>0</v>
          </cell>
        </row>
        <row r="1989">
          <cell r="S1989" t="str">
            <v>0</v>
          </cell>
        </row>
        <row r="1990">
          <cell r="S1990" t="str">
            <v>0</v>
          </cell>
        </row>
        <row r="1991">
          <cell r="S1991" t="str">
            <v>0</v>
          </cell>
        </row>
        <row r="1992">
          <cell r="S1992" t="str">
            <v>0</v>
          </cell>
        </row>
        <row r="1993">
          <cell r="S1993" t="str">
            <v>0</v>
          </cell>
        </row>
        <row r="1994">
          <cell r="S1994" t="str">
            <v>0</v>
          </cell>
        </row>
        <row r="1995">
          <cell r="S1995" t="str">
            <v>0</v>
          </cell>
        </row>
        <row r="1996">
          <cell r="S1996" t="str">
            <v>0</v>
          </cell>
        </row>
        <row r="1997">
          <cell r="S1997" t="str">
            <v>0</v>
          </cell>
        </row>
        <row r="1998">
          <cell r="S1998" t="str">
            <v>0</v>
          </cell>
        </row>
        <row r="1999">
          <cell r="S1999" t="str">
            <v>0</v>
          </cell>
        </row>
        <row r="2000">
          <cell r="S2000" t="str">
            <v>0</v>
          </cell>
        </row>
        <row r="2001">
          <cell r="S2001" t="str">
            <v>0</v>
          </cell>
        </row>
        <row r="2002">
          <cell r="S2002" t="str">
            <v>0</v>
          </cell>
        </row>
        <row r="2003">
          <cell r="S2003" t="str">
            <v>0</v>
          </cell>
        </row>
        <row r="2004">
          <cell r="S2004" t="str">
            <v>0</v>
          </cell>
        </row>
        <row r="2005">
          <cell r="S2005" t="str">
            <v>0</v>
          </cell>
        </row>
        <row r="2006">
          <cell r="S2006" t="str">
            <v>0</v>
          </cell>
        </row>
        <row r="2007">
          <cell r="S2007" t="str">
            <v>0</v>
          </cell>
        </row>
        <row r="2008">
          <cell r="S2008" t="str">
            <v>0</v>
          </cell>
        </row>
        <row r="2009">
          <cell r="S2009" t="str">
            <v>0</v>
          </cell>
        </row>
        <row r="2010">
          <cell r="S2010" t="str">
            <v>0</v>
          </cell>
        </row>
        <row r="2011">
          <cell r="S2011" t="str">
            <v>0</v>
          </cell>
        </row>
        <row r="2012">
          <cell r="S2012" t="str">
            <v>0</v>
          </cell>
        </row>
        <row r="2013">
          <cell r="S2013" t="str">
            <v>0</v>
          </cell>
        </row>
        <row r="2014">
          <cell r="S2014" t="str">
            <v>0</v>
          </cell>
        </row>
        <row r="2015">
          <cell r="S2015" t="str">
            <v>0</v>
          </cell>
        </row>
        <row r="2016">
          <cell r="S2016" t="str">
            <v>0</v>
          </cell>
        </row>
        <row r="2017">
          <cell r="S2017" t="str">
            <v>0</v>
          </cell>
        </row>
        <row r="2018">
          <cell r="S2018" t="str">
            <v>0</v>
          </cell>
        </row>
        <row r="2019">
          <cell r="S2019" t="str">
            <v>0</v>
          </cell>
        </row>
        <row r="2020">
          <cell r="S2020" t="str">
            <v>0</v>
          </cell>
        </row>
        <row r="2021">
          <cell r="S2021" t="str">
            <v>0</v>
          </cell>
        </row>
        <row r="2022">
          <cell r="S2022" t="str">
            <v>0</v>
          </cell>
        </row>
        <row r="2023">
          <cell r="S2023" t="str">
            <v>0</v>
          </cell>
        </row>
        <row r="2024">
          <cell r="S2024" t="str">
            <v>0</v>
          </cell>
        </row>
        <row r="2025">
          <cell r="S2025" t="str">
            <v>0</v>
          </cell>
        </row>
        <row r="2026">
          <cell r="S2026" t="str">
            <v>0</v>
          </cell>
        </row>
        <row r="2027">
          <cell r="S2027" t="str">
            <v>0</v>
          </cell>
        </row>
        <row r="2028">
          <cell r="S2028" t="str">
            <v>0</v>
          </cell>
        </row>
        <row r="2029">
          <cell r="S2029" t="str">
            <v>0</v>
          </cell>
        </row>
        <row r="2030">
          <cell r="S2030" t="str">
            <v>0</v>
          </cell>
        </row>
        <row r="2031">
          <cell r="S2031" t="str">
            <v>0</v>
          </cell>
        </row>
        <row r="2032">
          <cell r="S2032" t="str">
            <v>0</v>
          </cell>
        </row>
        <row r="2033">
          <cell r="S2033" t="str">
            <v>0</v>
          </cell>
        </row>
        <row r="2034">
          <cell r="S2034" t="str">
            <v>0</v>
          </cell>
        </row>
        <row r="2035">
          <cell r="S2035" t="str">
            <v>0</v>
          </cell>
        </row>
        <row r="2036">
          <cell r="S2036" t="str">
            <v>0</v>
          </cell>
        </row>
        <row r="2037">
          <cell r="S2037" t="str">
            <v>0</v>
          </cell>
        </row>
        <row r="2038">
          <cell r="S2038" t="str">
            <v>0</v>
          </cell>
        </row>
        <row r="2039">
          <cell r="S2039" t="str">
            <v>0</v>
          </cell>
        </row>
        <row r="2040">
          <cell r="S2040" t="str">
            <v>0</v>
          </cell>
        </row>
        <row r="2041">
          <cell r="S2041" t="str">
            <v>0</v>
          </cell>
        </row>
        <row r="2042">
          <cell r="S2042" t="str">
            <v>0</v>
          </cell>
        </row>
        <row r="2043">
          <cell r="S2043" t="str">
            <v>0</v>
          </cell>
        </row>
        <row r="2044">
          <cell r="S2044" t="str">
            <v>0</v>
          </cell>
        </row>
        <row r="2045">
          <cell r="S2045" t="str">
            <v>0</v>
          </cell>
        </row>
        <row r="2046">
          <cell r="S2046" t="str">
            <v>0</v>
          </cell>
        </row>
        <row r="2047">
          <cell r="S2047" t="str">
            <v>0</v>
          </cell>
        </row>
        <row r="2048">
          <cell r="S2048" t="str">
            <v>0</v>
          </cell>
        </row>
        <row r="2049">
          <cell r="S2049" t="str">
            <v>0</v>
          </cell>
        </row>
        <row r="2050">
          <cell r="S2050" t="str">
            <v>0</v>
          </cell>
        </row>
        <row r="2051">
          <cell r="S2051" t="str">
            <v>0</v>
          </cell>
        </row>
        <row r="2052">
          <cell r="S2052" t="str">
            <v>0</v>
          </cell>
        </row>
        <row r="2053">
          <cell r="S2053" t="str">
            <v>0</v>
          </cell>
        </row>
        <row r="2054">
          <cell r="S2054" t="str">
            <v>0</v>
          </cell>
        </row>
        <row r="2055">
          <cell r="S2055" t="str">
            <v>0</v>
          </cell>
        </row>
        <row r="2056">
          <cell r="S2056" t="str">
            <v>0</v>
          </cell>
        </row>
        <row r="2057">
          <cell r="S2057" t="str">
            <v>0</v>
          </cell>
        </row>
        <row r="2058">
          <cell r="S2058" t="str">
            <v>0</v>
          </cell>
        </row>
        <row r="2059">
          <cell r="S2059" t="str">
            <v>0</v>
          </cell>
        </row>
        <row r="2060">
          <cell r="S2060" t="str">
            <v>0</v>
          </cell>
        </row>
        <row r="2061">
          <cell r="S2061" t="str">
            <v>0</v>
          </cell>
        </row>
        <row r="2062">
          <cell r="S2062" t="str">
            <v>0</v>
          </cell>
        </row>
        <row r="2063">
          <cell r="S2063" t="str">
            <v>0</v>
          </cell>
        </row>
        <row r="2064">
          <cell r="S2064" t="str">
            <v>0</v>
          </cell>
        </row>
        <row r="2065">
          <cell r="S2065" t="str">
            <v>0</v>
          </cell>
        </row>
        <row r="2066">
          <cell r="S2066" t="str">
            <v>0</v>
          </cell>
        </row>
        <row r="2067">
          <cell r="S2067" t="str">
            <v>0</v>
          </cell>
        </row>
        <row r="2068">
          <cell r="S2068" t="str">
            <v>0</v>
          </cell>
        </row>
        <row r="2069">
          <cell r="S2069" t="str">
            <v>0</v>
          </cell>
        </row>
        <row r="2070">
          <cell r="S2070" t="str">
            <v>0</v>
          </cell>
        </row>
        <row r="2071">
          <cell r="S2071" t="str">
            <v>0</v>
          </cell>
        </row>
        <row r="2072">
          <cell r="S2072" t="str">
            <v>0</v>
          </cell>
        </row>
        <row r="2073">
          <cell r="S2073" t="str">
            <v>0</v>
          </cell>
        </row>
        <row r="2074">
          <cell r="S2074" t="str">
            <v>0</v>
          </cell>
        </row>
        <row r="2075">
          <cell r="S2075" t="str">
            <v>0</v>
          </cell>
        </row>
        <row r="2076">
          <cell r="S2076" t="str">
            <v>0</v>
          </cell>
        </row>
        <row r="2077">
          <cell r="S2077" t="str">
            <v>0</v>
          </cell>
        </row>
        <row r="2078">
          <cell r="S2078" t="str">
            <v>0</v>
          </cell>
        </row>
        <row r="2079">
          <cell r="S2079" t="str">
            <v>0</v>
          </cell>
        </row>
        <row r="2080">
          <cell r="S2080" t="str">
            <v>0</v>
          </cell>
        </row>
        <row r="2081">
          <cell r="S2081" t="str">
            <v>0</v>
          </cell>
        </row>
        <row r="2082">
          <cell r="S2082" t="str">
            <v>0</v>
          </cell>
        </row>
        <row r="2083">
          <cell r="S2083" t="str">
            <v>0</v>
          </cell>
        </row>
        <row r="2084">
          <cell r="S2084" t="str">
            <v>0</v>
          </cell>
        </row>
        <row r="2085">
          <cell r="S2085" t="str">
            <v>0</v>
          </cell>
        </row>
        <row r="2086">
          <cell r="S2086" t="str">
            <v>0</v>
          </cell>
        </row>
        <row r="2087">
          <cell r="S2087" t="str">
            <v>0</v>
          </cell>
        </row>
        <row r="2088">
          <cell r="S2088" t="str">
            <v>0</v>
          </cell>
        </row>
        <row r="2089">
          <cell r="S2089" t="str">
            <v>0</v>
          </cell>
        </row>
        <row r="2090">
          <cell r="S2090" t="str">
            <v>0</v>
          </cell>
        </row>
        <row r="2091">
          <cell r="S2091" t="str">
            <v>0</v>
          </cell>
        </row>
        <row r="2092">
          <cell r="S2092" t="str">
            <v>0</v>
          </cell>
        </row>
        <row r="2093">
          <cell r="S2093" t="str">
            <v>0</v>
          </cell>
        </row>
        <row r="2094">
          <cell r="S2094" t="str">
            <v>0</v>
          </cell>
        </row>
        <row r="2095">
          <cell r="S2095" t="str">
            <v>0</v>
          </cell>
        </row>
        <row r="2096">
          <cell r="S2096" t="str">
            <v>0</v>
          </cell>
        </row>
        <row r="2097">
          <cell r="S2097" t="str">
            <v>0</v>
          </cell>
        </row>
        <row r="2098">
          <cell r="S2098" t="str">
            <v>0</v>
          </cell>
        </row>
        <row r="2099">
          <cell r="S2099" t="str">
            <v>0</v>
          </cell>
        </row>
        <row r="2100">
          <cell r="S2100" t="str">
            <v>0</v>
          </cell>
        </row>
        <row r="2101">
          <cell r="S2101" t="str">
            <v>0</v>
          </cell>
        </row>
        <row r="2102">
          <cell r="S2102" t="str">
            <v>0</v>
          </cell>
        </row>
        <row r="2103">
          <cell r="S2103" t="str">
            <v>0</v>
          </cell>
        </row>
        <row r="2104">
          <cell r="S2104" t="str">
            <v>0</v>
          </cell>
        </row>
        <row r="2105">
          <cell r="S2105" t="str">
            <v>0</v>
          </cell>
        </row>
        <row r="2106">
          <cell r="S2106" t="str">
            <v>0</v>
          </cell>
        </row>
        <row r="2107">
          <cell r="S2107" t="str">
            <v>0</v>
          </cell>
        </row>
        <row r="2108">
          <cell r="S2108" t="str">
            <v>0</v>
          </cell>
        </row>
        <row r="2109">
          <cell r="S2109" t="str">
            <v>0</v>
          </cell>
        </row>
        <row r="2110">
          <cell r="S2110" t="str">
            <v>0</v>
          </cell>
        </row>
        <row r="2111">
          <cell r="S2111" t="str">
            <v>0</v>
          </cell>
        </row>
        <row r="2112">
          <cell r="S2112" t="str">
            <v>0</v>
          </cell>
        </row>
        <row r="2113">
          <cell r="S2113" t="str">
            <v>0</v>
          </cell>
        </row>
        <row r="2114">
          <cell r="S2114" t="str">
            <v>0</v>
          </cell>
        </row>
        <row r="2115">
          <cell r="S2115" t="str">
            <v>0</v>
          </cell>
        </row>
        <row r="2116">
          <cell r="S2116" t="str">
            <v>0</v>
          </cell>
        </row>
        <row r="2117">
          <cell r="S2117" t="str">
            <v>0</v>
          </cell>
        </row>
        <row r="2118">
          <cell r="S2118" t="str">
            <v>0</v>
          </cell>
        </row>
        <row r="2119">
          <cell r="S2119" t="str">
            <v>0</v>
          </cell>
        </row>
        <row r="2120">
          <cell r="S2120" t="str">
            <v>0</v>
          </cell>
        </row>
        <row r="2121">
          <cell r="S2121" t="str">
            <v>0</v>
          </cell>
        </row>
        <row r="2122">
          <cell r="S2122" t="str">
            <v>0</v>
          </cell>
        </row>
        <row r="2123">
          <cell r="S2123" t="str">
            <v>0</v>
          </cell>
        </row>
        <row r="2124">
          <cell r="S2124" t="str">
            <v>0</v>
          </cell>
        </row>
        <row r="2125">
          <cell r="S2125" t="str">
            <v>0</v>
          </cell>
        </row>
        <row r="2126">
          <cell r="S2126" t="str">
            <v>0</v>
          </cell>
        </row>
        <row r="2127">
          <cell r="S2127" t="str">
            <v>0</v>
          </cell>
        </row>
        <row r="2128">
          <cell r="S2128" t="str">
            <v>0</v>
          </cell>
        </row>
        <row r="2129">
          <cell r="S2129" t="str">
            <v>0</v>
          </cell>
        </row>
        <row r="2130">
          <cell r="S2130" t="str">
            <v>0</v>
          </cell>
        </row>
        <row r="2131">
          <cell r="S2131" t="str">
            <v>0</v>
          </cell>
        </row>
        <row r="2132">
          <cell r="S2132" t="str">
            <v>0</v>
          </cell>
        </row>
        <row r="2133">
          <cell r="S2133" t="str">
            <v>0</v>
          </cell>
        </row>
        <row r="2134">
          <cell r="S2134" t="str">
            <v>0</v>
          </cell>
        </row>
        <row r="2135">
          <cell r="S2135" t="str">
            <v>0</v>
          </cell>
        </row>
        <row r="2136">
          <cell r="S2136" t="str">
            <v>0</v>
          </cell>
        </row>
        <row r="2137">
          <cell r="S2137" t="str">
            <v>0</v>
          </cell>
        </row>
        <row r="2138">
          <cell r="S2138" t="str">
            <v>0</v>
          </cell>
        </row>
        <row r="2139">
          <cell r="S2139" t="str">
            <v>0</v>
          </cell>
        </row>
        <row r="2140">
          <cell r="S2140" t="str">
            <v>0</v>
          </cell>
        </row>
        <row r="2141">
          <cell r="S2141" t="str">
            <v>0</v>
          </cell>
        </row>
        <row r="2142">
          <cell r="S2142" t="str">
            <v>0</v>
          </cell>
        </row>
        <row r="2143">
          <cell r="S2143" t="str">
            <v>0</v>
          </cell>
        </row>
        <row r="2144">
          <cell r="S2144" t="str">
            <v>0</v>
          </cell>
        </row>
        <row r="2145">
          <cell r="S2145" t="str">
            <v>0</v>
          </cell>
        </row>
        <row r="2146">
          <cell r="S2146" t="str">
            <v>0</v>
          </cell>
        </row>
        <row r="2147">
          <cell r="S2147" t="str">
            <v>0</v>
          </cell>
        </row>
        <row r="2148">
          <cell r="S2148" t="str">
            <v>0</v>
          </cell>
        </row>
        <row r="2149">
          <cell r="S2149" t="str">
            <v>0</v>
          </cell>
        </row>
        <row r="2150">
          <cell r="S2150" t="str">
            <v>0</v>
          </cell>
        </row>
        <row r="2151">
          <cell r="S2151" t="str">
            <v>0</v>
          </cell>
        </row>
        <row r="2152">
          <cell r="S2152" t="str">
            <v>0</v>
          </cell>
        </row>
        <row r="2153">
          <cell r="S2153" t="str">
            <v>0</v>
          </cell>
        </row>
        <row r="2154">
          <cell r="S2154" t="str">
            <v>0</v>
          </cell>
        </row>
        <row r="2155">
          <cell r="S2155" t="str">
            <v>0</v>
          </cell>
        </row>
        <row r="2156">
          <cell r="S2156" t="str">
            <v>0</v>
          </cell>
        </row>
        <row r="2157">
          <cell r="S2157" t="str">
            <v>0</v>
          </cell>
        </row>
        <row r="2158">
          <cell r="S2158" t="str">
            <v>0</v>
          </cell>
        </row>
        <row r="2159">
          <cell r="S2159" t="str">
            <v>0</v>
          </cell>
        </row>
        <row r="2160">
          <cell r="S2160" t="str">
            <v>0</v>
          </cell>
        </row>
        <row r="2161">
          <cell r="S2161" t="str">
            <v>0</v>
          </cell>
        </row>
        <row r="2162">
          <cell r="S2162" t="str">
            <v>0</v>
          </cell>
        </row>
        <row r="2163">
          <cell r="S2163" t="str">
            <v>0</v>
          </cell>
        </row>
        <row r="2164">
          <cell r="S2164" t="str">
            <v>0</v>
          </cell>
        </row>
        <row r="2165">
          <cell r="S2165" t="str">
            <v>0</v>
          </cell>
        </row>
        <row r="2166">
          <cell r="S2166" t="str">
            <v>0</v>
          </cell>
        </row>
        <row r="2167">
          <cell r="S2167" t="str">
            <v>0</v>
          </cell>
        </row>
        <row r="2168">
          <cell r="S2168" t="str">
            <v>0</v>
          </cell>
        </row>
        <row r="2169">
          <cell r="S2169" t="str">
            <v>0</v>
          </cell>
        </row>
        <row r="2170">
          <cell r="S2170" t="str">
            <v>0</v>
          </cell>
        </row>
        <row r="2171">
          <cell r="S2171" t="str">
            <v>0</v>
          </cell>
        </row>
        <row r="2172">
          <cell r="S2172" t="str">
            <v>0</v>
          </cell>
        </row>
        <row r="2173">
          <cell r="S2173" t="str">
            <v>0</v>
          </cell>
        </row>
        <row r="2174">
          <cell r="S2174" t="str">
            <v>0</v>
          </cell>
        </row>
        <row r="2175">
          <cell r="S2175" t="str">
            <v>0</v>
          </cell>
        </row>
        <row r="2176">
          <cell r="S2176" t="str">
            <v>0</v>
          </cell>
        </row>
        <row r="2177">
          <cell r="S2177" t="str">
            <v>0</v>
          </cell>
        </row>
        <row r="2178">
          <cell r="S2178" t="str">
            <v>0</v>
          </cell>
        </row>
        <row r="2179">
          <cell r="S2179" t="str">
            <v>0</v>
          </cell>
        </row>
        <row r="2180">
          <cell r="S2180" t="str">
            <v>0</v>
          </cell>
        </row>
        <row r="2181">
          <cell r="S2181" t="str">
            <v>0</v>
          </cell>
        </row>
        <row r="2182">
          <cell r="S2182" t="str">
            <v>0</v>
          </cell>
        </row>
        <row r="2183">
          <cell r="S2183" t="str">
            <v>0</v>
          </cell>
        </row>
        <row r="2184">
          <cell r="S2184" t="str">
            <v>0</v>
          </cell>
        </row>
        <row r="2185">
          <cell r="S2185" t="str">
            <v>0</v>
          </cell>
        </row>
        <row r="2186">
          <cell r="S2186" t="str">
            <v>0</v>
          </cell>
        </row>
        <row r="2187">
          <cell r="S2187" t="str">
            <v>0</v>
          </cell>
        </row>
        <row r="2188">
          <cell r="S2188" t="str">
            <v>0</v>
          </cell>
        </row>
        <row r="2189">
          <cell r="S2189" t="str">
            <v>0</v>
          </cell>
        </row>
        <row r="2190">
          <cell r="S2190" t="str">
            <v>0</v>
          </cell>
        </row>
        <row r="2191">
          <cell r="S2191" t="str">
            <v>0</v>
          </cell>
        </row>
        <row r="2192">
          <cell r="S2192" t="str">
            <v>0</v>
          </cell>
        </row>
        <row r="2193">
          <cell r="S2193" t="str">
            <v>0</v>
          </cell>
        </row>
        <row r="2194">
          <cell r="S2194" t="str">
            <v>0</v>
          </cell>
        </row>
        <row r="2195">
          <cell r="S2195" t="str">
            <v>0</v>
          </cell>
        </row>
        <row r="2196">
          <cell r="S2196" t="str">
            <v>0</v>
          </cell>
        </row>
        <row r="2197">
          <cell r="S2197" t="str">
            <v>0</v>
          </cell>
        </row>
        <row r="2198">
          <cell r="S2198" t="str">
            <v>0</v>
          </cell>
        </row>
        <row r="2199">
          <cell r="S2199" t="str">
            <v>0</v>
          </cell>
        </row>
        <row r="2200">
          <cell r="S2200" t="str">
            <v>0</v>
          </cell>
        </row>
        <row r="2201">
          <cell r="S2201" t="str">
            <v>0</v>
          </cell>
        </row>
        <row r="2202">
          <cell r="S2202" t="str">
            <v>0</v>
          </cell>
        </row>
        <row r="2203">
          <cell r="S2203" t="str">
            <v>0</v>
          </cell>
        </row>
        <row r="2204">
          <cell r="S2204" t="str">
            <v>0</v>
          </cell>
        </row>
        <row r="2205">
          <cell r="S2205" t="str">
            <v>0</v>
          </cell>
        </row>
        <row r="2206">
          <cell r="S2206" t="str">
            <v>0</v>
          </cell>
        </row>
        <row r="2207">
          <cell r="S2207" t="str">
            <v>0</v>
          </cell>
        </row>
        <row r="2208">
          <cell r="S2208" t="str">
            <v>0</v>
          </cell>
        </row>
        <row r="2209">
          <cell r="S2209" t="str">
            <v>0</v>
          </cell>
        </row>
        <row r="2210">
          <cell r="S2210" t="str">
            <v>0</v>
          </cell>
        </row>
        <row r="2211">
          <cell r="S2211" t="str">
            <v>0</v>
          </cell>
        </row>
        <row r="2212">
          <cell r="S2212" t="str">
            <v>0</v>
          </cell>
        </row>
        <row r="2213">
          <cell r="S2213" t="str">
            <v>0</v>
          </cell>
        </row>
        <row r="2214">
          <cell r="S2214" t="str">
            <v>0</v>
          </cell>
        </row>
        <row r="2215">
          <cell r="S2215" t="str">
            <v>0</v>
          </cell>
        </row>
        <row r="2216">
          <cell r="S2216" t="str">
            <v>0</v>
          </cell>
        </row>
        <row r="2217">
          <cell r="S2217" t="str">
            <v>0</v>
          </cell>
        </row>
        <row r="2218">
          <cell r="S2218" t="str">
            <v>0</v>
          </cell>
        </row>
        <row r="2219">
          <cell r="S2219" t="str">
            <v>0</v>
          </cell>
        </row>
        <row r="2220">
          <cell r="S2220" t="str">
            <v>0</v>
          </cell>
        </row>
        <row r="2221">
          <cell r="S2221" t="str">
            <v>0</v>
          </cell>
        </row>
        <row r="2222">
          <cell r="S2222" t="str">
            <v>0</v>
          </cell>
        </row>
        <row r="2223">
          <cell r="S2223" t="str">
            <v>0</v>
          </cell>
        </row>
        <row r="2224">
          <cell r="S2224" t="str">
            <v>0</v>
          </cell>
        </row>
        <row r="2225">
          <cell r="S2225" t="str">
            <v>0</v>
          </cell>
        </row>
        <row r="2226">
          <cell r="S2226" t="str">
            <v>0</v>
          </cell>
        </row>
        <row r="2227">
          <cell r="S2227" t="str">
            <v>0</v>
          </cell>
        </row>
        <row r="2228">
          <cell r="S2228" t="str">
            <v>0</v>
          </cell>
        </row>
        <row r="2229">
          <cell r="S2229" t="str">
            <v>0</v>
          </cell>
        </row>
        <row r="2230">
          <cell r="S2230" t="str">
            <v>0</v>
          </cell>
        </row>
        <row r="2231">
          <cell r="S2231" t="str">
            <v>0</v>
          </cell>
        </row>
        <row r="2232">
          <cell r="S2232" t="str">
            <v>0</v>
          </cell>
        </row>
        <row r="2233">
          <cell r="S2233" t="str">
            <v>0</v>
          </cell>
        </row>
        <row r="2234">
          <cell r="S2234" t="str">
            <v>0</v>
          </cell>
        </row>
        <row r="2235">
          <cell r="S2235" t="str">
            <v>0</v>
          </cell>
        </row>
        <row r="2236">
          <cell r="S2236" t="str">
            <v>0</v>
          </cell>
        </row>
        <row r="2237">
          <cell r="S2237" t="str">
            <v>0</v>
          </cell>
        </row>
        <row r="2238">
          <cell r="S2238" t="str">
            <v>0</v>
          </cell>
        </row>
        <row r="2239">
          <cell r="S2239" t="str">
            <v>0</v>
          </cell>
        </row>
        <row r="2240">
          <cell r="S2240" t="str">
            <v>0</v>
          </cell>
        </row>
        <row r="2241">
          <cell r="S2241" t="str">
            <v>0</v>
          </cell>
        </row>
        <row r="2242">
          <cell r="S2242" t="str">
            <v>0</v>
          </cell>
        </row>
        <row r="2243">
          <cell r="S2243" t="str">
            <v>0</v>
          </cell>
        </row>
        <row r="2244">
          <cell r="S2244" t="str">
            <v>0</v>
          </cell>
        </row>
        <row r="2245">
          <cell r="S2245" t="str">
            <v>0</v>
          </cell>
        </row>
        <row r="2246">
          <cell r="S2246" t="str">
            <v>0</v>
          </cell>
        </row>
        <row r="2247">
          <cell r="S2247" t="str">
            <v>0</v>
          </cell>
        </row>
        <row r="2248">
          <cell r="S2248" t="str">
            <v>0</v>
          </cell>
        </row>
        <row r="2249">
          <cell r="S2249" t="str">
            <v>0</v>
          </cell>
        </row>
        <row r="2250">
          <cell r="S2250" t="str">
            <v>0</v>
          </cell>
        </row>
        <row r="2251">
          <cell r="S2251" t="str">
            <v>0</v>
          </cell>
        </row>
        <row r="2252">
          <cell r="S2252" t="str">
            <v>0</v>
          </cell>
        </row>
        <row r="2253">
          <cell r="S2253" t="str">
            <v>0</v>
          </cell>
        </row>
        <row r="2254">
          <cell r="S2254" t="str">
            <v>0</v>
          </cell>
        </row>
        <row r="2255">
          <cell r="S2255" t="str">
            <v>0</v>
          </cell>
        </row>
        <row r="2256">
          <cell r="S2256" t="str">
            <v>0</v>
          </cell>
        </row>
        <row r="2257">
          <cell r="S2257" t="str">
            <v>0</v>
          </cell>
        </row>
        <row r="2258">
          <cell r="S2258" t="str">
            <v>0</v>
          </cell>
        </row>
        <row r="2259">
          <cell r="S2259" t="str">
            <v>0</v>
          </cell>
        </row>
        <row r="2260">
          <cell r="S2260" t="str">
            <v>0</v>
          </cell>
        </row>
        <row r="2261">
          <cell r="S2261" t="str">
            <v>0</v>
          </cell>
        </row>
        <row r="2262">
          <cell r="S2262" t="str">
            <v>0</v>
          </cell>
        </row>
        <row r="2263">
          <cell r="S2263" t="str">
            <v>0</v>
          </cell>
        </row>
        <row r="2264">
          <cell r="S2264" t="str">
            <v>0</v>
          </cell>
        </row>
        <row r="2265">
          <cell r="S2265" t="str">
            <v>0</v>
          </cell>
        </row>
        <row r="2266">
          <cell r="S2266" t="str">
            <v>0</v>
          </cell>
        </row>
        <row r="2267">
          <cell r="S2267" t="str">
            <v>0</v>
          </cell>
        </row>
        <row r="2268">
          <cell r="S2268" t="str">
            <v>0</v>
          </cell>
        </row>
        <row r="2269">
          <cell r="S2269" t="str">
            <v>0</v>
          </cell>
        </row>
        <row r="2270">
          <cell r="S2270" t="str">
            <v>0</v>
          </cell>
        </row>
        <row r="2271">
          <cell r="S2271" t="str">
            <v>0</v>
          </cell>
        </row>
        <row r="2272">
          <cell r="S2272" t="str">
            <v>0</v>
          </cell>
        </row>
        <row r="2273">
          <cell r="S2273" t="str">
            <v>0</v>
          </cell>
        </row>
        <row r="2274">
          <cell r="S2274" t="str">
            <v>0</v>
          </cell>
        </row>
        <row r="2275">
          <cell r="S2275" t="str">
            <v>0</v>
          </cell>
        </row>
        <row r="2276">
          <cell r="S2276" t="str">
            <v>0</v>
          </cell>
        </row>
        <row r="2277">
          <cell r="S2277" t="str">
            <v>0</v>
          </cell>
        </row>
        <row r="2278">
          <cell r="S2278" t="str">
            <v>0</v>
          </cell>
        </row>
        <row r="2279">
          <cell r="S2279" t="str">
            <v>0</v>
          </cell>
        </row>
        <row r="2280">
          <cell r="S2280" t="str">
            <v>0</v>
          </cell>
        </row>
        <row r="2281">
          <cell r="S2281" t="str">
            <v>0</v>
          </cell>
        </row>
        <row r="2282">
          <cell r="S2282" t="str">
            <v>0</v>
          </cell>
        </row>
        <row r="2283">
          <cell r="S2283" t="str">
            <v>0</v>
          </cell>
        </row>
        <row r="2284">
          <cell r="S2284" t="str">
            <v>0</v>
          </cell>
        </row>
        <row r="2285">
          <cell r="S2285" t="str">
            <v>0</v>
          </cell>
        </row>
        <row r="2286">
          <cell r="S2286" t="str">
            <v>0</v>
          </cell>
        </row>
        <row r="2287">
          <cell r="S2287" t="str">
            <v>0</v>
          </cell>
        </row>
        <row r="2288">
          <cell r="S2288" t="str">
            <v>0</v>
          </cell>
        </row>
        <row r="2289">
          <cell r="S2289" t="str">
            <v>0</v>
          </cell>
        </row>
        <row r="2290">
          <cell r="S2290" t="str">
            <v>0</v>
          </cell>
        </row>
        <row r="2291">
          <cell r="S2291" t="str">
            <v>0</v>
          </cell>
        </row>
        <row r="2292">
          <cell r="S2292" t="str">
            <v>0</v>
          </cell>
        </row>
        <row r="2293">
          <cell r="S2293" t="str">
            <v>0</v>
          </cell>
        </row>
        <row r="2294">
          <cell r="S2294" t="str">
            <v>0</v>
          </cell>
        </row>
        <row r="2295">
          <cell r="S2295" t="str">
            <v>0</v>
          </cell>
        </row>
        <row r="2296">
          <cell r="S2296" t="str">
            <v>0</v>
          </cell>
        </row>
        <row r="2297">
          <cell r="S2297" t="str">
            <v>0</v>
          </cell>
        </row>
        <row r="2298">
          <cell r="S2298" t="str">
            <v>0</v>
          </cell>
        </row>
        <row r="2299">
          <cell r="S2299" t="str">
            <v>0</v>
          </cell>
        </row>
        <row r="2300">
          <cell r="S2300" t="str">
            <v>0</v>
          </cell>
        </row>
        <row r="2301">
          <cell r="S2301" t="str">
            <v>0</v>
          </cell>
        </row>
        <row r="2302">
          <cell r="S2302" t="str">
            <v>0</v>
          </cell>
        </row>
        <row r="2303">
          <cell r="S2303" t="str">
            <v>0</v>
          </cell>
        </row>
        <row r="2304">
          <cell r="S2304" t="str">
            <v>0</v>
          </cell>
        </row>
        <row r="2305">
          <cell r="S2305" t="str">
            <v>0</v>
          </cell>
        </row>
        <row r="2306">
          <cell r="S2306" t="str">
            <v>0</v>
          </cell>
        </row>
        <row r="2307">
          <cell r="S2307" t="str">
            <v>0</v>
          </cell>
        </row>
        <row r="2308">
          <cell r="S2308" t="str">
            <v>0</v>
          </cell>
        </row>
        <row r="2309">
          <cell r="S2309" t="str">
            <v>0</v>
          </cell>
        </row>
        <row r="2310">
          <cell r="S2310" t="str">
            <v>0</v>
          </cell>
        </row>
        <row r="2311">
          <cell r="S2311" t="str">
            <v>0</v>
          </cell>
        </row>
        <row r="2312">
          <cell r="S2312" t="str">
            <v>0</v>
          </cell>
        </row>
        <row r="2313">
          <cell r="S2313" t="str">
            <v>0</v>
          </cell>
        </row>
        <row r="2314">
          <cell r="S2314" t="str">
            <v>0</v>
          </cell>
        </row>
        <row r="2315">
          <cell r="S2315" t="str">
            <v>0</v>
          </cell>
        </row>
        <row r="2316">
          <cell r="S2316" t="str">
            <v>0</v>
          </cell>
        </row>
        <row r="2317">
          <cell r="S2317" t="str">
            <v>0</v>
          </cell>
        </row>
        <row r="2318">
          <cell r="S2318" t="str">
            <v>0</v>
          </cell>
        </row>
        <row r="2319">
          <cell r="S2319" t="str">
            <v>0</v>
          </cell>
        </row>
        <row r="2320">
          <cell r="S2320" t="str">
            <v>0</v>
          </cell>
        </row>
        <row r="2321">
          <cell r="S2321" t="str">
            <v>0</v>
          </cell>
        </row>
        <row r="2322">
          <cell r="S2322" t="str">
            <v>0</v>
          </cell>
        </row>
        <row r="2323">
          <cell r="S2323" t="str">
            <v>0</v>
          </cell>
        </row>
        <row r="2324">
          <cell r="S2324" t="str">
            <v>0</v>
          </cell>
        </row>
        <row r="2325">
          <cell r="S2325" t="str">
            <v>0</v>
          </cell>
        </row>
        <row r="2326">
          <cell r="S2326" t="str">
            <v>0</v>
          </cell>
        </row>
        <row r="2327">
          <cell r="S2327" t="str">
            <v>0</v>
          </cell>
        </row>
        <row r="2328">
          <cell r="S2328" t="str">
            <v>0</v>
          </cell>
        </row>
        <row r="2329">
          <cell r="S2329" t="str">
            <v>0</v>
          </cell>
        </row>
        <row r="2330">
          <cell r="S2330" t="str">
            <v>0</v>
          </cell>
        </row>
        <row r="2331">
          <cell r="S2331" t="str">
            <v>0</v>
          </cell>
        </row>
        <row r="2332">
          <cell r="S2332" t="str">
            <v>0</v>
          </cell>
        </row>
        <row r="2333">
          <cell r="S2333" t="str">
            <v>0</v>
          </cell>
        </row>
        <row r="2334">
          <cell r="S2334" t="str">
            <v>0</v>
          </cell>
        </row>
        <row r="2335">
          <cell r="S2335" t="str">
            <v>0</v>
          </cell>
        </row>
        <row r="2336">
          <cell r="S2336" t="str">
            <v>0</v>
          </cell>
        </row>
        <row r="2337">
          <cell r="S2337" t="str">
            <v>0</v>
          </cell>
        </row>
        <row r="2338">
          <cell r="S2338" t="str">
            <v>0</v>
          </cell>
        </row>
        <row r="2339">
          <cell r="S2339" t="str">
            <v>0</v>
          </cell>
        </row>
        <row r="2340">
          <cell r="S2340" t="str">
            <v>0</v>
          </cell>
        </row>
        <row r="2341">
          <cell r="S2341" t="str">
            <v>0</v>
          </cell>
        </row>
        <row r="2342">
          <cell r="S2342" t="str">
            <v>0</v>
          </cell>
        </row>
        <row r="2343">
          <cell r="S2343" t="str">
            <v>0</v>
          </cell>
        </row>
        <row r="2344">
          <cell r="S2344" t="str">
            <v>0</v>
          </cell>
        </row>
        <row r="2345">
          <cell r="S2345" t="str">
            <v>0</v>
          </cell>
        </row>
        <row r="2346">
          <cell r="S2346" t="str">
            <v>0</v>
          </cell>
        </row>
        <row r="2347">
          <cell r="S2347" t="str">
            <v>0</v>
          </cell>
        </row>
        <row r="2348">
          <cell r="S2348" t="str">
            <v>0</v>
          </cell>
        </row>
        <row r="2349">
          <cell r="S2349" t="str">
            <v>0</v>
          </cell>
        </row>
        <row r="2350">
          <cell r="S2350" t="str">
            <v>0</v>
          </cell>
        </row>
        <row r="2351">
          <cell r="S2351" t="str">
            <v>0</v>
          </cell>
        </row>
        <row r="2352">
          <cell r="S2352" t="str">
            <v>0</v>
          </cell>
        </row>
        <row r="2353">
          <cell r="S2353" t="str">
            <v>0</v>
          </cell>
        </row>
        <row r="2354">
          <cell r="S2354" t="str">
            <v>0</v>
          </cell>
        </row>
        <row r="2355">
          <cell r="S2355" t="str">
            <v>0</v>
          </cell>
        </row>
        <row r="2356">
          <cell r="S2356" t="str">
            <v>0</v>
          </cell>
        </row>
        <row r="2357">
          <cell r="S2357" t="str">
            <v>0</v>
          </cell>
        </row>
        <row r="2358">
          <cell r="S2358" t="str">
            <v>0</v>
          </cell>
        </row>
        <row r="2359">
          <cell r="S2359" t="str">
            <v>0</v>
          </cell>
        </row>
        <row r="2360">
          <cell r="S2360" t="str">
            <v>0</v>
          </cell>
        </row>
        <row r="2361">
          <cell r="S2361" t="str">
            <v>0</v>
          </cell>
        </row>
        <row r="2362">
          <cell r="S2362" t="str">
            <v>0</v>
          </cell>
        </row>
        <row r="2363">
          <cell r="S2363" t="str">
            <v>0</v>
          </cell>
        </row>
        <row r="2364">
          <cell r="S2364" t="str">
            <v>0</v>
          </cell>
        </row>
        <row r="2365">
          <cell r="S2365" t="str">
            <v>0</v>
          </cell>
        </row>
        <row r="2366">
          <cell r="S2366" t="str">
            <v>0</v>
          </cell>
        </row>
        <row r="2367">
          <cell r="S2367" t="str">
            <v>0</v>
          </cell>
        </row>
        <row r="2368">
          <cell r="S2368" t="str">
            <v>0</v>
          </cell>
        </row>
        <row r="2369">
          <cell r="S2369" t="str">
            <v>0</v>
          </cell>
        </row>
        <row r="2370">
          <cell r="S2370" t="str">
            <v>0</v>
          </cell>
        </row>
        <row r="2371">
          <cell r="S2371" t="str">
            <v>0</v>
          </cell>
        </row>
        <row r="2372">
          <cell r="S2372" t="str">
            <v>0</v>
          </cell>
        </row>
        <row r="2373">
          <cell r="S2373" t="str">
            <v>0</v>
          </cell>
        </row>
        <row r="2374">
          <cell r="S2374" t="str">
            <v>0</v>
          </cell>
        </row>
        <row r="2375">
          <cell r="S2375" t="str">
            <v>0</v>
          </cell>
        </row>
        <row r="2376">
          <cell r="S2376" t="str">
            <v>0</v>
          </cell>
        </row>
        <row r="2377">
          <cell r="S2377" t="str">
            <v>0</v>
          </cell>
        </row>
        <row r="2378">
          <cell r="S2378" t="str">
            <v>0</v>
          </cell>
        </row>
        <row r="2379">
          <cell r="S2379" t="str">
            <v>0</v>
          </cell>
        </row>
        <row r="2380">
          <cell r="S2380" t="str">
            <v>0</v>
          </cell>
        </row>
        <row r="2381">
          <cell r="S2381" t="str">
            <v>0</v>
          </cell>
        </row>
        <row r="2382">
          <cell r="S2382" t="str">
            <v>0</v>
          </cell>
        </row>
        <row r="2383">
          <cell r="S2383" t="str">
            <v>0</v>
          </cell>
        </row>
        <row r="2384">
          <cell r="S2384" t="str">
            <v>0</v>
          </cell>
        </row>
        <row r="2385">
          <cell r="S2385" t="str">
            <v>0</v>
          </cell>
        </row>
        <row r="2386">
          <cell r="S2386" t="str">
            <v>0</v>
          </cell>
        </row>
        <row r="2387">
          <cell r="S2387" t="str">
            <v>0</v>
          </cell>
        </row>
        <row r="2388">
          <cell r="S2388" t="str">
            <v>0</v>
          </cell>
        </row>
        <row r="2389">
          <cell r="S2389" t="str">
            <v>0</v>
          </cell>
        </row>
        <row r="2390">
          <cell r="S2390" t="str">
            <v>0</v>
          </cell>
        </row>
        <row r="2391">
          <cell r="S2391" t="str">
            <v>0</v>
          </cell>
        </row>
        <row r="2392">
          <cell r="S2392" t="str">
            <v>0</v>
          </cell>
        </row>
        <row r="2393">
          <cell r="S2393" t="str">
            <v>0</v>
          </cell>
        </row>
        <row r="2394">
          <cell r="S2394" t="str">
            <v>0</v>
          </cell>
        </row>
        <row r="2395">
          <cell r="S2395" t="str">
            <v>0</v>
          </cell>
        </row>
        <row r="2396">
          <cell r="S2396" t="str">
            <v>0</v>
          </cell>
        </row>
        <row r="2397">
          <cell r="S2397" t="str">
            <v>0</v>
          </cell>
        </row>
        <row r="2398">
          <cell r="S2398" t="str">
            <v>0</v>
          </cell>
        </row>
        <row r="2399">
          <cell r="S2399" t="str">
            <v>0</v>
          </cell>
        </row>
        <row r="2400">
          <cell r="S2400" t="str">
            <v>0</v>
          </cell>
        </row>
        <row r="2401">
          <cell r="S2401" t="str">
            <v>0</v>
          </cell>
        </row>
        <row r="2402">
          <cell r="S2402" t="str">
            <v>0</v>
          </cell>
        </row>
        <row r="2403">
          <cell r="S2403" t="str">
            <v>0</v>
          </cell>
        </row>
        <row r="2404">
          <cell r="S2404" t="str">
            <v>0</v>
          </cell>
        </row>
        <row r="2405">
          <cell r="S2405" t="str">
            <v>0</v>
          </cell>
        </row>
        <row r="2406">
          <cell r="S2406" t="str">
            <v>0</v>
          </cell>
        </row>
        <row r="2407">
          <cell r="S2407" t="str">
            <v>0</v>
          </cell>
        </row>
        <row r="2408">
          <cell r="S2408" t="str">
            <v>0</v>
          </cell>
        </row>
        <row r="2409">
          <cell r="S2409" t="str">
            <v>0</v>
          </cell>
        </row>
        <row r="2410">
          <cell r="S2410" t="str">
            <v>0</v>
          </cell>
        </row>
        <row r="2411">
          <cell r="S2411" t="str">
            <v>0</v>
          </cell>
        </row>
        <row r="2412">
          <cell r="S2412" t="str">
            <v>0</v>
          </cell>
        </row>
        <row r="2413">
          <cell r="S2413" t="str">
            <v>0</v>
          </cell>
        </row>
        <row r="2414">
          <cell r="S2414" t="str">
            <v>0</v>
          </cell>
        </row>
        <row r="2415">
          <cell r="S2415" t="str">
            <v>0</v>
          </cell>
        </row>
        <row r="2416">
          <cell r="S2416" t="str">
            <v>0</v>
          </cell>
        </row>
        <row r="2417">
          <cell r="S2417" t="str">
            <v>0</v>
          </cell>
        </row>
        <row r="2418">
          <cell r="S2418" t="str">
            <v>0</v>
          </cell>
        </row>
        <row r="2419">
          <cell r="S2419" t="str">
            <v>0</v>
          </cell>
        </row>
        <row r="2420">
          <cell r="S2420" t="str">
            <v>0</v>
          </cell>
        </row>
        <row r="2421">
          <cell r="S2421" t="str">
            <v>0</v>
          </cell>
        </row>
        <row r="2422">
          <cell r="S2422" t="str">
            <v>0</v>
          </cell>
        </row>
        <row r="2423">
          <cell r="S2423" t="str">
            <v>0</v>
          </cell>
        </row>
        <row r="2424">
          <cell r="S2424" t="str">
            <v>0</v>
          </cell>
        </row>
        <row r="2425">
          <cell r="S2425" t="str">
            <v>0</v>
          </cell>
        </row>
        <row r="2426">
          <cell r="S2426" t="str">
            <v>0</v>
          </cell>
        </row>
        <row r="2427">
          <cell r="S2427" t="str">
            <v>0</v>
          </cell>
        </row>
        <row r="2428">
          <cell r="S2428" t="str">
            <v>0</v>
          </cell>
        </row>
        <row r="2429">
          <cell r="S2429" t="str">
            <v>0</v>
          </cell>
        </row>
        <row r="2430">
          <cell r="S2430" t="str">
            <v>0</v>
          </cell>
        </row>
        <row r="2431">
          <cell r="S2431" t="str">
            <v>0</v>
          </cell>
        </row>
        <row r="2432">
          <cell r="S2432" t="str">
            <v>0</v>
          </cell>
        </row>
        <row r="2433">
          <cell r="S2433" t="str">
            <v>0</v>
          </cell>
        </row>
        <row r="2434">
          <cell r="S2434" t="str">
            <v>0</v>
          </cell>
        </row>
        <row r="2435">
          <cell r="S2435" t="str">
            <v>0</v>
          </cell>
        </row>
        <row r="2436">
          <cell r="S2436" t="str">
            <v>0</v>
          </cell>
        </row>
        <row r="2437">
          <cell r="S2437" t="str">
            <v>0</v>
          </cell>
        </row>
        <row r="2438">
          <cell r="S2438" t="str">
            <v>0</v>
          </cell>
        </row>
        <row r="2439">
          <cell r="S2439" t="str">
            <v>0</v>
          </cell>
        </row>
        <row r="2440">
          <cell r="S2440" t="str">
            <v>0</v>
          </cell>
        </row>
        <row r="2441">
          <cell r="S2441" t="str">
            <v>0</v>
          </cell>
        </row>
        <row r="2442">
          <cell r="S2442" t="str">
            <v>0</v>
          </cell>
        </row>
        <row r="2443">
          <cell r="S2443" t="str">
            <v>0</v>
          </cell>
        </row>
        <row r="2444">
          <cell r="S2444" t="str">
            <v>0</v>
          </cell>
        </row>
        <row r="2445">
          <cell r="S2445" t="str">
            <v>0</v>
          </cell>
        </row>
        <row r="2446">
          <cell r="S2446" t="str">
            <v>0</v>
          </cell>
        </row>
        <row r="2447">
          <cell r="S2447" t="str">
            <v>0</v>
          </cell>
        </row>
        <row r="2448">
          <cell r="S2448" t="str">
            <v>0</v>
          </cell>
        </row>
        <row r="2449">
          <cell r="S2449" t="str">
            <v>0</v>
          </cell>
        </row>
        <row r="2450">
          <cell r="S2450" t="str">
            <v>0</v>
          </cell>
        </row>
        <row r="2451">
          <cell r="S2451" t="str">
            <v>0</v>
          </cell>
        </row>
        <row r="2452">
          <cell r="S2452" t="str">
            <v>0</v>
          </cell>
        </row>
        <row r="2453">
          <cell r="S2453" t="str">
            <v>0</v>
          </cell>
        </row>
        <row r="2454">
          <cell r="S2454" t="str">
            <v>0</v>
          </cell>
        </row>
        <row r="2455">
          <cell r="S2455" t="str">
            <v>0</v>
          </cell>
        </row>
        <row r="2456">
          <cell r="S2456" t="str">
            <v>0</v>
          </cell>
        </row>
        <row r="2457">
          <cell r="S2457" t="str">
            <v>0</v>
          </cell>
        </row>
        <row r="2458">
          <cell r="S2458" t="str">
            <v>0</v>
          </cell>
        </row>
        <row r="2459">
          <cell r="S2459" t="str">
            <v>0</v>
          </cell>
        </row>
        <row r="2460">
          <cell r="S2460" t="str">
            <v>0</v>
          </cell>
        </row>
        <row r="2461">
          <cell r="S2461" t="str">
            <v>0</v>
          </cell>
        </row>
        <row r="2462">
          <cell r="S2462" t="str">
            <v>0</v>
          </cell>
        </row>
        <row r="2463">
          <cell r="S2463" t="str">
            <v>0</v>
          </cell>
        </row>
        <row r="2464">
          <cell r="S2464" t="str">
            <v>0</v>
          </cell>
        </row>
        <row r="2465">
          <cell r="S2465" t="str">
            <v>0</v>
          </cell>
        </row>
        <row r="2466">
          <cell r="S2466" t="str">
            <v>0</v>
          </cell>
        </row>
        <row r="2467">
          <cell r="S2467" t="str">
            <v>0</v>
          </cell>
        </row>
        <row r="2468">
          <cell r="S2468" t="str">
            <v>0</v>
          </cell>
        </row>
        <row r="2469">
          <cell r="S2469" t="str">
            <v>0</v>
          </cell>
        </row>
        <row r="2470">
          <cell r="S2470" t="str">
            <v>0</v>
          </cell>
        </row>
        <row r="2471">
          <cell r="S2471" t="str">
            <v>0</v>
          </cell>
        </row>
        <row r="2472">
          <cell r="S2472" t="str">
            <v>0</v>
          </cell>
        </row>
        <row r="2473">
          <cell r="S2473" t="str">
            <v>0</v>
          </cell>
        </row>
        <row r="2474">
          <cell r="S2474" t="str">
            <v>0</v>
          </cell>
        </row>
        <row r="2475">
          <cell r="S2475" t="str">
            <v>0</v>
          </cell>
        </row>
        <row r="2476">
          <cell r="S2476" t="str">
            <v>0</v>
          </cell>
        </row>
        <row r="2477">
          <cell r="S2477" t="str">
            <v>0</v>
          </cell>
        </row>
        <row r="2478">
          <cell r="S2478" t="str">
            <v>0</v>
          </cell>
        </row>
        <row r="2479">
          <cell r="S2479" t="str">
            <v>0</v>
          </cell>
        </row>
        <row r="2480">
          <cell r="S2480" t="str">
            <v>0</v>
          </cell>
        </row>
        <row r="2481">
          <cell r="S2481" t="str">
            <v>0</v>
          </cell>
        </row>
        <row r="2482">
          <cell r="S2482" t="str">
            <v>0</v>
          </cell>
        </row>
        <row r="2483">
          <cell r="S2483" t="str">
            <v>0</v>
          </cell>
        </row>
        <row r="2484">
          <cell r="S2484" t="str">
            <v>0</v>
          </cell>
        </row>
        <row r="2485">
          <cell r="S2485" t="str">
            <v>0</v>
          </cell>
        </row>
        <row r="2486">
          <cell r="S2486" t="str">
            <v>0</v>
          </cell>
        </row>
        <row r="2487">
          <cell r="S2487" t="str">
            <v>0</v>
          </cell>
        </row>
        <row r="2488">
          <cell r="S2488" t="str">
            <v>0</v>
          </cell>
        </row>
        <row r="2489">
          <cell r="S2489" t="str">
            <v>0</v>
          </cell>
        </row>
        <row r="2490">
          <cell r="S2490" t="str">
            <v>0</v>
          </cell>
        </row>
        <row r="2491">
          <cell r="S2491" t="str">
            <v>0</v>
          </cell>
        </row>
        <row r="2492">
          <cell r="S2492" t="str">
            <v>0</v>
          </cell>
        </row>
        <row r="2493">
          <cell r="S2493" t="str">
            <v>0</v>
          </cell>
        </row>
        <row r="2494">
          <cell r="S2494" t="str">
            <v>0</v>
          </cell>
        </row>
        <row r="2495">
          <cell r="S2495" t="str">
            <v>0</v>
          </cell>
        </row>
        <row r="2496">
          <cell r="S2496" t="str">
            <v>0</v>
          </cell>
        </row>
        <row r="2497">
          <cell r="S2497" t="str">
            <v>0</v>
          </cell>
        </row>
        <row r="2498">
          <cell r="S2498" t="str">
            <v>0</v>
          </cell>
        </row>
        <row r="2499">
          <cell r="S2499" t="str">
            <v>0</v>
          </cell>
        </row>
        <row r="2500">
          <cell r="S2500" t="str">
            <v>0</v>
          </cell>
        </row>
        <row r="2501">
          <cell r="S2501" t="str">
            <v>0</v>
          </cell>
        </row>
        <row r="2502">
          <cell r="S2502" t="str">
            <v>0</v>
          </cell>
        </row>
        <row r="2503">
          <cell r="S2503" t="str">
            <v>0</v>
          </cell>
        </row>
        <row r="2504">
          <cell r="S2504" t="str">
            <v>0</v>
          </cell>
        </row>
        <row r="2505">
          <cell r="S2505" t="str">
            <v>0</v>
          </cell>
        </row>
        <row r="2506">
          <cell r="S2506" t="str">
            <v>0</v>
          </cell>
        </row>
        <row r="2507">
          <cell r="S2507" t="str">
            <v>0</v>
          </cell>
        </row>
        <row r="2508">
          <cell r="S2508" t="str">
            <v>0</v>
          </cell>
        </row>
        <row r="2509">
          <cell r="S2509" t="str">
            <v>0</v>
          </cell>
        </row>
        <row r="2510">
          <cell r="S2510" t="str">
            <v>0</v>
          </cell>
        </row>
        <row r="2511">
          <cell r="S2511" t="str">
            <v>0</v>
          </cell>
        </row>
        <row r="2512">
          <cell r="S2512" t="str">
            <v>0</v>
          </cell>
        </row>
        <row r="2513">
          <cell r="S2513" t="str">
            <v>0</v>
          </cell>
        </row>
        <row r="2514">
          <cell r="S2514" t="str">
            <v>0</v>
          </cell>
        </row>
        <row r="2515">
          <cell r="S2515" t="str">
            <v>0</v>
          </cell>
        </row>
        <row r="2516">
          <cell r="S2516" t="str">
            <v>0</v>
          </cell>
        </row>
        <row r="2517">
          <cell r="S2517" t="str">
            <v>0</v>
          </cell>
        </row>
        <row r="2518">
          <cell r="S2518" t="str">
            <v>0</v>
          </cell>
        </row>
        <row r="2519">
          <cell r="S2519" t="str">
            <v>0</v>
          </cell>
        </row>
        <row r="2520">
          <cell r="S2520" t="str">
            <v>0</v>
          </cell>
        </row>
        <row r="2521">
          <cell r="S2521" t="str">
            <v>0</v>
          </cell>
        </row>
        <row r="2522">
          <cell r="S2522" t="str">
            <v>0</v>
          </cell>
        </row>
        <row r="2523">
          <cell r="S2523" t="str">
            <v>0</v>
          </cell>
        </row>
        <row r="2524">
          <cell r="S2524" t="str">
            <v>0</v>
          </cell>
        </row>
        <row r="2525">
          <cell r="S2525" t="str">
            <v>0</v>
          </cell>
        </row>
        <row r="2526">
          <cell r="S2526" t="str">
            <v>0</v>
          </cell>
        </row>
        <row r="2527">
          <cell r="S2527" t="str">
            <v>0</v>
          </cell>
        </row>
        <row r="2528">
          <cell r="S2528" t="str">
            <v>0</v>
          </cell>
        </row>
        <row r="2529">
          <cell r="S2529" t="str">
            <v>0</v>
          </cell>
        </row>
        <row r="2530">
          <cell r="S2530" t="str">
            <v>0</v>
          </cell>
        </row>
        <row r="2531">
          <cell r="S2531" t="str">
            <v>0</v>
          </cell>
        </row>
        <row r="2532">
          <cell r="S2532" t="str">
            <v>0</v>
          </cell>
        </row>
        <row r="2533">
          <cell r="S2533" t="str">
            <v>0</v>
          </cell>
        </row>
        <row r="2534">
          <cell r="S2534" t="str">
            <v>0</v>
          </cell>
        </row>
        <row r="2535">
          <cell r="S2535" t="str">
            <v>0</v>
          </cell>
        </row>
        <row r="2536">
          <cell r="S2536" t="str">
            <v>0</v>
          </cell>
        </row>
        <row r="2537">
          <cell r="S2537" t="str">
            <v>0</v>
          </cell>
        </row>
        <row r="2538">
          <cell r="S2538" t="str">
            <v>0</v>
          </cell>
        </row>
        <row r="2539">
          <cell r="S2539" t="str">
            <v>0</v>
          </cell>
        </row>
        <row r="2540">
          <cell r="S2540" t="str">
            <v>0</v>
          </cell>
        </row>
        <row r="2541">
          <cell r="S2541" t="str">
            <v>0</v>
          </cell>
        </row>
        <row r="2542">
          <cell r="S2542" t="str">
            <v>0</v>
          </cell>
        </row>
        <row r="2543">
          <cell r="S2543" t="str">
            <v>0</v>
          </cell>
        </row>
        <row r="2544">
          <cell r="S2544" t="str">
            <v>0</v>
          </cell>
        </row>
        <row r="2545">
          <cell r="S2545" t="str">
            <v>0</v>
          </cell>
        </row>
        <row r="2546">
          <cell r="S2546" t="str">
            <v>0</v>
          </cell>
        </row>
        <row r="2547">
          <cell r="S2547" t="str">
            <v>0</v>
          </cell>
        </row>
        <row r="2548">
          <cell r="S2548" t="str">
            <v>0</v>
          </cell>
        </row>
        <row r="2549">
          <cell r="S2549" t="str">
            <v>0</v>
          </cell>
        </row>
        <row r="2550">
          <cell r="S2550" t="str">
            <v>0</v>
          </cell>
        </row>
        <row r="2551">
          <cell r="S2551" t="str">
            <v>0</v>
          </cell>
        </row>
        <row r="2552">
          <cell r="S2552" t="str">
            <v>0</v>
          </cell>
        </row>
        <row r="2553">
          <cell r="S2553" t="str">
            <v>0</v>
          </cell>
        </row>
        <row r="2554">
          <cell r="S2554" t="str">
            <v>0</v>
          </cell>
        </row>
        <row r="2555">
          <cell r="S2555" t="str">
            <v>0</v>
          </cell>
        </row>
        <row r="2556">
          <cell r="S2556" t="str">
            <v>0</v>
          </cell>
        </row>
        <row r="2557">
          <cell r="S2557" t="str">
            <v>0</v>
          </cell>
        </row>
        <row r="2558">
          <cell r="S2558" t="str">
            <v>0</v>
          </cell>
        </row>
        <row r="2559">
          <cell r="S2559" t="str">
            <v>0</v>
          </cell>
        </row>
        <row r="2560">
          <cell r="S2560" t="str">
            <v>0</v>
          </cell>
        </row>
        <row r="2561">
          <cell r="S2561" t="str">
            <v>0</v>
          </cell>
        </row>
        <row r="2562">
          <cell r="S2562" t="str">
            <v>0</v>
          </cell>
        </row>
        <row r="2563">
          <cell r="S2563" t="str">
            <v>0</v>
          </cell>
        </row>
        <row r="2564">
          <cell r="S2564" t="str">
            <v>0</v>
          </cell>
        </row>
        <row r="2565">
          <cell r="S2565" t="str">
            <v>0</v>
          </cell>
        </row>
        <row r="2566">
          <cell r="S2566" t="str">
            <v>0</v>
          </cell>
        </row>
        <row r="2567">
          <cell r="S2567" t="str">
            <v>0</v>
          </cell>
        </row>
        <row r="2568">
          <cell r="S2568" t="str">
            <v>0</v>
          </cell>
        </row>
        <row r="2569">
          <cell r="S2569" t="str">
            <v>0</v>
          </cell>
        </row>
        <row r="2570">
          <cell r="S2570" t="str">
            <v>0</v>
          </cell>
        </row>
        <row r="2571">
          <cell r="S2571" t="str">
            <v>0</v>
          </cell>
        </row>
        <row r="2572">
          <cell r="S2572" t="str">
            <v>0</v>
          </cell>
        </row>
        <row r="2573">
          <cell r="S2573" t="str">
            <v>0</v>
          </cell>
        </row>
        <row r="2574">
          <cell r="S2574" t="str">
            <v>0</v>
          </cell>
        </row>
        <row r="2575">
          <cell r="S2575" t="str">
            <v>0</v>
          </cell>
        </row>
        <row r="2576">
          <cell r="S2576" t="str">
            <v>0</v>
          </cell>
        </row>
        <row r="2577">
          <cell r="S2577" t="str">
            <v>0</v>
          </cell>
        </row>
        <row r="2578">
          <cell r="S2578" t="str">
            <v>0</v>
          </cell>
        </row>
        <row r="2579">
          <cell r="S2579" t="str">
            <v>0</v>
          </cell>
        </row>
        <row r="2580">
          <cell r="S2580" t="str">
            <v>0</v>
          </cell>
        </row>
        <row r="2581">
          <cell r="S2581" t="str">
            <v>0</v>
          </cell>
        </row>
        <row r="2582">
          <cell r="S2582" t="str">
            <v>0</v>
          </cell>
        </row>
        <row r="2583">
          <cell r="S2583" t="str">
            <v>0</v>
          </cell>
        </row>
        <row r="2584">
          <cell r="S2584" t="str">
            <v>0</v>
          </cell>
        </row>
        <row r="2585">
          <cell r="S2585" t="str">
            <v>0</v>
          </cell>
        </row>
        <row r="2586">
          <cell r="S2586" t="str">
            <v>0</v>
          </cell>
        </row>
        <row r="2587">
          <cell r="S2587" t="str">
            <v>0</v>
          </cell>
        </row>
        <row r="2588">
          <cell r="S2588" t="str">
            <v>0</v>
          </cell>
        </row>
        <row r="2589">
          <cell r="S2589" t="str">
            <v>0</v>
          </cell>
        </row>
        <row r="2590">
          <cell r="S2590" t="str">
            <v>0</v>
          </cell>
        </row>
        <row r="2591">
          <cell r="S2591" t="str">
            <v>0</v>
          </cell>
        </row>
        <row r="2592">
          <cell r="S2592" t="str">
            <v>0</v>
          </cell>
        </row>
        <row r="2593">
          <cell r="S2593" t="str">
            <v>0</v>
          </cell>
        </row>
        <row r="2594">
          <cell r="S2594" t="str">
            <v>0</v>
          </cell>
        </row>
        <row r="2595">
          <cell r="S2595" t="str">
            <v>0</v>
          </cell>
        </row>
        <row r="2596">
          <cell r="S2596" t="str">
            <v>0</v>
          </cell>
        </row>
        <row r="2597">
          <cell r="S2597" t="str">
            <v>0</v>
          </cell>
        </row>
        <row r="2598">
          <cell r="S2598" t="str">
            <v>0</v>
          </cell>
        </row>
        <row r="2599">
          <cell r="S2599" t="str">
            <v>0</v>
          </cell>
        </row>
        <row r="2600">
          <cell r="S2600" t="str">
            <v>0</v>
          </cell>
        </row>
        <row r="2601">
          <cell r="S2601" t="str">
            <v>0</v>
          </cell>
        </row>
        <row r="2602">
          <cell r="S2602" t="str">
            <v>0</v>
          </cell>
        </row>
        <row r="2603">
          <cell r="S2603" t="str">
            <v>0</v>
          </cell>
        </row>
        <row r="2604">
          <cell r="S2604" t="str">
            <v>0</v>
          </cell>
        </row>
        <row r="2605">
          <cell r="S2605" t="str">
            <v>0</v>
          </cell>
        </row>
        <row r="2606">
          <cell r="S2606" t="str">
            <v>0</v>
          </cell>
        </row>
        <row r="2607">
          <cell r="S2607" t="str">
            <v>0</v>
          </cell>
        </row>
        <row r="2608">
          <cell r="S2608" t="str">
            <v>0</v>
          </cell>
        </row>
        <row r="2609">
          <cell r="S2609" t="str">
            <v>0</v>
          </cell>
        </row>
        <row r="2610">
          <cell r="S2610" t="str">
            <v>0</v>
          </cell>
        </row>
        <row r="2611">
          <cell r="S2611" t="str">
            <v>0</v>
          </cell>
        </row>
        <row r="2612">
          <cell r="S2612" t="str">
            <v>0</v>
          </cell>
        </row>
        <row r="2613">
          <cell r="S2613" t="str">
            <v>0</v>
          </cell>
        </row>
        <row r="2614">
          <cell r="S2614" t="str">
            <v>0</v>
          </cell>
        </row>
        <row r="2615">
          <cell r="S2615" t="str">
            <v>0</v>
          </cell>
        </row>
        <row r="2616">
          <cell r="S2616" t="str">
            <v>0</v>
          </cell>
        </row>
        <row r="2617">
          <cell r="S2617" t="str">
            <v>0</v>
          </cell>
        </row>
        <row r="2618">
          <cell r="S2618" t="str">
            <v>0</v>
          </cell>
        </row>
        <row r="2619">
          <cell r="S2619" t="str">
            <v>0</v>
          </cell>
        </row>
        <row r="2620">
          <cell r="S2620" t="str">
            <v>0</v>
          </cell>
        </row>
        <row r="2621">
          <cell r="S2621" t="str">
            <v>0</v>
          </cell>
        </row>
        <row r="2622">
          <cell r="S2622" t="str">
            <v>0</v>
          </cell>
        </row>
        <row r="2623">
          <cell r="S2623" t="str">
            <v>0</v>
          </cell>
        </row>
        <row r="2624">
          <cell r="S2624" t="str">
            <v>0</v>
          </cell>
        </row>
        <row r="2625">
          <cell r="S2625" t="str">
            <v>0</v>
          </cell>
        </row>
        <row r="2626">
          <cell r="S2626" t="str">
            <v>0</v>
          </cell>
        </row>
        <row r="2627">
          <cell r="S2627" t="str">
            <v>0</v>
          </cell>
        </row>
        <row r="2628">
          <cell r="S2628" t="str">
            <v>0</v>
          </cell>
        </row>
        <row r="2629">
          <cell r="S2629" t="str">
            <v>0</v>
          </cell>
        </row>
        <row r="2630">
          <cell r="S2630" t="str">
            <v>0</v>
          </cell>
        </row>
        <row r="2631">
          <cell r="S2631" t="str">
            <v>0</v>
          </cell>
        </row>
        <row r="2632">
          <cell r="S2632" t="str">
            <v>0</v>
          </cell>
        </row>
        <row r="2633">
          <cell r="S2633" t="str">
            <v>0</v>
          </cell>
        </row>
        <row r="2634">
          <cell r="S2634" t="str">
            <v>0</v>
          </cell>
        </row>
        <row r="2635">
          <cell r="S2635" t="str">
            <v>0</v>
          </cell>
        </row>
        <row r="2636">
          <cell r="S2636" t="str">
            <v>0</v>
          </cell>
        </row>
        <row r="2637">
          <cell r="S2637" t="str">
            <v>0</v>
          </cell>
        </row>
        <row r="2638">
          <cell r="S2638" t="str">
            <v>0</v>
          </cell>
        </row>
        <row r="2639">
          <cell r="S2639" t="str">
            <v>0</v>
          </cell>
        </row>
        <row r="2640">
          <cell r="S2640" t="str">
            <v>0</v>
          </cell>
        </row>
        <row r="2641">
          <cell r="S2641" t="str">
            <v>0</v>
          </cell>
        </row>
        <row r="2642">
          <cell r="S2642" t="str">
            <v>0</v>
          </cell>
        </row>
        <row r="2643">
          <cell r="S2643" t="str">
            <v>0</v>
          </cell>
        </row>
        <row r="2644">
          <cell r="S2644" t="str">
            <v>0</v>
          </cell>
        </row>
        <row r="2645">
          <cell r="S2645" t="str">
            <v>0</v>
          </cell>
        </row>
        <row r="2646">
          <cell r="S2646" t="str">
            <v>0</v>
          </cell>
        </row>
        <row r="2647">
          <cell r="S2647" t="str">
            <v>0</v>
          </cell>
        </row>
        <row r="2648">
          <cell r="S2648" t="str">
            <v>0</v>
          </cell>
        </row>
        <row r="2649">
          <cell r="S2649" t="str">
            <v>0</v>
          </cell>
        </row>
        <row r="2650">
          <cell r="S2650" t="str">
            <v>0</v>
          </cell>
        </row>
        <row r="2651">
          <cell r="S2651" t="str">
            <v>0</v>
          </cell>
        </row>
        <row r="2652">
          <cell r="S2652" t="str">
            <v>0</v>
          </cell>
        </row>
        <row r="2653">
          <cell r="S2653" t="str">
            <v>0</v>
          </cell>
        </row>
        <row r="2654">
          <cell r="S2654" t="str">
            <v>0</v>
          </cell>
        </row>
        <row r="2655">
          <cell r="S2655" t="str">
            <v>0</v>
          </cell>
        </row>
        <row r="2656">
          <cell r="S2656" t="str">
            <v>0</v>
          </cell>
        </row>
        <row r="2657">
          <cell r="S2657" t="str">
            <v>0</v>
          </cell>
        </row>
        <row r="2658">
          <cell r="S2658" t="str">
            <v>0</v>
          </cell>
        </row>
        <row r="2659">
          <cell r="S2659" t="str">
            <v>0</v>
          </cell>
        </row>
        <row r="2660">
          <cell r="S2660" t="str">
            <v>0</v>
          </cell>
        </row>
        <row r="2661">
          <cell r="S2661" t="str">
            <v>0</v>
          </cell>
        </row>
        <row r="2662">
          <cell r="S2662" t="str">
            <v>0</v>
          </cell>
        </row>
        <row r="2663">
          <cell r="S2663" t="str">
            <v>0</v>
          </cell>
        </row>
        <row r="2664">
          <cell r="S2664" t="str">
            <v>0</v>
          </cell>
        </row>
        <row r="2665">
          <cell r="S2665" t="str">
            <v>0</v>
          </cell>
        </row>
        <row r="2666">
          <cell r="S2666" t="str">
            <v>0</v>
          </cell>
        </row>
        <row r="2667">
          <cell r="S2667" t="str">
            <v>0</v>
          </cell>
        </row>
        <row r="2668">
          <cell r="S2668" t="str">
            <v>0</v>
          </cell>
        </row>
        <row r="2669">
          <cell r="S2669" t="str">
            <v>0</v>
          </cell>
        </row>
        <row r="2670">
          <cell r="S2670" t="str">
            <v>0</v>
          </cell>
        </row>
        <row r="2671">
          <cell r="S2671" t="str">
            <v>0</v>
          </cell>
        </row>
        <row r="2672">
          <cell r="S2672" t="str">
            <v>0</v>
          </cell>
        </row>
        <row r="2673">
          <cell r="S2673" t="str">
            <v>0</v>
          </cell>
        </row>
        <row r="2674">
          <cell r="S2674" t="str">
            <v>0</v>
          </cell>
        </row>
        <row r="2675">
          <cell r="S2675" t="str">
            <v>0</v>
          </cell>
        </row>
        <row r="2676">
          <cell r="S2676" t="str">
            <v>0</v>
          </cell>
        </row>
        <row r="2677">
          <cell r="S2677" t="str">
            <v>0</v>
          </cell>
        </row>
        <row r="2678">
          <cell r="S2678" t="str">
            <v>0</v>
          </cell>
        </row>
        <row r="2679">
          <cell r="S2679" t="str">
            <v>0</v>
          </cell>
        </row>
        <row r="2680">
          <cell r="S2680" t="str">
            <v>0</v>
          </cell>
        </row>
        <row r="2681">
          <cell r="S2681" t="str">
            <v>0</v>
          </cell>
        </row>
        <row r="2682">
          <cell r="S2682" t="str">
            <v>0</v>
          </cell>
        </row>
        <row r="2683">
          <cell r="S2683" t="str">
            <v>0</v>
          </cell>
        </row>
        <row r="2684">
          <cell r="S2684" t="str">
            <v>0</v>
          </cell>
        </row>
        <row r="2685">
          <cell r="S2685" t="str">
            <v>0</v>
          </cell>
        </row>
        <row r="2686">
          <cell r="S2686" t="str">
            <v>0</v>
          </cell>
        </row>
        <row r="2687">
          <cell r="S2687" t="str">
            <v>0</v>
          </cell>
        </row>
        <row r="2688">
          <cell r="S2688" t="str">
            <v>0</v>
          </cell>
        </row>
        <row r="2689">
          <cell r="S2689" t="str">
            <v>0</v>
          </cell>
        </row>
        <row r="2690">
          <cell r="S2690" t="str">
            <v>0</v>
          </cell>
        </row>
        <row r="2691">
          <cell r="S2691" t="str">
            <v>0</v>
          </cell>
        </row>
        <row r="2692">
          <cell r="S2692" t="str">
            <v>0</v>
          </cell>
        </row>
        <row r="2693">
          <cell r="S2693" t="str">
            <v>0</v>
          </cell>
        </row>
        <row r="2694">
          <cell r="S2694" t="str">
            <v>0</v>
          </cell>
        </row>
        <row r="2695">
          <cell r="S2695" t="str">
            <v>0</v>
          </cell>
        </row>
        <row r="2696">
          <cell r="S2696" t="str">
            <v>0</v>
          </cell>
        </row>
        <row r="2697">
          <cell r="S2697" t="str">
            <v>0</v>
          </cell>
        </row>
        <row r="2698">
          <cell r="S2698" t="str">
            <v>0</v>
          </cell>
        </row>
        <row r="2699">
          <cell r="S2699" t="str">
            <v>0</v>
          </cell>
        </row>
        <row r="2700">
          <cell r="S2700" t="str">
            <v>0</v>
          </cell>
        </row>
        <row r="2701">
          <cell r="S2701" t="str">
            <v>0</v>
          </cell>
        </row>
        <row r="2702">
          <cell r="S2702" t="str">
            <v>0</v>
          </cell>
        </row>
        <row r="2703">
          <cell r="S2703" t="str">
            <v>0</v>
          </cell>
        </row>
        <row r="2704">
          <cell r="S2704" t="str">
            <v>0</v>
          </cell>
        </row>
        <row r="2705">
          <cell r="S2705" t="str">
            <v>0</v>
          </cell>
        </row>
        <row r="2706">
          <cell r="S2706" t="str">
            <v>0</v>
          </cell>
        </row>
        <row r="2707">
          <cell r="S2707" t="str">
            <v>0</v>
          </cell>
        </row>
        <row r="2708">
          <cell r="S2708" t="str">
            <v>0</v>
          </cell>
        </row>
        <row r="2709">
          <cell r="S2709" t="str">
            <v>0</v>
          </cell>
        </row>
        <row r="2710">
          <cell r="S2710" t="str">
            <v>0</v>
          </cell>
        </row>
        <row r="2711">
          <cell r="S2711" t="str">
            <v>0</v>
          </cell>
        </row>
        <row r="2712">
          <cell r="S2712" t="str">
            <v>0</v>
          </cell>
        </row>
        <row r="2713">
          <cell r="S2713" t="str">
            <v>0</v>
          </cell>
        </row>
        <row r="2714">
          <cell r="S2714" t="str">
            <v>0</v>
          </cell>
        </row>
        <row r="2715">
          <cell r="S2715" t="str">
            <v>0</v>
          </cell>
        </row>
        <row r="2716">
          <cell r="S2716" t="str">
            <v>0</v>
          </cell>
        </row>
        <row r="2717">
          <cell r="S2717" t="str">
            <v>0</v>
          </cell>
        </row>
        <row r="2718">
          <cell r="S2718" t="str">
            <v>0</v>
          </cell>
        </row>
        <row r="2719">
          <cell r="S2719" t="str">
            <v>0</v>
          </cell>
        </row>
        <row r="2720">
          <cell r="S2720" t="str">
            <v>0</v>
          </cell>
        </row>
        <row r="2721">
          <cell r="S2721" t="str">
            <v>0</v>
          </cell>
        </row>
        <row r="2722">
          <cell r="S2722" t="str">
            <v>0</v>
          </cell>
        </row>
        <row r="2723">
          <cell r="S2723" t="str">
            <v>0</v>
          </cell>
        </row>
        <row r="2724">
          <cell r="S2724" t="str">
            <v>0</v>
          </cell>
        </row>
        <row r="2725">
          <cell r="S2725" t="str">
            <v>0</v>
          </cell>
        </row>
        <row r="2726">
          <cell r="S2726" t="str">
            <v>0</v>
          </cell>
        </row>
        <row r="2727">
          <cell r="S2727" t="str">
            <v>0</v>
          </cell>
        </row>
        <row r="2728">
          <cell r="S2728" t="str">
            <v>0</v>
          </cell>
        </row>
        <row r="2729">
          <cell r="S2729" t="str">
            <v>0</v>
          </cell>
        </row>
        <row r="2730">
          <cell r="S2730" t="str">
            <v>0</v>
          </cell>
        </row>
        <row r="2731">
          <cell r="S2731" t="str">
            <v>0</v>
          </cell>
        </row>
        <row r="2732">
          <cell r="S2732" t="str">
            <v>0</v>
          </cell>
        </row>
        <row r="2733">
          <cell r="S2733" t="str">
            <v>0</v>
          </cell>
        </row>
        <row r="2734">
          <cell r="S2734" t="str">
            <v>0</v>
          </cell>
        </row>
        <row r="2735">
          <cell r="S2735" t="str">
            <v>0</v>
          </cell>
        </row>
        <row r="2736">
          <cell r="S2736" t="str">
            <v>0</v>
          </cell>
        </row>
        <row r="2737">
          <cell r="S2737" t="str">
            <v>0</v>
          </cell>
        </row>
        <row r="2738">
          <cell r="S2738" t="str">
            <v>0</v>
          </cell>
        </row>
        <row r="2739">
          <cell r="S2739" t="str">
            <v>0</v>
          </cell>
        </row>
        <row r="2740">
          <cell r="S2740" t="str">
            <v>0</v>
          </cell>
        </row>
        <row r="2741">
          <cell r="S2741" t="str">
            <v>0</v>
          </cell>
        </row>
        <row r="2742">
          <cell r="S2742" t="str">
            <v>0</v>
          </cell>
        </row>
        <row r="2743">
          <cell r="S2743" t="str">
            <v>0</v>
          </cell>
        </row>
        <row r="2744">
          <cell r="S2744" t="str">
            <v>0</v>
          </cell>
        </row>
        <row r="2745">
          <cell r="S2745" t="str">
            <v>0</v>
          </cell>
        </row>
        <row r="2746">
          <cell r="S2746" t="str">
            <v>0</v>
          </cell>
        </row>
        <row r="2747">
          <cell r="S2747" t="str">
            <v>0</v>
          </cell>
        </row>
        <row r="2748">
          <cell r="S2748" t="str">
            <v>0</v>
          </cell>
        </row>
        <row r="2749">
          <cell r="S2749" t="str">
            <v>0</v>
          </cell>
        </row>
        <row r="2750">
          <cell r="S2750" t="str">
            <v>0</v>
          </cell>
        </row>
        <row r="2751">
          <cell r="S2751" t="str">
            <v>0</v>
          </cell>
        </row>
        <row r="2752">
          <cell r="S2752" t="str">
            <v>0</v>
          </cell>
        </row>
        <row r="2753">
          <cell r="S2753" t="str">
            <v>0</v>
          </cell>
        </row>
        <row r="2754">
          <cell r="S2754" t="str">
            <v>0</v>
          </cell>
        </row>
        <row r="2755">
          <cell r="S2755" t="str">
            <v>0</v>
          </cell>
        </row>
        <row r="2756">
          <cell r="S2756" t="str">
            <v>0</v>
          </cell>
        </row>
        <row r="2757">
          <cell r="S2757" t="str">
            <v>0</v>
          </cell>
        </row>
        <row r="2758">
          <cell r="S2758" t="str">
            <v>0</v>
          </cell>
        </row>
        <row r="2759">
          <cell r="S2759" t="str">
            <v>0</v>
          </cell>
        </row>
        <row r="2760">
          <cell r="S2760" t="str">
            <v>0</v>
          </cell>
        </row>
        <row r="2761">
          <cell r="S2761" t="str">
            <v>0</v>
          </cell>
        </row>
        <row r="2762">
          <cell r="S2762" t="str">
            <v>0</v>
          </cell>
        </row>
        <row r="2763">
          <cell r="S2763" t="str">
            <v>0</v>
          </cell>
        </row>
        <row r="2764">
          <cell r="S2764" t="str">
            <v>0</v>
          </cell>
        </row>
        <row r="2765">
          <cell r="S2765" t="str">
            <v>0</v>
          </cell>
        </row>
        <row r="2766">
          <cell r="S2766" t="str">
            <v>0</v>
          </cell>
        </row>
        <row r="2767">
          <cell r="S2767" t="str">
            <v>0</v>
          </cell>
        </row>
        <row r="2768">
          <cell r="S2768" t="str">
            <v>0</v>
          </cell>
        </row>
        <row r="2769">
          <cell r="S2769" t="str">
            <v>0</v>
          </cell>
        </row>
        <row r="2770">
          <cell r="S2770" t="str">
            <v>0</v>
          </cell>
        </row>
        <row r="2771">
          <cell r="S2771" t="str">
            <v>0</v>
          </cell>
        </row>
        <row r="2772">
          <cell r="S2772" t="str">
            <v>0</v>
          </cell>
        </row>
        <row r="2773">
          <cell r="S2773" t="str">
            <v>0</v>
          </cell>
        </row>
        <row r="2774">
          <cell r="S2774" t="str">
            <v>0</v>
          </cell>
        </row>
        <row r="2775">
          <cell r="S2775" t="str">
            <v>0</v>
          </cell>
        </row>
        <row r="2776">
          <cell r="S2776" t="str">
            <v>0</v>
          </cell>
        </row>
        <row r="2777">
          <cell r="S2777" t="str">
            <v>0</v>
          </cell>
        </row>
        <row r="2778">
          <cell r="S2778" t="str">
            <v>0</v>
          </cell>
        </row>
        <row r="2779">
          <cell r="S2779" t="str">
            <v>0</v>
          </cell>
        </row>
        <row r="2780">
          <cell r="S2780" t="str">
            <v>0</v>
          </cell>
        </row>
        <row r="2781">
          <cell r="S2781" t="str">
            <v>0</v>
          </cell>
        </row>
        <row r="2782">
          <cell r="S2782" t="str">
            <v>0</v>
          </cell>
        </row>
        <row r="2783">
          <cell r="S2783" t="str">
            <v>0</v>
          </cell>
        </row>
        <row r="2784">
          <cell r="S2784" t="str">
            <v>0</v>
          </cell>
        </row>
        <row r="2785">
          <cell r="S2785" t="str">
            <v>0</v>
          </cell>
        </row>
        <row r="2786">
          <cell r="S2786" t="str">
            <v>0</v>
          </cell>
        </row>
        <row r="2787">
          <cell r="S2787" t="str">
            <v>0</v>
          </cell>
        </row>
        <row r="2788">
          <cell r="S2788" t="str">
            <v>0</v>
          </cell>
        </row>
        <row r="2789">
          <cell r="S2789" t="str">
            <v>0</v>
          </cell>
        </row>
        <row r="2790">
          <cell r="S2790" t="str">
            <v>0</v>
          </cell>
        </row>
        <row r="2791">
          <cell r="S2791" t="str">
            <v>0</v>
          </cell>
        </row>
        <row r="2792">
          <cell r="S2792" t="str">
            <v>0</v>
          </cell>
        </row>
        <row r="2793">
          <cell r="S2793" t="str">
            <v>0</v>
          </cell>
        </row>
        <row r="2794">
          <cell r="S2794" t="str">
            <v>0</v>
          </cell>
        </row>
        <row r="2795">
          <cell r="S2795" t="str">
            <v>0</v>
          </cell>
        </row>
        <row r="2796">
          <cell r="S2796" t="str">
            <v>0</v>
          </cell>
        </row>
        <row r="2797">
          <cell r="S2797" t="str">
            <v>0</v>
          </cell>
        </row>
        <row r="2798">
          <cell r="S2798" t="str">
            <v>0</v>
          </cell>
        </row>
        <row r="2799">
          <cell r="S2799" t="str">
            <v>0</v>
          </cell>
        </row>
        <row r="2800">
          <cell r="S2800" t="str">
            <v>0</v>
          </cell>
        </row>
        <row r="2801">
          <cell r="S2801" t="str">
            <v>0</v>
          </cell>
        </row>
        <row r="2802">
          <cell r="S2802" t="str">
            <v>0</v>
          </cell>
        </row>
        <row r="2803">
          <cell r="S2803" t="str">
            <v>0</v>
          </cell>
        </row>
        <row r="2804">
          <cell r="S2804" t="str">
            <v>0</v>
          </cell>
        </row>
        <row r="2805">
          <cell r="S2805" t="str">
            <v>0</v>
          </cell>
        </row>
        <row r="2806">
          <cell r="S2806" t="str">
            <v>0</v>
          </cell>
        </row>
        <row r="2807">
          <cell r="S2807" t="str">
            <v>0</v>
          </cell>
        </row>
        <row r="2808">
          <cell r="S2808" t="str">
            <v>0</v>
          </cell>
        </row>
        <row r="2809">
          <cell r="S2809" t="str">
            <v>0</v>
          </cell>
        </row>
        <row r="2810">
          <cell r="S2810" t="str">
            <v>0</v>
          </cell>
        </row>
        <row r="2811">
          <cell r="S2811" t="str">
            <v>0</v>
          </cell>
        </row>
        <row r="2812">
          <cell r="S2812" t="str">
            <v>0</v>
          </cell>
        </row>
        <row r="2813">
          <cell r="S2813" t="str">
            <v>0</v>
          </cell>
        </row>
        <row r="2814">
          <cell r="S2814" t="str">
            <v>0</v>
          </cell>
        </row>
        <row r="2815">
          <cell r="S2815" t="str">
            <v>0</v>
          </cell>
        </row>
        <row r="2816">
          <cell r="S2816" t="str">
            <v>0</v>
          </cell>
        </row>
        <row r="2817">
          <cell r="S2817" t="str">
            <v>0</v>
          </cell>
        </row>
        <row r="2818">
          <cell r="S2818" t="str">
            <v>0</v>
          </cell>
        </row>
        <row r="2819">
          <cell r="S2819" t="str">
            <v>0</v>
          </cell>
        </row>
        <row r="2820">
          <cell r="S2820" t="str">
            <v>0</v>
          </cell>
        </row>
        <row r="2821">
          <cell r="S2821" t="str">
            <v>0</v>
          </cell>
        </row>
        <row r="2822">
          <cell r="S2822" t="str">
            <v>0</v>
          </cell>
        </row>
        <row r="2823">
          <cell r="S2823" t="str">
            <v>0</v>
          </cell>
        </row>
        <row r="2824">
          <cell r="S2824" t="str">
            <v>0</v>
          </cell>
        </row>
        <row r="2825">
          <cell r="S2825" t="str">
            <v>0</v>
          </cell>
        </row>
        <row r="2826">
          <cell r="S2826" t="str">
            <v>0</v>
          </cell>
        </row>
        <row r="2827">
          <cell r="S2827" t="str">
            <v>0</v>
          </cell>
        </row>
        <row r="2828">
          <cell r="S2828" t="str">
            <v>0</v>
          </cell>
        </row>
        <row r="2829">
          <cell r="S2829" t="str">
            <v>0</v>
          </cell>
        </row>
        <row r="2830">
          <cell r="S2830" t="str">
            <v>0</v>
          </cell>
        </row>
        <row r="2831">
          <cell r="S2831" t="str">
            <v>0</v>
          </cell>
        </row>
        <row r="2832">
          <cell r="S2832" t="str">
            <v>0</v>
          </cell>
        </row>
        <row r="2833">
          <cell r="S2833" t="str">
            <v>0</v>
          </cell>
        </row>
        <row r="2834">
          <cell r="S2834" t="str">
            <v>0</v>
          </cell>
        </row>
        <row r="2835">
          <cell r="S2835" t="str">
            <v>0</v>
          </cell>
        </row>
        <row r="2836">
          <cell r="S2836" t="str">
            <v>0</v>
          </cell>
        </row>
        <row r="2837">
          <cell r="S2837" t="str">
            <v>0</v>
          </cell>
        </row>
        <row r="2838">
          <cell r="S2838" t="str">
            <v>0</v>
          </cell>
        </row>
        <row r="2839">
          <cell r="S2839" t="str">
            <v>0</v>
          </cell>
        </row>
        <row r="2840">
          <cell r="S2840" t="str">
            <v>0</v>
          </cell>
        </row>
        <row r="2841">
          <cell r="S2841" t="str">
            <v>0</v>
          </cell>
        </row>
        <row r="2842">
          <cell r="S2842" t="str">
            <v>0</v>
          </cell>
        </row>
        <row r="2843">
          <cell r="S2843" t="str">
            <v>0</v>
          </cell>
        </row>
        <row r="2844">
          <cell r="S2844" t="str">
            <v>0</v>
          </cell>
        </row>
        <row r="2845">
          <cell r="S2845" t="str">
            <v>0</v>
          </cell>
        </row>
        <row r="2846">
          <cell r="S2846" t="str">
            <v>0</v>
          </cell>
        </row>
        <row r="2847">
          <cell r="S2847" t="str">
            <v>0</v>
          </cell>
        </row>
        <row r="2848">
          <cell r="S2848" t="str">
            <v>0</v>
          </cell>
        </row>
        <row r="2849">
          <cell r="S2849" t="str">
            <v>0</v>
          </cell>
        </row>
        <row r="2850">
          <cell r="S2850" t="str">
            <v>0</v>
          </cell>
        </row>
        <row r="2851">
          <cell r="S2851" t="str">
            <v>0</v>
          </cell>
        </row>
        <row r="2852">
          <cell r="S2852" t="str">
            <v>0</v>
          </cell>
        </row>
        <row r="2853">
          <cell r="S2853" t="str">
            <v>0</v>
          </cell>
        </row>
        <row r="2854">
          <cell r="S2854" t="str">
            <v>0</v>
          </cell>
        </row>
        <row r="2855">
          <cell r="S2855" t="str">
            <v>0</v>
          </cell>
        </row>
        <row r="2856">
          <cell r="S2856" t="str">
            <v>0</v>
          </cell>
        </row>
        <row r="2857">
          <cell r="S2857" t="str">
            <v>0</v>
          </cell>
        </row>
        <row r="2858">
          <cell r="S2858" t="str">
            <v>0</v>
          </cell>
        </row>
        <row r="2859">
          <cell r="S2859" t="str">
            <v>0</v>
          </cell>
        </row>
        <row r="2860">
          <cell r="S2860" t="str">
            <v>0</v>
          </cell>
        </row>
        <row r="2861">
          <cell r="S2861" t="str">
            <v>0</v>
          </cell>
        </row>
        <row r="2862">
          <cell r="S2862" t="str">
            <v>0</v>
          </cell>
        </row>
        <row r="2863">
          <cell r="S2863" t="str">
            <v>0</v>
          </cell>
        </row>
        <row r="2864">
          <cell r="S2864" t="str">
            <v>0</v>
          </cell>
        </row>
        <row r="2865">
          <cell r="S2865" t="str">
            <v>0</v>
          </cell>
        </row>
        <row r="2866">
          <cell r="S2866" t="str">
            <v>0</v>
          </cell>
        </row>
        <row r="2867">
          <cell r="S2867" t="str">
            <v>0</v>
          </cell>
        </row>
        <row r="2868">
          <cell r="S2868" t="str">
            <v>0</v>
          </cell>
        </row>
        <row r="2869">
          <cell r="S2869" t="str">
            <v>0</v>
          </cell>
        </row>
        <row r="2870">
          <cell r="S2870" t="str">
            <v>0</v>
          </cell>
        </row>
        <row r="2871">
          <cell r="S2871" t="str">
            <v>0</v>
          </cell>
        </row>
        <row r="2872">
          <cell r="S2872" t="str">
            <v>0</v>
          </cell>
        </row>
        <row r="2873">
          <cell r="S2873" t="str">
            <v>0</v>
          </cell>
        </row>
        <row r="2874">
          <cell r="S2874" t="str">
            <v>0</v>
          </cell>
        </row>
        <row r="2875">
          <cell r="S2875" t="str">
            <v>0</v>
          </cell>
        </row>
        <row r="2876">
          <cell r="S2876" t="str">
            <v>0</v>
          </cell>
        </row>
        <row r="2877">
          <cell r="S2877" t="str">
            <v>0</v>
          </cell>
        </row>
        <row r="2878">
          <cell r="S2878" t="str">
            <v>0</v>
          </cell>
        </row>
        <row r="2879">
          <cell r="S2879" t="str">
            <v>0</v>
          </cell>
        </row>
        <row r="2880">
          <cell r="S2880" t="str">
            <v>0</v>
          </cell>
        </row>
        <row r="2881">
          <cell r="S2881" t="str">
            <v>0</v>
          </cell>
        </row>
        <row r="2882">
          <cell r="S2882" t="str">
            <v>0</v>
          </cell>
        </row>
        <row r="2883">
          <cell r="S2883" t="str">
            <v>0</v>
          </cell>
        </row>
        <row r="2884">
          <cell r="S2884" t="str">
            <v>0</v>
          </cell>
        </row>
        <row r="2885">
          <cell r="S2885" t="str">
            <v>0</v>
          </cell>
        </row>
        <row r="2886">
          <cell r="S2886" t="str">
            <v>0</v>
          </cell>
        </row>
        <row r="2887">
          <cell r="S2887" t="str">
            <v>0</v>
          </cell>
        </row>
        <row r="2888">
          <cell r="S2888" t="str">
            <v>0</v>
          </cell>
        </row>
        <row r="2889">
          <cell r="S2889" t="str">
            <v>0</v>
          </cell>
        </row>
        <row r="2890">
          <cell r="S2890" t="str">
            <v>0</v>
          </cell>
        </row>
        <row r="2891">
          <cell r="S2891" t="str">
            <v>0</v>
          </cell>
        </row>
        <row r="2892">
          <cell r="S2892" t="str">
            <v>0</v>
          </cell>
        </row>
        <row r="2893">
          <cell r="S2893" t="str">
            <v>0</v>
          </cell>
        </row>
        <row r="2894">
          <cell r="S2894" t="str">
            <v>0</v>
          </cell>
        </row>
        <row r="2895">
          <cell r="S2895" t="str">
            <v>0</v>
          </cell>
        </row>
        <row r="2896">
          <cell r="S2896" t="str">
            <v>0</v>
          </cell>
        </row>
        <row r="2897">
          <cell r="S2897" t="str">
            <v>0</v>
          </cell>
        </row>
        <row r="2898">
          <cell r="S2898" t="str">
            <v>0</v>
          </cell>
        </row>
        <row r="2899">
          <cell r="S2899" t="str">
            <v>0</v>
          </cell>
        </row>
        <row r="2900">
          <cell r="S2900" t="str">
            <v>0</v>
          </cell>
        </row>
        <row r="2901">
          <cell r="S2901" t="str">
            <v>0</v>
          </cell>
        </row>
        <row r="2902">
          <cell r="S2902" t="str">
            <v>0</v>
          </cell>
        </row>
        <row r="2903">
          <cell r="S2903" t="str">
            <v>0</v>
          </cell>
        </row>
        <row r="2904">
          <cell r="S2904" t="str">
            <v>0</v>
          </cell>
        </row>
        <row r="2905">
          <cell r="S2905" t="str">
            <v>0</v>
          </cell>
        </row>
        <row r="2906">
          <cell r="S2906" t="str">
            <v>0</v>
          </cell>
        </row>
        <row r="2907">
          <cell r="S2907" t="str">
            <v>0</v>
          </cell>
        </row>
        <row r="2908">
          <cell r="S2908" t="str">
            <v>0</v>
          </cell>
        </row>
        <row r="2909">
          <cell r="S2909" t="str">
            <v>0</v>
          </cell>
        </row>
        <row r="2910">
          <cell r="S2910" t="str">
            <v>0</v>
          </cell>
        </row>
        <row r="2911">
          <cell r="S2911" t="str">
            <v>0</v>
          </cell>
        </row>
        <row r="2912">
          <cell r="S2912" t="str">
            <v>0</v>
          </cell>
        </row>
        <row r="2913">
          <cell r="S2913" t="str">
            <v>0</v>
          </cell>
        </row>
        <row r="2914">
          <cell r="S2914" t="str">
            <v>0</v>
          </cell>
        </row>
        <row r="2915">
          <cell r="S2915" t="str">
            <v>0</v>
          </cell>
        </row>
        <row r="2916">
          <cell r="S2916" t="str">
            <v>0</v>
          </cell>
        </row>
        <row r="2917">
          <cell r="S2917" t="str">
            <v>0</v>
          </cell>
        </row>
        <row r="2918">
          <cell r="S2918" t="str">
            <v>0</v>
          </cell>
        </row>
        <row r="2919">
          <cell r="S2919" t="str">
            <v>0</v>
          </cell>
        </row>
        <row r="2920">
          <cell r="S2920" t="str">
            <v>0</v>
          </cell>
        </row>
        <row r="2921">
          <cell r="S2921" t="str">
            <v>0</v>
          </cell>
        </row>
        <row r="2922">
          <cell r="S2922" t="str">
            <v>0</v>
          </cell>
        </row>
        <row r="2923">
          <cell r="S2923" t="str">
            <v>0</v>
          </cell>
        </row>
        <row r="2924">
          <cell r="S2924" t="str">
            <v>0</v>
          </cell>
        </row>
        <row r="2925">
          <cell r="S2925" t="str">
            <v>0</v>
          </cell>
        </row>
        <row r="2926">
          <cell r="S2926" t="str">
            <v>0</v>
          </cell>
        </row>
        <row r="2927">
          <cell r="S2927" t="str">
            <v>0</v>
          </cell>
        </row>
        <row r="2928">
          <cell r="S2928" t="str">
            <v>0</v>
          </cell>
        </row>
        <row r="2929">
          <cell r="S2929" t="str">
            <v>0</v>
          </cell>
        </row>
        <row r="2930">
          <cell r="S2930" t="str">
            <v>0</v>
          </cell>
        </row>
        <row r="2931">
          <cell r="S2931" t="str">
            <v>0</v>
          </cell>
        </row>
        <row r="2932">
          <cell r="S2932" t="str">
            <v>0</v>
          </cell>
        </row>
        <row r="2933">
          <cell r="S2933" t="str">
            <v>0</v>
          </cell>
        </row>
        <row r="2934">
          <cell r="S2934" t="str">
            <v>0</v>
          </cell>
        </row>
        <row r="2935">
          <cell r="S2935" t="str">
            <v>0</v>
          </cell>
        </row>
        <row r="2936">
          <cell r="S2936" t="str">
            <v>0</v>
          </cell>
        </row>
        <row r="2937">
          <cell r="S2937" t="str">
            <v>0</v>
          </cell>
        </row>
        <row r="2938">
          <cell r="S2938" t="str">
            <v>0</v>
          </cell>
        </row>
        <row r="2939">
          <cell r="S2939" t="str">
            <v>0</v>
          </cell>
        </row>
        <row r="2940">
          <cell r="S2940" t="str">
            <v>0</v>
          </cell>
        </row>
        <row r="2941">
          <cell r="S2941" t="str">
            <v>0</v>
          </cell>
        </row>
        <row r="2942">
          <cell r="S2942" t="str">
            <v>0</v>
          </cell>
        </row>
        <row r="2943">
          <cell r="S2943" t="str">
            <v>0</v>
          </cell>
        </row>
        <row r="2944">
          <cell r="S2944" t="str">
            <v>0</v>
          </cell>
        </row>
        <row r="2945">
          <cell r="S2945" t="str">
            <v>0</v>
          </cell>
        </row>
        <row r="2946">
          <cell r="S2946" t="str">
            <v>0</v>
          </cell>
        </row>
        <row r="2947">
          <cell r="S2947" t="str">
            <v>0</v>
          </cell>
        </row>
        <row r="2948">
          <cell r="S2948" t="str">
            <v>0</v>
          </cell>
        </row>
        <row r="2949">
          <cell r="S2949" t="str">
            <v>0</v>
          </cell>
        </row>
        <row r="2950">
          <cell r="S2950" t="str">
            <v>0</v>
          </cell>
        </row>
        <row r="2951">
          <cell r="S2951" t="str">
            <v>0</v>
          </cell>
        </row>
        <row r="2952">
          <cell r="S2952" t="str">
            <v>0</v>
          </cell>
        </row>
        <row r="2953">
          <cell r="S2953" t="str">
            <v>0</v>
          </cell>
        </row>
        <row r="2954">
          <cell r="S2954" t="str">
            <v>0</v>
          </cell>
        </row>
        <row r="2955">
          <cell r="S2955" t="str">
            <v>0</v>
          </cell>
        </row>
        <row r="2956">
          <cell r="S2956" t="str">
            <v>0</v>
          </cell>
        </row>
        <row r="2957">
          <cell r="S2957" t="str">
            <v>0</v>
          </cell>
        </row>
        <row r="2958">
          <cell r="S2958" t="str">
            <v>0</v>
          </cell>
        </row>
        <row r="2959">
          <cell r="S2959" t="str">
            <v>0</v>
          </cell>
        </row>
        <row r="2960">
          <cell r="S2960" t="str">
            <v>0</v>
          </cell>
        </row>
        <row r="2961">
          <cell r="S2961" t="str">
            <v>0</v>
          </cell>
        </row>
        <row r="2962">
          <cell r="S2962" t="str">
            <v>0</v>
          </cell>
        </row>
        <row r="2963">
          <cell r="S2963" t="str">
            <v>0</v>
          </cell>
        </row>
        <row r="2964">
          <cell r="S2964" t="str">
            <v>0</v>
          </cell>
        </row>
        <row r="2965">
          <cell r="S2965" t="str">
            <v>0</v>
          </cell>
        </row>
        <row r="2966">
          <cell r="S2966" t="str">
            <v>0</v>
          </cell>
        </row>
        <row r="2967">
          <cell r="S2967" t="str">
            <v>0</v>
          </cell>
        </row>
        <row r="2968">
          <cell r="S2968" t="str">
            <v>0</v>
          </cell>
        </row>
        <row r="2969">
          <cell r="S2969" t="str">
            <v>0</v>
          </cell>
        </row>
        <row r="2970">
          <cell r="S2970" t="str">
            <v>0</v>
          </cell>
        </row>
        <row r="2971">
          <cell r="S2971" t="str">
            <v>0</v>
          </cell>
        </row>
        <row r="2972">
          <cell r="S2972" t="str">
            <v>0</v>
          </cell>
        </row>
        <row r="2973">
          <cell r="S2973" t="str">
            <v>0</v>
          </cell>
        </row>
        <row r="2974">
          <cell r="S2974" t="str">
            <v>0</v>
          </cell>
        </row>
        <row r="2975">
          <cell r="S2975" t="str">
            <v>0</v>
          </cell>
        </row>
        <row r="2976">
          <cell r="S2976" t="str">
            <v>0</v>
          </cell>
        </row>
        <row r="2977">
          <cell r="S2977" t="str">
            <v>0</v>
          </cell>
        </row>
        <row r="2978">
          <cell r="S2978" t="str">
            <v>0</v>
          </cell>
        </row>
        <row r="2979">
          <cell r="S2979" t="str">
            <v>0</v>
          </cell>
        </row>
        <row r="2980">
          <cell r="S2980" t="str">
            <v>0</v>
          </cell>
        </row>
        <row r="2981">
          <cell r="S2981" t="str">
            <v>0</v>
          </cell>
        </row>
        <row r="2982">
          <cell r="S2982" t="str">
            <v>0</v>
          </cell>
        </row>
        <row r="2983">
          <cell r="S2983" t="str">
            <v>0</v>
          </cell>
        </row>
        <row r="2984">
          <cell r="S2984" t="str">
            <v>0</v>
          </cell>
        </row>
        <row r="2985">
          <cell r="S2985" t="str">
            <v>0</v>
          </cell>
        </row>
        <row r="2986">
          <cell r="S2986" t="str">
            <v>0</v>
          </cell>
        </row>
        <row r="2987">
          <cell r="S2987" t="str">
            <v>0</v>
          </cell>
        </row>
        <row r="2988">
          <cell r="S2988" t="str">
            <v>0</v>
          </cell>
        </row>
        <row r="2989">
          <cell r="S2989" t="str">
            <v>0</v>
          </cell>
        </row>
        <row r="2990">
          <cell r="S2990" t="str">
            <v>0</v>
          </cell>
        </row>
        <row r="2991">
          <cell r="S2991" t="str">
            <v>0</v>
          </cell>
        </row>
        <row r="2992">
          <cell r="S2992" t="str">
            <v>0</v>
          </cell>
        </row>
        <row r="2993">
          <cell r="S2993" t="str">
            <v>0</v>
          </cell>
        </row>
        <row r="2994">
          <cell r="S2994" t="str">
            <v>0</v>
          </cell>
        </row>
        <row r="2995">
          <cell r="S2995" t="str">
            <v>0</v>
          </cell>
        </row>
        <row r="2996">
          <cell r="S2996" t="str">
            <v>0</v>
          </cell>
        </row>
        <row r="2997">
          <cell r="S2997" t="str">
            <v>0</v>
          </cell>
        </row>
        <row r="2998">
          <cell r="S2998" t="str">
            <v>0</v>
          </cell>
        </row>
        <row r="2999">
          <cell r="S2999" t="str">
            <v>0</v>
          </cell>
        </row>
        <row r="3000">
          <cell r="S3000" t="str">
            <v>0</v>
          </cell>
        </row>
        <row r="3001">
          <cell r="S3001" t="str">
            <v>0</v>
          </cell>
        </row>
        <row r="3002">
          <cell r="S3002" t="str">
            <v>0</v>
          </cell>
        </row>
        <row r="3003">
          <cell r="S3003" t="str">
            <v>0</v>
          </cell>
        </row>
        <row r="3004">
          <cell r="S3004" t="str">
            <v>0</v>
          </cell>
        </row>
        <row r="3005">
          <cell r="S3005" t="str">
            <v>0</v>
          </cell>
        </row>
        <row r="3006">
          <cell r="S3006" t="str">
            <v>0</v>
          </cell>
        </row>
        <row r="3007">
          <cell r="S3007" t="str">
            <v>0</v>
          </cell>
        </row>
        <row r="3008">
          <cell r="S3008" t="str">
            <v>0</v>
          </cell>
        </row>
        <row r="3009">
          <cell r="S3009" t="str">
            <v>0</v>
          </cell>
        </row>
        <row r="3010">
          <cell r="S3010" t="str">
            <v>0</v>
          </cell>
        </row>
        <row r="3011">
          <cell r="S3011" t="str">
            <v>0</v>
          </cell>
        </row>
        <row r="3012">
          <cell r="S3012" t="str">
            <v>0</v>
          </cell>
        </row>
        <row r="3013">
          <cell r="S3013" t="str">
            <v>0</v>
          </cell>
        </row>
        <row r="3014">
          <cell r="S3014" t="str">
            <v>0</v>
          </cell>
        </row>
        <row r="3015">
          <cell r="S3015" t="str">
            <v>0</v>
          </cell>
        </row>
        <row r="3016">
          <cell r="S3016" t="str">
            <v>0</v>
          </cell>
        </row>
        <row r="3017">
          <cell r="S3017" t="str">
            <v>0</v>
          </cell>
        </row>
        <row r="3018">
          <cell r="S3018" t="str">
            <v>0</v>
          </cell>
        </row>
        <row r="3019">
          <cell r="S3019" t="str">
            <v>0</v>
          </cell>
        </row>
        <row r="3020">
          <cell r="S3020" t="str">
            <v>0</v>
          </cell>
        </row>
        <row r="3021">
          <cell r="S3021" t="str">
            <v>0</v>
          </cell>
        </row>
        <row r="3022">
          <cell r="S3022" t="str">
            <v>0</v>
          </cell>
        </row>
        <row r="3023">
          <cell r="S3023" t="str">
            <v>0</v>
          </cell>
        </row>
        <row r="3024">
          <cell r="S3024" t="str">
            <v>0</v>
          </cell>
        </row>
        <row r="3025">
          <cell r="S3025" t="str">
            <v>0</v>
          </cell>
        </row>
        <row r="3026">
          <cell r="S3026" t="str">
            <v>0</v>
          </cell>
        </row>
        <row r="3027">
          <cell r="S3027" t="str">
            <v>0</v>
          </cell>
        </row>
        <row r="3028">
          <cell r="S3028" t="str">
            <v>0</v>
          </cell>
        </row>
        <row r="3029">
          <cell r="S3029" t="str">
            <v>0</v>
          </cell>
        </row>
        <row r="3030">
          <cell r="S3030" t="str">
            <v>0</v>
          </cell>
        </row>
        <row r="3031">
          <cell r="S3031" t="str">
            <v>0</v>
          </cell>
        </row>
        <row r="3032">
          <cell r="S3032" t="str">
            <v>0</v>
          </cell>
        </row>
        <row r="3033">
          <cell r="S3033" t="str">
            <v>0</v>
          </cell>
        </row>
        <row r="3034">
          <cell r="S3034" t="str">
            <v>0</v>
          </cell>
        </row>
        <row r="3035">
          <cell r="S3035" t="str">
            <v>0</v>
          </cell>
        </row>
        <row r="3036">
          <cell r="S3036" t="str">
            <v>0</v>
          </cell>
        </row>
        <row r="3037">
          <cell r="S3037" t="str">
            <v>0</v>
          </cell>
        </row>
        <row r="3038">
          <cell r="S3038" t="str">
            <v>0</v>
          </cell>
        </row>
        <row r="3039">
          <cell r="S3039" t="str">
            <v>0</v>
          </cell>
        </row>
        <row r="3040">
          <cell r="S3040" t="str">
            <v>0</v>
          </cell>
        </row>
        <row r="3041">
          <cell r="S3041" t="str">
            <v>0</v>
          </cell>
        </row>
        <row r="3042">
          <cell r="S3042" t="str">
            <v>0</v>
          </cell>
        </row>
        <row r="3043">
          <cell r="S3043" t="str">
            <v>0</v>
          </cell>
        </row>
        <row r="3044">
          <cell r="S3044" t="str">
            <v>0</v>
          </cell>
        </row>
        <row r="3045">
          <cell r="S3045" t="str">
            <v>0</v>
          </cell>
        </row>
        <row r="3046">
          <cell r="S3046" t="str">
            <v>0</v>
          </cell>
        </row>
        <row r="3047">
          <cell r="S3047" t="str">
            <v>0</v>
          </cell>
        </row>
        <row r="3048">
          <cell r="S3048" t="str">
            <v>0</v>
          </cell>
        </row>
        <row r="3049">
          <cell r="S3049" t="str">
            <v>0</v>
          </cell>
        </row>
        <row r="3050">
          <cell r="S3050" t="str">
            <v>0</v>
          </cell>
        </row>
        <row r="3051">
          <cell r="S3051" t="str">
            <v>0</v>
          </cell>
        </row>
        <row r="3052">
          <cell r="S3052" t="str">
            <v>0</v>
          </cell>
        </row>
        <row r="3053">
          <cell r="S3053" t="str">
            <v>0</v>
          </cell>
        </row>
        <row r="3054">
          <cell r="S3054" t="str">
            <v>0</v>
          </cell>
        </row>
        <row r="3055">
          <cell r="S3055" t="str">
            <v>0</v>
          </cell>
        </row>
        <row r="3056">
          <cell r="S3056" t="str">
            <v>0</v>
          </cell>
        </row>
        <row r="3057">
          <cell r="S3057" t="str">
            <v>0</v>
          </cell>
        </row>
        <row r="3058">
          <cell r="S3058" t="str">
            <v>0</v>
          </cell>
        </row>
        <row r="3059">
          <cell r="S3059" t="str">
            <v>0</v>
          </cell>
        </row>
        <row r="3060">
          <cell r="S3060" t="str">
            <v>0</v>
          </cell>
        </row>
        <row r="3061">
          <cell r="S3061" t="str">
            <v>0</v>
          </cell>
        </row>
        <row r="3062">
          <cell r="S3062" t="str">
            <v>0</v>
          </cell>
        </row>
        <row r="3063">
          <cell r="S3063" t="str">
            <v>0</v>
          </cell>
        </row>
        <row r="3064">
          <cell r="S3064" t="str">
            <v>0</v>
          </cell>
        </row>
        <row r="3065">
          <cell r="S3065" t="str">
            <v>0</v>
          </cell>
        </row>
        <row r="3066">
          <cell r="S3066" t="str">
            <v>0</v>
          </cell>
        </row>
        <row r="3067">
          <cell r="S3067" t="str">
            <v>0</v>
          </cell>
        </row>
        <row r="3068">
          <cell r="S3068" t="str">
            <v>0</v>
          </cell>
        </row>
        <row r="3069">
          <cell r="S3069" t="str">
            <v>0</v>
          </cell>
        </row>
        <row r="3070">
          <cell r="S3070" t="str">
            <v>0</v>
          </cell>
        </row>
        <row r="3071">
          <cell r="S3071" t="str">
            <v>0</v>
          </cell>
        </row>
        <row r="3072">
          <cell r="S3072" t="str">
            <v>0</v>
          </cell>
        </row>
        <row r="3073">
          <cell r="S3073" t="str">
            <v>0</v>
          </cell>
        </row>
        <row r="3074">
          <cell r="S3074" t="str">
            <v>0</v>
          </cell>
        </row>
        <row r="3075">
          <cell r="S3075" t="str">
            <v>0</v>
          </cell>
        </row>
        <row r="3076">
          <cell r="S3076" t="str">
            <v>0</v>
          </cell>
        </row>
        <row r="3077">
          <cell r="S3077" t="str">
            <v>0</v>
          </cell>
        </row>
        <row r="3078">
          <cell r="S3078" t="str">
            <v>0</v>
          </cell>
        </row>
        <row r="3079">
          <cell r="S3079" t="str">
            <v>0</v>
          </cell>
        </row>
        <row r="3080">
          <cell r="S3080" t="str">
            <v>0</v>
          </cell>
        </row>
        <row r="3081">
          <cell r="S3081" t="str">
            <v>0</v>
          </cell>
        </row>
        <row r="3082">
          <cell r="S3082" t="str">
            <v>0</v>
          </cell>
        </row>
        <row r="3083">
          <cell r="S3083" t="str">
            <v>0</v>
          </cell>
        </row>
        <row r="3084">
          <cell r="S3084" t="str">
            <v>0</v>
          </cell>
        </row>
        <row r="3085">
          <cell r="S3085" t="str">
            <v>0</v>
          </cell>
        </row>
        <row r="3086">
          <cell r="S3086" t="str">
            <v>0</v>
          </cell>
        </row>
        <row r="3087">
          <cell r="S3087" t="str">
            <v>0</v>
          </cell>
        </row>
        <row r="3088">
          <cell r="S3088" t="str">
            <v>0</v>
          </cell>
        </row>
        <row r="3089">
          <cell r="S3089" t="str">
            <v>0</v>
          </cell>
        </row>
        <row r="3090">
          <cell r="S3090" t="str">
            <v>0</v>
          </cell>
        </row>
        <row r="3091">
          <cell r="S3091" t="str">
            <v>0</v>
          </cell>
        </row>
        <row r="3092">
          <cell r="S3092" t="str">
            <v>0</v>
          </cell>
        </row>
        <row r="3093">
          <cell r="S3093" t="str">
            <v>0</v>
          </cell>
        </row>
        <row r="3094">
          <cell r="S3094" t="str">
            <v>0</v>
          </cell>
        </row>
        <row r="3095">
          <cell r="S3095" t="str">
            <v>0</v>
          </cell>
        </row>
        <row r="3096">
          <cell r="S3096" t="str">
            <v>0</v>
          </cell>
        </row>
        <row r="3097">
          <cell r="S3097" t="str">
            <v>0</v>
          </cell>
        </row>
        <row r="3098">
          <cell r="S3098" t="str">
            <v>0</v>
          </cell>
        </row>
        <row r="3099">
          <cell r="S3099" t="str">
            <v>0</v>
          </cell>
        </row>
        <row r="3100">
          <cell r="S3100" t="str">
            <v>0</v>
          </cell>
        </row>
        <row r="3101">
          <cell r="S3101" t="str">
            <v>0</v>
          </cell>
        </row>
        <row r="3102">
          <cell r="S3102" t="str">
            <v>0</v>
          </cell>
        </row>
        <row r="3103">
          <cell r="S3103" t="str">
            <v>0</v>
          </cell>
        </row>
        <row r="3104">
          <cell r="S3104" t="str">
            <v>0</v>
          </cell>
        </row>
        <row r="3105">
          <cell r="S3105" t="str">
            <v>0</v>
          </cell>
        </row>
        <row r="3106">
          <cell r="S3106" t="str">
            <v>0</v>
          </cell>
        </row>
        <row r="3107">
          <cell r="S3107" t="str">
            <v>0</v>
          </cell>
        </row>
        <row r="3108">
          <cell r="S3108" t="str">
            <v>0</v>
          </cell>
        </row>
        <row r="3109">
          <cell r="S3109" t="str">
            <v>0</v>
          </cell>
        </row>
        <row r="3110">
          <cell r="S3110" t="str">
            <v>0</v>
          </cell>
        </row>
        <row r="3111">
          <cell r="S3111" t="str">
            <v>0</v>
          </cell>
        </row>
        <row r="3112">
          <cell r="S3112" t="str">
            <v>0</v>
          </cell>
        </row>
        <row r="3113">
          <cell r="S3113" t="str">
            <v>0</v>
          </cell>
        </row>
        <row r="3114">
          <cell r="S3114" t="str">
            <v>0</v>
          </cell>
        </row>
        <row r="3115">
          <cell r="S3115" t="str">
            <v>0</v>
          </cell>
        </row>
        <row r="3116">
          <cell r="S3116" t="str">
            <v>0</v>
          </cell>
        </row>
        <row r="3117">
          <cell r="S3117" t="str">
            <v>0</v>
          </cell>
        </row>
        <row r="3118">
          <cell r="S3118" t="str">
            <v>0</v>
          </cell>
        </row>
        <row r="3119">
          <cell r="S3119" t="str">
            <v>0</v>
          </cell>
        </row>
        <row r="3120">
          <cell r="S3120" t="str">
            <v>0</v>
          </cell>
        </row>
        <row r="3121">
          <cell r="S3121" t="str">
            <v>0</v>
          </cell>
        </row>
        <row r="3122">
          <cell r="S3122" t="str">
            <v>0</v>
          </cell>
        </row>
        <row r="3123">
          <cell r="S3123" t="str">
            <v>0</v>
          </cell>
        </row>
        <row r="3124">
          <cell r="S3124" t="str">
            <v>0</v>
          </cell>
        </row>
        <row r="3125">
          <cell r="S3125" t="str">
            <v>0</v>
          </cell>
        </row>
        <row r="3126">
          <cell r="S3126" t="str">
            <v>0</v>
          </cell>
        </row>
        <row r="3127">
          <cell r="S3127" t="str">
            <v>0</v>
          </cell>
        </row>
        <row r="3128">
          <cell r="S3128" t="str">
            <v>0</v>
          </cell>
        </row>
        <row r="3129">
          <cell r="S3129" t="str">
            <v>0</v>
          </cell>
        </row>
        <row r="3130">
          <cell r="S3130" t="str">
            <v>0</v>
          </cell>
        </row>
        <row r="3131">
          <cell r="S3131" t="str">
            <v>0</v>
          </cell>
        </row>
        <row r="3132">
          <cell r="S3132" t="str">
            <v>0</v>
          </cell>
        </row>
        <row r="3133">
          <cell r="S3133" t="str">
            <v>0</v>
          </cell>
        </row>
        <row r="3134">
          <cell r="S3134" t="str">
            <v>0</v>
          </cell>
        </row>
        <row r="3135">
          <cell r="S3135" t="str">
            <v>0</v>
          </cell>
        </row>
        <row r="3136">
          <cell r="S3136" t="str">
            <v>0</v>
          </cell>
        </row>
        <row r="3137">
          <cell r="S3137" t="str">
            <v>0</v>
          </cell>
        </row>
        <row r="3138">
          <cell r="S3138" t="str">
            <v>0</v>
          </cell>
        </row>
        <row r="3139">
          <cell r="S3139" t="str">
            <v>0</v>
          </cell>
        </row>
        <row r="3140">
          <cell r="S3140" t="str">
            <v>0</v>
          </cell>
        </row>
        <row r="3141">
          <cell r="S3141" t="str">
            <v>0</v>
          </cell>
        </row>
        <row r="3142">
          <cell r="S3142" t="str">
            <v>0</v>
          </cell>
        </row>
        <row r="3143">
          <cell r="S3143" t="str">
            <v>0</v>
          </cell>
        </row>
        <row r="3144">
          <cell r="S3144" t="str">
            <v>0</v>
          </cell>
        </row>
        <row r="3145">
          <cell r="S3145" t="str">
            <v>0</v>
          </cell>
        </row>
        <row r="3146">
          <cell r="S3146" t="str">
            <v>0</v>
          </cell>
        </row>
        <row r="3147">
          <cell r="S3147" t="str">
            <v>0</v>
          </cell>
        </row>
        <row r="3148">
          <cell r="S3148" t="str">
            <v>0</v>
          </cell>
        </row>
        <row r="3149">
          <cell r="S3149" t="str">
            <v>0</v>
          </cell>
        </row>
        <row r="3150">
          <cell r="S3150" t="str">
            <v>0</v>
          </cell>
        </row>
        <row r="3151">
          <cell r="S3151" t="str">
            <v>0</v>
          </cell>
        </row>
        <row r="3152">
          <cell r="S3152" t="str">
            <v>0</v>
          </cell>
        </row>
        <row r="3153">
          <cell r="S3153" t="str">
            <v>0</v>
          </cell>
        </row>
        <row r="3154">
          <cell r="S3154" t="str">
            <v>0</v>
          </cell>
        </row>
        <row r="3155">
          <cell r="S3155" t="str">
            <v>0</v>
          </cell>
        </row>
        <row r="3156">
          <cell r="S3156" t="str">
            <v>0</v>
          </cell>
        </row>
        <row r="3157">
          <cell r="S3157" t="str">
            <v>0</v>
          </cell>
        </row>
        <row r="3158">
          <cell r="S3158" t="str">
            <v>0</v>
          </cell>
        </row>
        <row r="3159">
          <cell r="S3159" t="str">
            <v>0</v>
          </cell>
        </row>
        <row r="3160">
          <cell r="S3160" t="str">
            <v>0</v>
          </cell>
        </row>
        <row r="3161">
          <cell r="S3161" t="str">
            <v>0</v>
          </cell>
        </row>
        <row r="3162">
          <cell r="S3162" t="str">
            <v>0</v>
          </cell>
        </row>
        <row r="3163">
          <cell r="S3163" t="str">
            <v>0</v>
          </cell>
        </row>
        <row r="3164">
          <cell r="S3164" t="str">
            <v>0</v>
          </cell>
        </row>
        <row r="3165">
          <cell r="S3165" t="str">
            <v>0</v>
          </cell>
        </row>
        <row r="3166">
          <cell r="S3166" t="str">
            <v>0</v>
          </cell>
        </row>
        <row r="3167">
          <cell r="S3167" t="str">
            <v>0</v>
          </cell>
        </row>
        <row r="3168">
          <cell r="S3168" t="str">
            <v>0</v>
          </cell>
        </row>
        <row r="3169">
          <cell r="S3169" t="str">
            <v>0</v>
          </cell>
        </row>
        <row r="3170">
          <cell r="S3170" t="str">
            <v>0</v>
          </cell>
        </row>
        <row r="3171">
          <cell r="S3171" t="str">
            <v>0</v>
          </cell>
        </row>
        <row r="3172">
          <cell r="S3172" t="str">
            <v>0</v>
          </cell>
        </row>
        <row r="3173">
          <cell r="S3173" t="str">
            <v>0</v>
          </cell>
        </row>
        <row r="3174">
          <cell r="S3174" t="str">
            <v>0</v>
          </cell>
        </row>
        <row r="3175">
          <cell r="S3175" t="str">
            <v>0</v>
          </cell>
        </row>
        <row r="3176">
          <cell r="S3176" t="str">
            <v>0</v>
          </cell>
        </row>
        <row r="3177">
          <cell r="S3177" t="str">
            <v>0</v>
          </cell>
        </row>
        <row r="3178">
          <cell r="S3178" t="str">
            <v>0</v>
          </cell>
        </row>
        <row r="3179">
          <cell r="S3179" t="str">
            <v>0</v>
          </cell>
        </row>
        <row r="3180">
          <cell r="S3180" t="str">
            <v>0</v>
          </cell>
        </row>
        <row r="3181">
          <cell r="S3181" t="str">
            <v>0</v>
          </cell>
        </row>
        <row r="3182">
          <cell r="S3182" t="str">
            <v>0</v>
          </cell>
        </row>
        <row r="3183">
          <cell r="S3183" t="str">
            <v>0</v>
          </cell>
        </row>
        <row r="3184">
          <cell r="S3184" t="str">
            <v>0</v>
          </cell>
        </row>
        <row r="3185">
          <cell r="S3185" t="str">
            <v>0</v>
          </cell>
        </row>
        <row r="3186">
          <cell r="S3186" t="str">
            <v>0</v>
          </cell>
        </row>
        <row r="3187">
          <cell r="S3187" t="str">
            <v>0</v>
          </cell>
        </row>
        <row r="3188">
          <cell r="S3188" t="str">
            <v>0</v>
          </cell>
        </row>
        <row r="3189">
          <cell r="S3189" t="str">
            <v>0</v>
          </cell>
        </row>
        <row r="3190">
          <cell r="S3190" t="str">
            <v>0</v>
          </cell>
        </row>
        <row r="3191">
          <cell r="S3191" t="str">
            <v>0</v>
          </cell>
        </row>
        <row r="3192">
          <cell r="S3192" t="str">
            <v>0</v>
          </cell>
        </row>
        <row r="3193">
          <cell r="S3193" t="str">
            <v>0</v>
          </cell>
        </row>
        <row r="3194">
          <cell r="S3194" t="str">
            <v>0</v>
          </cell>
        </row>
        <row r="3195">
          <cell r="S3195" t="str">
            <v>0</v>
          </cell>
        </row>
        <row r="3196">
          <cell r="S3196" t="str">
            <v>0</v>
          </cell>
        </row>
        <row r="3197">
          <cell r="S3197" t="str">
            <v>0</v>
          </cell>
        </row>
        <row r="3198">
          <cell r="S3198" t="str">
            <v>0</v>
          </cell>
        </row>
        <row r="3199">
          <cell r="S3199" t="str">
            <v>0</v>
          </cell>
        </row>
        <row r="3200">
          <cell r="S3200" t="str">
            <v>0</v>
          </cell>
        </row>
        <row r="3201">
          <cell r="S3201" t="str">
            <v>0</v>
          </cell>
        </row>
        <row r="3202">
          <cell r="S3202" t="str">
            <v>0</v>
          </cell>
        </row>
        <row r="3203">
          <cell r="S3203" t="str">
            <v>0</v>
          </cell>
        </row>
        <row r="3204">
          <cell r="S3204" t="str">
            <v>0</v>
          </cell>
        </row>
        <row r="3205">
          <cell r="S3205" t="str">
            <v>0</v>
          </cell>
        </row>
        <row r="3206">
          <cell r="S3206" t="str">
            <v>0</v>
          </cell>
        </row>
        <row r="3207">
          <cell r="S3207" t="str">
            <v>0</v>
          </cell>
        </row>
        <row r="3208">
          <cell r="S3208" t="str">
            <v>0</v>
          </cell>
        </row>
        <row r="3209">
          <cell r="S3209" t="str">
            <v>0</v>
          </cell>
        </row>
        <row r="3210">
          <cell r="S3210" t="str">
            <v>0</v>
          </cell>
        </row>
        <row r="3211">
          <cell r="S3211" t="str">
            <v>0</v>
          </cell>
        </row>
        <row r="3212">
          <cell r="S3212" t="str">
            <v>0</v>
          </cell>
        </row>
        <row r="3213">
          <cell r="S3213" t="str">
            <v>0</v>
          </cell>
        </row>
        <row r="3214">
          <cell r="S3214" t="str">
            <v>0</v>
          </cell>
        </row>
        <row r="3215">
          <cell r="S3215" t="str">
            <v>0</v>
          </cell>
        </row>
        <row r="3216">
          <cell r="S3216" t="str">
            <v>0</v>
          </cell>
        </row>
        <row r="3217">
          <cell r="S3217" t="str">
            <v>0</v>
          </cell>
        </row>
        <row r="3218">
          <cell r="S3218" t="str">
            <v>0</v>
          </cell>
        </row>
        <row r="3219">
          <cell r="S3219" t="str">
            <v>0</v>
          </cell>
        </row>
        <row r="3220">
          <cell r="S3220" t="str">
            <v>0</v>
          </cell>
        </row>
        <row r="3221">
          <cell r="S3221" t="str">
            <v>0</v>
          </cell>
        </row>
        <row r="3222">
          <cell r="S3222" t="str">
            <v>0</v>
          </cell>
        </row>
        <row r="3223">
          <cell r="S3223" t="str">
            <v>0</v>
          </cell>
        </row>
        <row r="3224">
          <cell r="S3224" t="str">
            <v>0</v>
          </cell>
        </row>
        <row r="3225">
          <cell r="S3225" t="str">
            <v>0</v>
          </cell>
        </row>
        <row r="3226">
          <cell r="S3226" t="str">
            <v>0</v>
          </cell>
        </row>
        <row r="3227">
          <cell r="S3227" t="str">
            <v>0</v>
          </cell>
        </row>
        <row r="3228">
          <cell r="S3228" t="str">
            <v>0</v>
          </cell>
        </row>
        <row r="3229">
          <cell r="S3229" t="str">
            <v>0</v>
          </cell>
        </row>
        <row r="3230">
          <cell r="S3230" t="str">
            <v>0</v>
          </cell>
        </row>
        <row r="3231">
          <cell r="S3231" t="str">
            <v>0</v>
          </cell>
        </row>
        <row r="3232">
          <cell r="S3232" t="str">
            <v>0</v>
          </cell>
        </row>
        <row r="3233">
          <cell r="S3233" t="str">
            <v>0</v>
          </cell>
        </row>
        <row r="3234">
          <cell r="S3234" t="str">
            <v>0</v>
          </cell>
        </row>
        <row r="3235">
          <cell r="S3235" t="str">
            <v>0</v>
          </cell>
        </row>
        <row r="3236">
          <cell r="S3236" t="str">
            <v>0</v>
          </cell>
        </row>
        <row r="3237">
          <cell r="S3237" t="str">
            <v>0</v>
          </cell>
        </row>
        <row r="3238">
          <cell r="S3238" t="str">
            <v>0</v>
          </cell>
        </row>
        <row r="3239">
          <cell r="S3239" t="str">
            <v>0</v>
          </cell>
        </row>
        <row r="3240">
          <cell r="S3240" t="str">
            <v>0</v>
          </cell>
        </row>
        <row r="3241">
          <cell r="S3241" t="str">
            <v>0</v>
          </cell>
        </row>
        <row r="3242">
          <cell r="S3242" t="str">
            <v>0</v>
          </cell>
        </row>
        <row r="3243">
          <cell r="S3243" t="str">
            <v>0</v>
          </cell>
        </row>
        <row r="3244">
          <cell r="S3244" t="str">
            <v>0</v>
          </cell>
        </row>
        <row r="3245">
          <cell r="S3245" t="str">
            <v>0</v>
          </cell>
        </row>
        <row r="3246">
          <cell r="S3246" t="str">
            <v>0</v>
          </cell>
        </row>
        <row r="3247">
          <cell r="S3247" t="str">
            <v>0</v>
          </cell>
        </row>
        <row r="3248">
          <cell r="S3248" t="str">
            <v>0</v>
          </cell>
        </row>
        <row r="3249">
          <cell r="S3249" t="str">
            <v>0</v>
          </cell>
        </row>
        <row r="3250">
          <cell r="S3250" t="str">
            <v>0</v>
          </cell>
        </row>
        <row r="3251">
          <cell r="S3251" t="str">
            <v>0</v>
          </cell>
        </row>
        <row r="3252">
          <cell r="S3252" t="str">
            <v>0</v>
          </cell>
        </row>
        <row r="3253">
          <cell r="S3253" t="str">
            <v>0</v>
          </cell>
        </row>
        <row r="3254">
          <cell r="S3254" t="str">
            <v>0</v>
          </cell>
        </row>
        <row r="3255">
          <cell r="S3255" t="str">
            <v>0</v>
          </cell>
        </row>
        <row r="3256">
          <cell r="S3256" t="str">
            <v>0</v>
          </cell>
        </row>
        <row r="3257">
          <cell r="S3257" t="str">
            <v>0</v>
          </cell>
        </row>
        <row r="3258">
          <cell r="S3258" t="str">
            <v>0</v>
          </cell>
        </row>
        <row r="3259">
          <cell r="S3259" t="str">
            <v>0</v>
          </cell>
        </row>
        <row r="3260">
          <cell r="S3260" t="str">
            <v>0</v>
          </cell>
        </row>
        <row r="3261">
          <cell r="S3261" t="str">
            <v>0</v>
          </cell>
        </row>
        <row r="3262">
          <cell r="S3262" t="str">
            <v>0</v>
          </cell>
        </row>
        <row r="3263">
          <cell r="S3263" t="str">
            <v>0</v>
          </cell>
        </row>
        <row r="3264">
          <cell r="S3264" t="str">
            <v>0</v>
          </cell>
        </row>
        <row r="3265">
          <cell r="S3265" t="str">
            <v>0</v>
          </cell>
        </row>
        <row r="3266">
          <cell r="S3266" t="str">
            <v>0</v>
          </cell>
        </row>
        <row r="3267">
          <cell r="S3267" t="str">
            <v>0</v>
          </cell>
        </row>
        <row r="3268">
          <cell r="S3268" t="str">
            <v>0</v>
          </cell>
        </row>
        <row r="3269">
          <cell r="S3269" t="str">
            <v>0</v>
          </cell>
        </row>
        <row r="3270">
          <cell r="S3270" t="str">
            <v>0</v>
          </cell>
        </row>
        <row r="3271">
          <cell r="S3271" t="str">
            <v>0</v>
          </cell>
        </row>
        <row r="3272">
          <cell r="S3272" t="str">
            <v>0</v>
          </cell>
        </row>
        <row r="3273">
          <cell r="S3273" t="str">
            <v>0</v>
          </cell>
        </row>
        <row r="3274">
          <cell r="S3274" t="str">
            <v>0</v>
          </cell>
        </row>
        <row r="3275">
          <cell r="S3275" t="str">
            <v>0</v>
          </cell>
        </row>
        <row r="3276">
          <cell r="S3276" t="str">
            <v>0</v>
          </cell>
        </row>
        <row r="3277">
          <cell r="S3277" t="str">
            <v>0</v>
          </cell>
        </row>
        <row r="3278">
          <cell r="S3278" t="str">
            <v>0</v>
          </cell>
        </row>
        <row r="3279">
          <cell r="S3279" t="str">
            <v>0</v>
          </cell>
        </row>
        <row r="3280">
          <cell r="S3280" t="str">
            <v>0</v>
          </cell>
        </row>
        <row r="3281">
          <cell r="S3281" t="str">
            <v>0</v>
          </cell>
        </row>
        <row r="3282">
          <cell r="S3282" t="str">
            <v>0</v>
          </cell>
        </row>
        <row r="3283">
          <cell r="S3283" t="str">
            <v>0</v>
          </cell>
        </row>
        <row r="3284">
          <cell r="S3284" t="str">
            <v>0</v>
          </cell>
        </row>
        <row r="3285">
          <cell r="S3285" t="str">
            <v>0</v>
          </cell>
        </row>
        <row r="3286">
          <cell r="S3286" t="str">
            <v>0</v>
          </cell>
        </row>
        <row r="3287">
          <cell r="S3287" t="str">
            <v>0</v>
          </cell>
        </row>
        <row r="3288">
          <cell r="S3288" t="str">
            <v>0</v>
          </cell>
        </row>
        <row r="3289">
          <cell r="S3289" t="str">
            <v>0</v>
          </cell>
        </row>
        <row r="3290">
          <cell r="S3290" t="str">
            <v>0</v>
          </cell>
        </row>
        <row r="3291">
          <cell r="S3291" t="str">
            <v>0</v>
          </cell>
        </row>
        <row r="3292">
          <cell r="S3292" t="str">
            <v>0</v>
          </cell>
        </row>
        <row r="3293">
          <cell r="S3293" t="str">
            <v>0</v>
          </cell>
        </row>
        <row r="3294">
          <cell r="S3294" t="str">
            <v>0</v>
          </cell>
        </row>
        <row r="3295">
          <cell r="S3295" t="str">
            <v>0</v>
          </cell>
        </row>
        <row r="3296">
          <cell r="S3296" t="str">
            <v>0</v>
          </cell>
        </row>
        <row r="3297">
          <cell r="S3297" t="str">
            <v>0</v>
          </cell>
        </row>
        <row r="3298">
          <cell r="S3298" t="str">
            <v>0</v>
          </cell>
        </row>
        <row r="3299">
          <cell r="S3299" t="str">
            <v>0</v>
          </cell>
        </row>
        <row r="3300">
          <cell r="S3300" t="str">
            <v>0</v>
          </cell>
        </row>
        <row r="3301">
          <cell r="S3301" t="str">
            <v>0</v>
          </cell>
        </row>
        <row r="3302">
          <cell r="S3302" t="str">
            <v>0</v>
          </cell>
        </row>
        <row r="3303">
          <cell r="S3303" t="str">
            <v>0</v>
          </cell>
        </row>
        <row r="3304">
          <cell r="S3304" t="str">
            <v>0</v>
          </cell>
        </row>
        <row r="3305">
          <cell r="S3305" t="str">
            <v>0</v>
          </cell>
        </row>
        <row r="3306">
          <cell r="S3306" t="str">
            <v>0</v>
          </cell>
        </row>
        <row r="3307">
          <cell r="S3307" t="str">
            <v>0</v>
          </cell>
        </row>
        <row r="3308">
          <cell r="S3308" t="str">
            <v>0</v>
          </cell>
        </row>
        <row r="3309">
          <cell r="S3309" t="str">
            <v>0</v>
          </cell>
        </row>
        <row r="3310">
          <cell r="S3310" t="str">
            <v>0</v>
          </cell>
        </row>
        <row r="3311">
          <cell r="S3311" t="str">
            <v>0</v>
          </cell>
        </row>
        <row r="3312">
          <cell r="S3312" t="str">
            <v>0</v>
          </cell>
        </row>
        <row r="3313">
          <cell r="S3313" t="str">
            <v>0</v>
          </cell>
        </row>
        <row r="3314">
          <cell r="S3314" t="str">
            <v>0</v>
          </cell>
        </row>
        <row r="3315">
          <cell r="S3315" t="str">
            <v>0</v>
          </cell>
        </row>
        <row r="3316">
          <cell r="S3316" t="str">
            <v>0</v>
          </cell>
        </row>
        <row r="3317">
          <cell r="S3317" t="str">
            <v>0</v>
          </cell>
        </row>
        <row r="3318">
          <cell r="S3318" t="str">
            <v>0</v>
          </cell>
        </row>
        <row r="3319">
          <cell r="S3319" t="str">
            <v>0</v>
          </cell>
        </row>
        <row r="3320">
          <cell r="S3320" t="str">
            <v>0</v>
          </cell>
        </row>
        <row r="3321">
          <cell r="S3321" t="str">
            <v>0</v>
          </cell>
        </row>
        <row r="3322">
          <cell r="S3322" t="str">
            <v>0</v>
          </cell>
        </row>
        <row r="3323">
          <cell r="S3323" t="str">
            <v>0</v>
          </cell>
        </row>
        <row r="3324">
          <cell r="S3324" t="str">
            <v>0</v>
          </cell>
        </row>
        <row r="3325">
          <cell r="S3325" t="str">
            <v>0</v>
          </cell>
        </row>
        <row r="3326">
          <cell r="S3326" t="str">
            <v>0</v>
          </cell>
        </row>
        <row r="3327">
          <cell r="S3327" t="str">
            <v>0</v>
          </cell>
        </row>
        <row r="3328">
          <cell r="S3328" t="str">
            <v>0</v>
          </cell>
        </row>
        <row r="3329">
          <cell r="S3329" t="str">
            <v>0</v>
          </cell>
        </row>
        <row r="3330">
          <cell r="S3330" t="str">
            <v>0</v>
          </cell>
        </row>
        <row r="3331">
          <cell r="S3331" t="str">
            <v>0</v>
          </cell>
        </row>
        <row r="3332">
          <cell r="S3332" t="str">
            <v>0</v>
          </cell>
        </row>
        <row r="3333">
          <cell r="S3333" t="str">
            <v>0</v>
          </cell>
        </row>
        <row r="3334">
          <cell r="S3334" t="str">
            <v>0</v>
          </cell>
        </row>
        <row r="3335">
          <cell r="S3335" t="str">
            <v>0</v>
          </cell>
        </row>
        <row r="3336">
          <cell r="S3336" t="str">
            <v>0</v>
          </cell>
        </row>
        <row r="3337">
          <cell r="S3337" t="str">
            <v>0</v>
          </cell>
        </row>
        <row r="3338">
          <cell r="S3338" t="str">
            <v>0</v>
          </cell>
        </row>
        <row r="3339">
          <cell r="S3339" t="str">
            <v>0</v>
          </cell>
        </row>
        <row r="3340">
          <cell r="S3340" t="str">
            <v>0</v>
          </cell>
        </row>
        <row r="3341">
          <cell r="S3341" t="str">
            <v>0</v>
          </cell>
        </row>
        <row r="3342">
          <cell r="S3342" t="str">
            <v>0</v>
          </cell>
        </row>
        <row r="3343">
          <cell r="S3343" t="str">
            <v>0</v>
          </cell>
        </row>
        <row r="3344">
          <cell r="S3344" t="str">
            <v>0</v>
          </cell>
        </row>
        <row r="3345">
          <cell r="S3345" t="str">
            <v>0</v>
          </cell>
        </row>
        <row r="3346">
          <cell r="S3346" t="str">
            <v>0</v>
          </cell>
        </row>
        <row r="3347">
          <cell r="S3347" t="str">
            <v>0</v>
          </cell>
        </row>
        <row r="3348">
          <cell r="S3348" t="str">
            <v>0</v>
          </cell>
        </row>
        <row r="3349">
          <cell r="S3349" t="str">
            <v>0</v>
          </cell>
        </row>
        <row r="3350">
          <cell r="S3350" t="str">
            <v>0</v>
          </cell>
        </row>
        <row r="3351">
          <cell r="S3351" t="str">
            <v>0</v>
          </cell>
        </row>
        <row r="3352">
          <cell r="S3352" t="str">
            <v>0</v>
          </cell>
        </row>
        <row r="3353">
          <cell r="S3353" t="str">
            <v>0</v>
          </cell>
        </row>
        <row r="3354">
          <cell r="S3354" t="str">
            <v>0</v>
          </cell>
        </row>
        <row r="3355">
          <cell r="S3355" t="str">
            <v>0</v>
          </cell>
        </row>
        <row r="3356">
          <cell r="S3356" t="str">
            <v>0</v>
          </cell>
        </row>
        <row r="3357">
          <cell r="S3357" t="str">
            <v>0</v>
          </cell>
        </row>
        <row r="3358">
          <cell r="S3358" t="str">
            <v>0</v>
          </cell>
        </row>
        <row r="3359">
          <cell r="S3359" t="str">
            <v>0</v>
          </cell>
        </row>
        <row r="3360">
          <cell r="S3360" t="str">
            <v>0</v>
          </cell>
        </row>
        <row r="3361">
          <cell r="S3361" t="str">
            <v>0</v>
          </cell>
        </row>
        <row r="3362">
          <cell r="S3362" t="str">
            <v>0</v>
          </cell>
        </row>
        <row r="3363">
          <cell r="S3363" t="str">
            <v>0</v>
          </cell>
        </row>
        <row r="3364">
          <cell r="S3364" t="str">
            <v>0</v>
          </cell>
        </row>
        <row r="3365">
          <cell r="S3365" t="str">
            <v>0</v>
          </cell>
        </row>
        <row r="3366">
          <cell r="S3366" t="str">
            <v>0</v>
          </cell>
        </row>
        <row r="3367">
          <cell r="S3367" t="str">
            <v>0</v>
          </cell>
        </row>
        <row r="3368">
          <cell r="S3368" t="str">
            <v>0</v>
          </cell>
        </row>
        <row r="3369">
          <cell r="S3369" t="str">
            <v>0</v>
          </cell>
        </row>
        <row r="3370">
          <cell r="S3370" t="str">
            <v>0</v>
          </cell>
        </row>
        <row r="3371">
          <cell r="S3371" t="str">
            <v>0</v>
          </cell>
        </row>
        <row r="3372">
          <cell r="S3372" t="str">
            <v>0</v>
          </cell>
        </row>
        <row r="3373">
          <cell r="S3373" t="str">
            <v>0</v>
          </cell>
        </row>
        <row r="3374">
          <cell r="S3374" t="str">
            <v>0</v>
          </cell>
        </row>
        <row r="3375">
          <cell r="S3375" t="str">
            <v>0</v>
          </cell>
        </row>
        <row r="3376">
          <cell r="S3376" t="str">
            <v>0</v>
          </cell>
        </row>
        <row r="3377">
          <cell r="S3377" t="str">
            <v>0</v>
          </cell>
        </row>
        <row r="3378">
          <cell r="S3378" t="str">
            <v>0</v>
          </cell>
        </row>
        <row r="3379">
          <cell r="S3379" t="str">
            <v>0</v>
          </cell>
        </row>
        <row r="3380">
          <cell r="S3380" t="str">
            <v>0</v>
          </cell>
        </row>
        <row r="3381">
          <cell r="S3381" t="str">
            <v>0</v>
          </cell>
        </row>
        <row r="3382">
          <cell r="S3382" t="str">
            <v>0</v>
          </cell>
        </row>
        <row r="3383">
          <cell r="S3383" t="str">
            <v>0</v>
          </cell>
        </row>
        <row r="3384">
          <cell r="S3384" t="str">
            <v>0</v>
          </cell>
        </row>
        <row r="3385">
          <cell r="S3385" t="str">
            <v>0</v>
          </cell>
        </row>
        <row r="3386">
          <cell r="S3386" t="str">
            <v>0</v>
          </cell>
        </row>
        <row r="3387">
          <cell r="S3387" t="str">
            <v>0</v>
          </cell>
        </row>
        <row r="3388">
          <cell r="S3388" t="str">
            <v>0</v>
          </cell>
        </row>
        <row r="3389">
          <cell r="S3389" t="str">
            <v>0</v>
          </cell>
        </row>
        <row r="3390">
          <cell r="S3390" t="str">
            <v>0</v>
          </cell>
        </row>
        <row r="3391">
          <cell r="S3391" t="str">
            <v>0</v>
          </cell>
        </row>
        <row r="3392">
          <cell r="S3392" t="str">
            <v>0</v>
          </cell>
        </row>
        <row r="3393">
          <cell r="S3393" t="str">
            <v>0</v>
          </cell>
        </row>
        <row r="3394">
          <cell r="S3394" t="str">
            <v>0</v>
          </cell>
        </row>
        <row r="3395">
          <cell r="S3395" t="str">
            <v>0</v>
          </cell>
        </row>
        <row r="3396">
          <cell r="S3396" t="str">
            <v>0</v>
          </cell>
        </row>
        <row r="3397">
          <cell r="S3397" t="str">
            <v>0</v>
          </cell>
        </row>
        <row r="3398">
          <cell r="S3398" t="str">
            <v>0</v>
          </cell>
        </row>
        <row r="3399">
          <cell r="S3399" t="str">
            <v>0</v>
          </cell>
        </row>
        <row r="3400">
          <cell r="S3400" t="str">
            <v>0</v>
          </cell>
        </row>
        <row r="3401">
          <cell r="S3401" t="str">
            <v>0</v>
          </cell>
        </row>
        <row r="3402">
          <cell r="S3402" t="str">
            <v>0</v>
          </cell>
        </row>
        <row r="3403">
          <cell r="S3403" t="str">
            <v>0</v>
          </cell>
        </row>
        <row r="3404">
          <cell r="S3404" t="str">
            <v>0</v>
          </cell>
        </row>
        <row r="3405">
          <cell r="S3405" t="str">
            <v>0</v>
          </cell>
        </row>
        <row r="3406">
          <cell r="S3406" t="str">
            <v>0</v>
          </cell>
        </row>
        <row r="3407">
          <cell r="S3407" t="str">
            <v>0</v>
          </cell>
        </row>
        <row r="3408">
          <cell r="S3408" t="str">
            <v>0</v>
          </cell>
        </row>
        <row r="3409">
          <cell r="S3409" t="str">
            <v>0</v>
          </cell>
        </row>
        <row r="3410">
          <cell r="S3410" t="str">
            <v>0</v>
          </cell>
        </row>
        <row r="3411">
          <cell r="S3411" t="str">
            <v>0</v>
          </cell>
        </row>
        <row r="3412">
          <cell r="S3412" t="str">
            <v>0</v>
          </cell>
        </row>
        <row r="3413">
          <cell r="S3413" t="str">
            <v>0</v>
          </cell>
        </row>
        <row r="3414">
          <cell r="S3414" t="str">
            <v>0</v>
          </cell>
        </row>
        <row r="3415">
          <cell r="S3415" t="str">
            <v>0</v>
          </cell>
        </row>
        <row r="3416">
          <cell r="S3416" t="str">
            <v>0</v>
          </cell>
        </row>
        <row r="3417">
          <cell r="S3417" t="str">
            <v>0</v>
          </cell>
        </row>
        <row r="3418">
          <cell r="S3418" t="str">
            <v>0</v>
          </cell>
        </row>
        <row r="3419">
          <cell r="S3419" t="str">
            <v>0</v>
          </cell>
        </row>
        <row r="3420">
          <cell r="S3420" t="str">
            <v>0</v>
          </cell>
        </row>
        <row r="3421">
          <cell r="S3421" t="str">
            <v>0</v>
          </cell>
        </row>
        <row r="3422">
          <cell r="S3422" t="str">
            <v>0</v>
          </cell>
        </row>
        <row r="3423">
          <cell r="S3423" t="str">
            <v>0</v>
          </cell>
        </row>
        <row r="3424">
          <cell r="S3424" t="str">
            <v>0</v>
          </cell>
        </row>
        <row r="3425">
          <cell r="S3425" t="str">
            <v>0</v>
          </cell>
        </row>
        <row r="3426">
          <cell r="S3426" t="str">
            <v>0</v>
          </cell>
        </row>
        <row r="3427">
          <cell r="S3427" t="str">
            <v>0</v>
          </cell>
        </row>
        <row r="3428">
          <cell r="S3428" t="str">
            <v>0</v>
          </cell>
        </row>
        <row r="3429">
          <cell r="S3429" t="str">
            <v>0</v>
          </cell>
        </row>
        <row r="3430">
          <cell r="S3430" t="str">
            <v>0</v>
          </cell>
        </row>
        <row r="3431">
          <cell r="S3431" t="str">
            <v>0</v>
          </cell>
        </row>
        <row r="3432">
          <cell r="S3432" t="str">
            <v>0</v>
          </cell>
        </row>
        <row r="3433">
          <cell r="S3433" t="str">
            <v>0</v>
          </cell>
        </row>
        <row r="3434">
          <cell r="S3434" t="str">
            <v>0</v>
          </cell>
        </row>
        <row r="3435">
          <cell r="S3435" t="str">
            <v>0</v>
          </cell>
        </row>
        <row r="3436">
          <cell r="S3436" t="str">
            <v>0</v>
          </cell>
        </row>
        <row r="3437">
          <cell r="S3437" t="str">
            <v>0</v>
          </cell>
        </row>
        <row r="3438">
          <cell r="S3438" t="str">
            <v>0</v>
          </cell>
        </row>
        <row r="3439">
          <cell r="S3439" t="str">
            <v>0</v>
          </cell>
        </row>
        <row r="3440">
          <cell r="S3440" t="str">
            <v>0</v>
          </cell>
        </row>
        <row r="3441">
          <cell r="S3441" t="str">
            <v>0</v>
          </cell>
        </row>
        <row r="3442">
          <cell r="S3442" t="str">
            <v>0</v>
          </cell>
        </row>
        <row r="3443">
          <cell r="S3443" t="str">
            <v>0</v>
          </cell>
        </row>
        <row r="3444">
          <cell r="S3444" t="str">
            <v>0</v>
          </cell>
        </row>
        <row r="3445">
          <cell r="S3445" t="str">
            <v>0</v>
          </cell>
        </row>
        <row r="3446">
          <cell r="S3446" t="str">
            <v>0</v>
          </cell>
        </row>
        <row r="3447">
          <cell r="S3447" t="str">
            <v>0</v>
          </cell>
        </row>
        <row r="3448">
          <cell r="S3448" t="str">
            <v>0</v>
          </cell>
        </row>
        <row r="3449">
          <cell r="S3449" t="str">
            <v>0</v>
          </cell>
        </row>
        <row r="3450">
          <cell r="S3450" t="str">
            <v>0</v>
          </cell>
        </row>
        <row r="3451">
          <cell r="S3451" t="str">
            <v>0</v>
          </cell>
        </row>
        <row r="3452">
          <cell r="S3452" t="str">
            <v>0</v>
          </cell>
        </row>
        <row r="3453">
          <cell r="S3453" t="str">
            <v>0</v>
          </cell>
        </row>
        <row r="3454">
          <cell r="S3454" t="str">
            <v>0</v>
          </cell>
        </row>
        <row r="3455">
          <cell r="S3455" t="str">
            <v>0</v>
          </cell>
        </row>
        <row r="3456">
          <cell r="S3456" t="str">
            <v>0</v>
          </cell>
        </row>
        <row r="3457">
          <cell r="S3457" t="str">
            <v>0</v>
          </cell>
        </row>
        <row r="3458">
          <cell r="S3458" t="str">
            <v>0</v>
          </cell>
        </row>
        <row r="3459">
          <cell r="S3459" t="str">
            <v>0</v>
          </cell>
        </row>
        <row r="3460">
          <cell r="S3460" t="str">
            <v>0</v>
          </cell>
        </row>
        <row r="3461">
          <cell r="S3461" t="str">
            <v>0</v>
          </cell>
        </row>
        <row r="3462">
          <cell r="S3462" t="str">
            <v>0</v>
          </cell>
        </row>
        <row r="3463">
          <cell r="S3463" t="str">
            <v>0</v>
          </cell>
        </row>
        <row r="3464">
          <cell r="S3464" t="str">
            <v>0</v>
          </cell>
        </row>
        <row r="3465">
          <cell r="S3465" t="str">
            <v>0</v>
          </cell>
        </row>
        <row r="3466">
          <cell r="S3466" t="str">
            <v>0</v>
          </cell>
        </row>
        <row r="3467">
          <cell r="S3467" t="str">
            <v>0</v>
          </cell>
        </row>
        <row r="3468">
          <cell r="S3468" t="str">
            <v>0</v>
          </cell>
        </row>
        <row r="3469">
          <cell r="S3469" t="str">
            <v>0</v>
          </cell>
        </row>
        <row r="3470">
          <cell r="S3470" t="str">
            <v>0</v>
          </cell>
        </row>
        <row r="3471">
          <cell r="S3471" t="str">
            <v>0</v>
          </cell>
        </row>
        <row r="3472">
          <cell r="S3472" t="str">
            <v>0</v>
          </cell>
        </row>
        <row r="3473">
          <cell r="S3473" t="str">
            <v>0</v>
          </cell>
        </row>
        <row r="3474">
          <cell r="S3474" t="str">
            <v>0</v>
          </cell>
        </row>
        <row r="3475">
          <cell r="S3475" t="str">
            <v>0</v>
          </cell>
        </row>
        <row r="3476">
          <cell r="S3476" t="str">
            <v>0</v>
          </cell>
        </row>
        <row r="3477">
          <cell r="S3477" t="str">
            <v>0</v>
          </cell>
        </row>
        <row r="3478">
          <cell r="S3478" t="str">
            <v>0</v>
          </cell>
        </row>
        <row r="3479">
          <cell r="S3479" t="str">
            <v>0</v>
          </cell>
        </row>
        <row r="3480">
          <cell r="S3480" t="str">
            <v>0</v>
          </cell>
        </row>
        <row r="3481">
          <cell r="S3481" t="str">
            <v>0</v>
          </cell>
        </row>
        <row r="3482">
          <cell r="S3482" t="str">
            <v>0</v>
          </cell>
        </row>
        <row r="3483">
          <cell r="S3483" t="str">
            <v>0</v>
          </cell>
        </row>
        <row r="3484">
          <cell r="S3484" t="str">
            <v>0</v>
          </cell>
        </row>
        <row r="3485">
          <cell r="S3485" t="str">
            <v>0</v>
          </cell>
        </row>
        <row r="3486">
          <cell r="S3486" t="str">
            <v>0</v>
          </cell>
        </row>
        <row r="3487">
          <cell r="S3487" t="str">
            <v>0</v>
          </cell>
        </row>
        <row r="3488">
          <cell r="S3488" t="str">
            <v>0</v>
          </cell>
        </row>
        <row r="3489">
          <cell r="S3489" t="str">
            <v>0</v>
          </cell>
        </row>
        <row r="3490">
          <cell r="S3490" t="str">
            <v>0</v>
          </cell>
        </row>
        <row r="3491">
          <cell r="S3491" t="str">
            <v>0</v>
          </cell>
        </row>
        <row r="3492">
          <cell r="S3492" t="str">
            <v>0</v>
          </cell>
        </row>
        <row r="3493">
          <cell r="S3493" t="str">
            <v>0</v>
          </cell>
        </row>
        <row r="3494">
          <cell r="S3494" t="str">
            <v>0</v>
          </cell>
        </row>
        <row r="3495">
          <cell r="S3495" t="str">
            <v>0</v>
          </cell>
        </row>
        <row r="3496">
          <cell r="S3496" t="str">
            <v>0</v>
          </cell>
        </row>
        <row r="3497">
          <cell r="S3497" t="str">
            <v>0</v>
          </cell>
        </row>
        <row r="3498">
          <cell r="S3498" t="str">
            <v>0</v>
          </cell>
        </row>
        <row r="3499">
          <cell r="S3499" t="str">
            <v>0</v>
          </cell>
        </row>
        <row r="3500">
          <cell r="S3500" t="str">
            <v>0</v>
          </cell>
        </row>
        <row r="3501">
          <cell r="S3501" t="str">
            <v>0</v>
          </cell>
        </row>
        <row r="3502">
          <cell r="S3502" t="str">
            <v>0</v>
          </cell>
        </row>
        <row r="3503">
          <cell r="S3503" t="str">
            <v>0</v>
          </cell>
        </row>
        <row r="3504">
          <cell r="S3504" t="str">
            <v>0</v>
          </cell>
        </row>
        <row r="3505">
          <cell r="S3505" t="str">
            <v>0</v>
          </cell>
        </row>
        <row r="3506">
          <cell r="S3506" t="str">
            <v>0</v>
          </cell>
        </row>
        <row r="3507">
          <cell r="S3507" t="str">
            <v>0</v>
          </cell>
        </row>
        <row r="3508">
          <cell r="S3508" t="str">
            <v>0</v>
          </cell>
        </row>
        <row r="3509">
          <cell r="S3509" t="str">
            <v>0</v>
          </cell>
        </row>
        <row r="3510">
          <cell r="S3510" t="str">
            <v>0</v>
          </cell>
        </row>
        <row r="3511">
          <cell r="S3511" t="str">
            <v>0</v>
          </cell>
        </row>
        <row r="3512">
          <cell r="S3512" t="str">
            <v>0</v>
          </cell>
        </row>
        <row r="3513">
          <cell r="S3513" t="str">
            <v>0</v>
          </cell>
        </row>
        <row r="3514">
          <cell r="S3514" t="str">
            <v>0</v>
          </cell>
        </row>
        <row r="3515">
          <cell r="S3515" t="str">
            <v>0</v>
          </cell>
        </row>
        <row r="3516">
          <cell r="S3516" t="str">
            <v>0</v>
          </cell>
        </row>
        <row r="3517">
          <cell r="S3517" t="str">
            <v>0</v>
          </cell>
        </row>
        <row r="3518">
          <cell r="S3518" t="str">
            <v>0</v>
          </cell>
        </row>
        <row r="3519">
          <cell r="S3519" t="str">
            <v>0</v>
          </cell>
        </row>
        <row r="3520">
          <cell r="S3520" t="str">
            <v>0</v>
          </cell>
        </row>
        <row r="3521">
          <cell r="S3521" t="str">
            <v>0</v>
          </cell>
        </row>
        <row r="3522">
          <cell r="S3522" t="str">
            <v>0</v>
          </cell>
        </row>
        <row r="3523">
          <cell r="S3523" t="str">
            <v>0</v>
          </cell>
        </row>
        <row r="3524">
          <cell r="S3524" t="str">
            <v>0</v>
          </cell>
        </row>
        <row r="3525">
          <cell r="S3525" t="str">
            <v>0</v>
          </cell>
        </row>
        <row r="3526">
          <cell r="S3526" t="str">
            <v>0</v>
          </cell>
        </row>
        <row r="3527">
          <cell r="S3527" t="str">
            <v>0</v>
          </cell>
        </row>
        <row r="3528">
          <cell r="S3528" t="str">
            <v>0</v>
          </cell>
        </row>
        <row r="3529">
          <cell r="S3529" t="str">
            <v>0</v>
          </cell>
        </row>
        <row r="3530">
          <cell r="S3530" t="str">
            <v>0</v>
          </cell>
        </row>
        <row r="3531">
          <cell r="S3531" t="str">
            <v>0</v>
          </cell>
        </row>
        <row r="3532">
          <cell r="S3532" t="str">
            <v>0</v>
          </cell>
        </row>
        <row r="3533">
          <cell r="S3533" t="str">
            <v>0</v>
          </cell>
        </row>
        <row r="3534">
          <cell r="S3534" t="str">
            <v>0</v>
          </cell>
        </row>
        <row r="3535">
          <cell r="S3535" t="str">
            <v>0</v>
          </cell>
        </row>
        <row r="3536">
          <cell r="S3536" t="str">
            <v>0</v>
          </cell>
        </row>
        <row r="3537">
          <cell r="S3537" t="str">
            <v>0</v>
          </cell>
        </row>
        <row r="3538">
          <cell r="S3538" t="str">
            <v>0</v>
          </cell>
        </row>
        <row r="3539">
          <cell r="S3539" t="str">
            <v>0</v>
          </cell>
        </row>
        <row r="3540">
          <cell r="S3540" t="str">
            <v>0</v>
          </cell>
        </row>
        <row r="3541">
          <cell r="S3541" t="str">
            <v>0</v>
          </cell>
        </row>
        <row r="3542">
          <cell r="S3542" t="str">
            <v>0</v>
          </cell>
        </row>
        <row r="3543">
          <cell r="S3543" t="str">
            <v>0</v>
          </cell>
        </row>
        <row r="3544">
          <cell r="S3544" t="str">
            <v>0</v>
          </cell>
        </row>
        <row r="3545">
          <cell r="S3545" t="str">
            <v>0</v>
          </cell>
        </row>
        <row r="3546">
          <cell r="S3546" t="str">
            <v>0</v>
          </cell>
        </row>
        <row r="3547">
          <cell r="S3547" t="str">
            <v>0</v>
          </cell>
        </row>
        <row r="3548">
          <cell r="S3548" t="str">
            <v>0</v>
          </cell>
        </row>
        <row r="3549">
          <cell r="S3549" t="str">
            <v>0</v>
          </cell>
        </row>
        <row r="3550">
          <cell r="S3550" t="str">
            <v>0</v>
          </cell>
        </row>
        <row r="3551">
          <cell r="S3551" t="str">
            <v>0</v>
          </cell>
        </row>
        <row r="3552">
          <cell r="S3552" t="str">
            <v>0</v>
          </cell>
        </row>
        <row r="3553">
          <cell r="S3553" t="str">
            <v>0</v>
          </cell>
        </row>
        <row r="3554">
          <cell r="S3554" t="str">
            <v>0</v>
          </cell>
        </row>
        <row r="3555">
          <cell r="S3555" t="str">
            <v>0</v>
          </cell>
        </row>
        <row r="3556">
          <cell r="S3556" t="str">
            <v>0</v>
          </cell>
        </row>
        <row r="3557">
          <cell r="S3557" t="str">
            <v>0</v>
          </cell>
        </row>
        <row r="3558">
          <cell r="S3558" t="str">
            <v>0</v>
          </cell>
        </row>
        <row r="3559">
          <cell r="S3559" t="str">
            <v>0</v>
          </cell>
        </row>
        <row r="3560">
          <cell r="S3560" t="str">
            <v>0</v>
          </cell>
        </row>
        <row r="3561">
          <cell r="S3561" t="str">
            <v>0</v>
          </cell>
        </row>
        <row r="3562">
          <cell r="S3562" t="str">
            <v>0</v>
          </cell>
        </row>
        <row r="3563">
          <cell r="S3563" t="str">
            <v>0</v>
          </cell>
        </row>
        <row r="3564">
          <cell r="S3564" t="str">
            <v>0</v>
          </cell>
        </row>
        <row r="3565">
          <cell r="S3565" t="str">
            <v>0</v>
          </cell>
        </row>
        <row r="3566">
          <cell r="S3566" t="str">
            <v>0</v>
          </cell>
        </row>
        <row r="3567">
          <cell r="S3567" t="str">
            <v>0</v>
          </cell>
        </row>
        <row r="3568">
          <cell r="S3568" t="str">
            <v>0</v>
          </cell>
        </row>
        <row r="3569">
          <cell r="S3569" t="str">
            <v>0</v>
          </cell>
        </row>
        <row r="3570">
          <cell r="S3570" t="str">
            <v>0</v>
          </cell>
        </row>
        <row r="3571">
          <cell r="S3571" t="str">
            <v>0</v>
          </cell>
        </row>
        <row r="3572">
          <cell r="S3572" t="str">
            <v>0</v>
          </cell>
        </row>
        <row r="3573">
          <cell r="S3573" t="str">
            <v>0</v>
          </cell>
        </row>
        <row r="3574">
          <cell r="S3574" t="str">
            <v>0</v>
          </cell>
        </row>
        <row r="3575">
          <cell r="S3575" t="str">
            <v>0</v>
          </cell>
        </row>
        <row r="3576">
          <cell r="S3576" t="str">
            <v>0</v>
          </cell>
        </row>
        <row r="3577">
          <cell r="S3577" t="str">
            <v>0</v>
          </cell>
        </row>
        <row r="3578">
          <cell r="S3578" t="str">
            <v>0</v>
          </cell>
        </row>
        <row r="3579">
          <cell r="S3579" t="str">
            <v>0</v>
          </cell>
        </row>
        <row r="3580">
          <cell r="S3580" t="str">
            <v>0</v>
          </cell>
        </row>
        <row r="3581">
          <cell r="S3581" t="str">
            <v>0</v>
          </cell>
        </row>
        <row r="3582">
          <cell r="S3582" t="str">
            <v>0</v>
          </cell>
        </row>
        <row r="3583">
          <cell r="S3583" t="str">
            <v>0</v>
          </cell>
        </row>
        <row r="3584">
          <cell r="S3584" t="str">
            <v>0</v>
          </cell>
        </row>
        <row r="3585">
          <cell r="S3585" t="str">
            <v>0</v>
          </cell>
        </row>
        <row r="3586">
          <cell r="S3586" t="str">
            <v>0</v>
          </cell>
        </row>
        <row r="3587">
          <cell r="S3587" t="str">
            <v>0</v>
          </cell>
        </row>
        <row r="3588">
          <cell r="S3588" t="str">
            <v>0</v>
          </cell>
        </row>
        <row r="3589">
          <cell r="S3589" t="str">
            <v>0</v>
          </cell>
        </row>
        <row r="3590">
          <cell r="S3590" t="str">
            <v>0</v>
          </cell>
        </row>
        <row r="3591">
          <cell r="S3591" t="str">
            <v>0</v>
          </cell>
        </row>
        <row r="3592">
          <cell r="S3592" t="str">
            <v>0</v>
          </cell>
        </row>
        <row r="3593">
          <cell r="S3593" t="str">
            <v>0</v>
          </cell>
        </row>
        <row r="3594">
          <cell r="S3594" t="str">
            <v>0</v>
          </cell>
        </row>
        <row r="3595">
          <cell r="S3595" t="str">
            <v>0</v>
          </cell>
        </row>
        <row r="3596">
          <cell r="S3596" t="str">
            <v>0</v>
          </cell>
        </row>
        <row r="3597">
          <cell r="S3597" t="str">
            <v>0</v>
          </cell>
        </row>
        <row r="3598">
          <cell r="S3598" t="str">
            <v>0</v>
          </cell>
        </row>
        <row r="3599">
          <cell r="S3599" t="str">
            <v>0</v>
          </cell>
        </row>
        <row r="3600">
          <cell r="S3600" t="str">
            <v>0</v>
          </cell>
        </row>
        <row r="3601">
          <cell r="S3601" t="str">
            <v>0</v>
          </cell>
        </row>
        <row r="3602">
          <cell r="S3602" t="str">
            <v>0</v>
          </cell>
        </row>
        <row r="3603">
          <cell r="S3603" t="str">
            <v>0</v>
          </cell>
        </row>
        <row r="3604">
          <cell r="S3604" t="str">
            <v>0</v>
          </cell>
        </row>
        <row r="3605">
          <cell r="S3605" t="str">
            <v>0</v>
          </cell>
        </row>
        <row r="3606">
          <cell r="S3606" t="str">
            <v>0</v>
          </cell>
        </row>
        <row r="3607">
          <cell r="S3607" t="str">
            <v>0</v>
          </cell>
        </row>
        <row r="3608">
          <cell r="S3608" t="str">
            <v>0</v>
          </cell>
        </row>
        <row r="3609">
          <cell r="S3609" t="str">
            <v>0</v>
          </cell>
        </row>
        <row r="3610">
          <cell r="S3610" t="str">
            <v>0</v>
          </cell>
        </row>
        <row r="3611">
          <cell r="S3611" t="str">
            <v>0</v>
          </cell>
        </row>
        <row r="3612">
          <cell r="S3612" t="str">
            <v>0</v>
          </cell>
        </row>
        <row r="3613">
          <cell r="S3613" t="str">
            <v>0</v>
          </cell>
        </row>
        <row r="3614">
          <cell r="S3614" t="str">
            <v>0</v>
          </cell>
        </row>
        <row r="3615">
          <cell r="S3615" t="str">
            <v>0</v>
          </cell>
        </row>
        <row r="3616">
          <cell r="S3616" t="str">
            <v>0</v>
          </cell>
        </row>
        <row r="3617">
          <cell r="S3617" t="str">
            <v>0</v>
          </cell>
        </row>
        <row r="3618">
          <cell r="S3618" t="str">
            <v>0</v>
          </cell>
        </row>
        <row r="3619">
          <cell r="S3619" t="str">
            <v>0</v>
          </cell>
        </row>
        <row r="3620">
          <cell r="S3620" t="str">
            <v>0</v>
          </cell>
        </row>
        <row r="3621">
          <cell r="S3621" t="str">
            <v>0</v>
          </cell>
        </row>
        <row r="3622">
          <cell r="S3622" t="str">
            <v>0</v>
          </cell>
        </row>
        <row r="3623">
          <cell r="S3623" t="str">
            <v>0</v>
          </cell>
        </row>
        <row r="3624">
          <cell r="S3624" t="str">
            <v>0</v>
          </cell>
        </row>
        <row r="3625">
          <cell r="S3625" t="str">
            <v>0</v>
          </cell>
        </row>
        <row r="3626">
          <cell r="S3626" t="str">
            <v>0</v>
          </cell>
        </row>
        <row r="3627">
          <cell r="S3627" t="str">
            <v>0</v>
          </cell>
        </row>
        <row r="3628">
          <cell r="S3628" t="str">
            <v>0</v>
          </cell>
        </row>
        <row r="3629">
          <cell r="S3629" t="str">
            <v>0</v>
          </cell>
        </row>
        <row r="3630">
          <cell r="S3630" t="str">
            <v>0</v>
          </cell>
        </row>
        <row r="3631">
          <cell r="S3631" t="str">
            <v>0</v>
          </cell>
        </row>
        <row r="3632">
          <cell r="S3632" t="str">
            <v>0</v>
          </cell>
        </row>
        <row r="3633">
          <cell r="S3633" t="str">
            <v>0</v>
          </cell>
        </row>
        <row r="3634">
          <cell r="S3634" t="str">
            <v>0</v>
          </cell>
        </row>
        <row r="3635">
          <cell r="S3635" t="str">
            <v>0</v>
          </cell>
        </row>
        <row r="3636">
          <cell r="S3636" t="str">
            <v>0</v>
          </cell>
        </row>
        <row r="3637">
          <cell r="S3637" t="str">
            <v>0</v>
          </cell>
        </row>
        <row r="3638">
          <cell r="S3638" t="str">
            <v>0</v>
          </cell>
        </row>
        <row r="3639">
          <cell r="S3639" t="str">
            <v>0</v>
          </cell>
        </row>
        <row r="3640">
          <cell r="S3640" t="str">
            <v>0</v>
          </cell>
        </row>
        <row r="3641">
          <cell r="S3641" t="str">
            <v>0</v>
          </cell>
        </row>
        <row r="3642">
          <cell r="S3642" t="str">
            <v>0</v>
          </cell>
        </row>
        <row r="3643">
          <cell r="S3643" t="str">
            <v>0</v>
          </cell>
        </row>
        <row r="3644">
          <cell r="S3644" t="str">
            <v>0</v>
          </cell>
        </row>
        <row r="3645">
          <cell r="S3645" t="str">
            <v>0</v>
          </cell>
        </row>
        <row r="3646">
          <cell r="S3646" t="str">
            <v>0</v>
          </cell>
        </row>
        <row r="3647">
          <cell r="S3647" t="str">
            <v>0</v>
          </cell>
        </row>
        <row r="3648">
          <cell r="S3648" t="str">
            <v>0</v>
          </cell>
        </row>
        <row r="3649">
          <cell r="S3649" t="str">
            <v>0</v>
          </cell>
        </row>
        <row r="3650">
          <cell r="S3650" t="str">
            <v>0</v>
          </cell>
        </row>
        <row r="3651">
          <cell r="S3651" t="str">
            <v>0</v>
          </cell>
        </row>
        <row r="3652">
          <cell r="S3652" t="str">
            <v>0</v>
          </cell>
        </row>
        <row r="3653">
          <cell r="S3653" t="str">
            <v>0</v>
          </cell>
        </row>
        <row r="3654">
          <cell r="S3654" t="str">
            <v>0</v>
          </cell>
        </row>
        <row r="3655">
          <cell r="S3655" t="str">
            <v>0</v>
          </cell>
        </row>
        <row r="3656">
          <cell r="S3656" t="str">
            <v>0</v>
          </cell>
        </row>
        <row r="3657">
          <cell r="S3657" t="str">
            <v>0</v>
          </cell>
        </row>
        <row r="3658">
          <cell r="S3658" t="str">
            <v>0</v>
          </cell>
        </row>
        <row r="3659">
          <cell r="S3659" t="str">
            <v>0</v>
          </cell>
        </row>
        <row r="3660">
          <cell r="S3660" t="str">
            <v>0</v>
          </cell>
        </row>
        <row r="3661">
          <cell r="S3661" t="str">
            <v>0</v>
          </cell>
        </row>
        <row r="3662">
          <cell r="S3662" t="str">
            <v>0</v>
          </cell>
        </row>
        <row r="3663">
          <cell r="S3663" t="str">
            <v>0</v>
          </cell>
        </row>
        <row r="3664">
          <cell r="S3664" t="str">
            <v>0</v>
          </cell>
        </row>
        <row r="3665">
          <cell r="S3665" t="str">
            <v>0</v>
          </cell>
        </row>
        <row r="3666">
          <cell r="S3666" t="str">
            <v>0</v>
          </cell>
        </row>
        <row r="3667">
          <cell r="S3667" t="str">
            <v>0</v>
          </cell>
        </row>
        <row r="3668">
          <cell r="S3668" t="str">
            <v>0</v>
          </cell>
        </row>
        <row r="3669">
          <cell r="S3669" t="str">
            <v>0</v>
          </cell>
        </row>
        <row r="3670">
          <cell r="S3670" t="str">
            <v>0</v>
          </cell>
        </row>
        <row r="3671">
          <cell r="S3671" t="str">
            <v>0</v>
          </cell>
        </row>
        <row r="3672">
          <cell r="S3672" t="str">
            <v>0</v>
          </cell>
        </row>
        <row r="3673">
          <cell r="S3673" t="str">
            <v>0</v>
          </cell>
        </row>
        <row r="3674">
          <cell r="S3674" t="str">
            <v>0</v>
          </cell>
        </row>
        <row r="3675">
          <cell r="S3675" t="str">
            <v>0</v>
          </cell>
        </row>
        <row r="3676">
          <cell r="S3676" t="str">
            <v>0</v>
          </cell>
        </row>
        <row r="3677">
          <cell r="S3677" t="str">
            <v>0</v>
          </cell>
        </row>
        <row r="3678">
          <cell r="S3678" t="str">
            <v>0</v>
          </cell>
        </row>
        <row r="3679">
          <cell r="S3679" t="str">
            <v>0</v>
          </cell>
        </row>
        <row r="3680">
          <cell r="S3680" t="str">
            <v>0</v>
          </cell>
        </row>
        <row r="3681">
          <cell r="S3681" t="str">
            <v>0</v>
          </cell>
        </row>
        <row r="3682">
          <cell r="S3682" t="str">
            <v>0</v>
          </cell>
        </row>
        <row r="3683">
          <cell r="S3683" t="str">
            <v>0</v>
          </cell>
        </row>
        <row r="3684">
          <cell r="S3684" t="str">
            <v>0</v>
          </cell>
        </row>
        <row r="3685">
          <cell r="S3685" t="str">
            <v>0</v>
          </cell>
        </row>
        <row r="3686">
          <cell r="S3686" t="str">
            <v>0</v>
          </cell>
        </row>
        <row r="3687">
          <cell r="S3687" t="str">
            <v>0</v>
          </cell>
        </row>
        <row r="3688">
          <cell r="S3688" t="str">
            <v>0</v>
          </cell>
        </row>
        <row r="3689">
          <cell r="S3689" t="str">
            <v>0</v>
          </cell>
        </row>
        <row r="3690">
          <cell r="S3690" t="str">
            <v>0</v>
          </cell>
        </row>
        <row r="3691">
          <cell r="S3691" t="str">
            <v>0</v>
          </cell>
        </row>
        <row r="3692">
          <cell r="S3692" t="str">
            <v>0</v>
          </cell>
        </row>
        <row r="3693">
          <cell r="S3693" t="str">
            <v>0</v>
          </cell>
        </row>
        <row r="3694">
          <cell r="S3694" t="str">
            <v>0</v>
          </cell>
        </row>
        <row r="3695">
          <cell r="S3695" t="str">
            <v>0</v>
          </cell>
        </row>
        <row r="3696">
          <cell r="S3696" t="str">
            <v>0</v>
          </cell>
        </row>
        <row r="3697">
          <cell r="S3697" t="str">
            <v>0</v>
          </cell>
        </row>
        <row r="3698">
          <cell r="S3698" t="str">
            <v>0</v>
          </cell>
        </row>
        <row r="3699">
          <cell r="S3699" t="str">
            <v>0</v>
          </cell>
        </row>
        <row r="3700">
          <cell r="S3700" t="str">
            <v>0</v>
          </cell>
        </row>
        <row r="3701">
          <cell r="S3701" t="str">
            <v>0</v>
          </cell>
        </row>
        <row r="3702">
          <cell r="S3702" t="str">
            <v>0</v>
          </cell>
        </row>
        <row r="3703">
          <cell r="S3703" t="str">
            <v>0</v>
          </cell>
        </row>
        <row r="3704">
          <cell r="S3704" t="str">
            <v>0</v>
          </cell>
        </row>
        <row r="3705">
          <cell r="S3705" t="str">
            <v>0</v>
          </cell>
        </row>
        <row r="3706">
          <cell r="S3706" t="str">
            <v>0</v>
          </cell>
        </row>
        <row r="3707">
          <cell r="S3707" t="str">
            <v>0</v>
          </cell>
        </row>
        <row r="3708">
          <cell r="S3708" t="str">
            <v>0</v>
          </cell>
        </row>
        <row r="3709">
          <cell r="S3709" t="str">
            <v>0</v>
          </cell>
        </row>
        <row r="3710">
          <cell r="S3710" t="str">
            <v>0</v>
          </cell>
        </row>
        <row r="3711">
          <cell r="S3711" t="str">
            <v>0</v>
          </cell>
        </row>
        <row r="3712">
          <cell r="S3712" t="str">
            <v>0</v>
          </cell>
        </row>
        <row r="3713">
          <cell r="S3713" t="str">
            <v>0</v>
          </cell>
        </row>
        <row r="3714">
          <cell r="S3714" t="str">
            <v>0</v>
          </cell>
        </row>
        <row r="3715">
          <cell r="S3715" t="str">
            <v>0</v>
          </cell>
        </row>
        <row r="3716">
          <cell r="S3716" t="str">
            <v>0</v>
          </cell>
        </row>
        <row r="3717">
          <cell r="S3717" t="str">
            <v>0</v>
          </cell>
        </row>
        <row r="3718">
          <cell r="S3718" t="str">
            <v>0</v>
          </cell>
        </row>
        <row r="3719">
          <cell r="S3719" t="str">
            <v>0</v>
          </cell>
        </row>
        <row r="3720">
          <cell r="S3720" t="str">
            <v>0</v>
          </cell>
        </row>
        <row r="3721">
          <cell r="S3721" t="str">
            <v>0</v>
          </cell>
        </row>
        <row r="3722">
          <cell r="S3722" t="str">
            <v>0</v>
          </cell>
        </row>
        <row r="3723">
          <cell r="S3723" t="str">
            <v>0</v>
          </cell>
        </row>
        <row r="3724">
          <cell r="S3724" t="str">
            <v>0</v>
          </cell>
        </row>
        <row r="3725">
          <cell r="S3725" t="str">
            <v>0</v>
          </cell>
        </row>
        <row r="3726">
          <cell r="S3726" t="str">
            <v>0</v>
          </cell>
        </row>
        <row r="3727">
          <cell r="S3727" t="str">
            <v>0</v>
          </cell>
        </row>
        <row r="3728">
          <cell r="S3728" t="str">
            <v>0</v>
          </cell>
        </row>
        <row r="3729">
          <cell r="S3729" t="str">
            <v>0</v>
          </cell>
        </row>
        <row r="3730">
          <cell r="S3730" t="str">
            <v>0</v>
          </cell>
        </row>
        <row r="3731">
          <cell r="S3731" t="str">
            <v>0</v>
          </cell>
        </row>
        <row r="3732">
          <cell r="S3732" t="str">
            <v>0</v>
          </cell>
        </row>
        <row r="3733">
          <cell r="S3733" t="str">
            <v>0</v>
          </cell>
        </row>
        <row r="3734">
          <cell r="S3734" t="str">
            <v>0</v>
          </cell>
        </row>
        <row r="3735">
          <cell r="S3735" t="str">
            <v>0</v>
          </cell>
        </row>
        <row r="3736">
          <cell r="S3736" t="str">
            <v>0</v>
          </cell>
        </row>
        <row r="3737">
          <cell r="S3737" t="str">
            <v>0</v>
          </cell>
        </row>
        <row r="3738">
          <cell r="S3738" t="str">
            <v>0</v>
          </cell>
        </row>
        <row r="3739">
          <cell r="S3739" t="str">
            <v>0</v>
          </cell>
        </row>
        <row r="3740">
          <cell r="S3740" t="str">
            <v>0</v>
          </cell>
        </row>
        <row r="3741">
          <cell r="S3741" t="str">
            <v>0</v>
          </cell>
        </row>
        <row r="3742">
          <cell r="S3742" t="str">
            <v>0</v>
          </cell>
        </row>
        <row r="3743">
          <cell r="S3743" t="str">
            <v>0</v>
          </cell>
        </row>
        <row r="3744">
          <cell r="S3744" t="str">
            <v>0</v>
          </cell>
        </row>
        <row r="3745">
          <cell r="S3745" t="str">
            <v>0</v>
          </cell>
        </row>
        <row r="3746">
          <cell r="S3746" t="str">
            <v>0</v>
          </cell>
        </row>
        <row r="3747">
          <cell r="S3747" t="str">
            <v>0</v>
          </cell>
        </row>
        <row r="3748">
          <cell r="S3748" t="str">
            <v>0</v>
          </cell>
        </row>
        <row r="3749">
          <cell r="S3749" t="str">
            <v>0</v>
          </cell>
        </row>
        <row r="3750">
          <cell r="S3750" t="str">
            <v>0</v>
          </cell>
        </row>
        <row r="3751">
          <cell r="S3751" t="str">
            <v>0</v>
          </cell>
        </row>
        <row r="3752">
          <cell r="S3752" t="str">
            <v>0</v>
          </cell>
        </row>
        <row r="3753">
          <cell r="S3753" t="str">
            <v>0</v>
          </cell>
        </row>
        <row r="3754">
          <cell r="S3754" t="str">
            <v>0</v>
          </cell>
        </row>
        <row r="3755">
          <cell r="S3755" t="str">
            <v>0</v>
          </cell>
        </row>
        <row r="3756">
          <cell r="S3756" t="str">
            <v>0</v>
          </cell>
        </row>
        <row r="3757">
          <cell r="S3757" t="str">
            <v>0</v>
          </cell>
        </row>
        <row r="3758">
          <cell r="S3758" t="str">
            <v>0</v>
          </cell>
        </row>
        <row r="3759">
          <cell r="S3759" t="str">
            <v>0</v>
          </cell>
        </row>
        <row r="3760">
          <cell r="S3760" t="str">
            <v>0</v>
          </cell>
        </row>
        <row r="3761">
          <cell r="S3761" t="str">
            <v>0</v>
          </cell>
        </row>
        <row r="3762">
          <cell r="S3762" t="str">
            <v>0</v>
          </cell>
        </row>
        <row r="3763">
          <cell r="S3763" t="str">
            <v>0</v>
          </cell>
        </row>
        <row r="3764">
          <cell r="S3764" t="str">
            <v>0</v>
          </cell>
        </row>
        <row r="3765">
          <cell r="S3765" t="str">
            <v>0</v>
          </cell>
        </row>
        <row r="3766">
          <cell r="S3766" t="str">
            <v>0</v>
          </cell>
        </row>
        <row r="3767">
          <cell r="S3767" t="str">
            <v>0</v>
          </cell>
        </row>
        <row r="3768">
          <cell r="S3768" t="str">
            <v>0</v>
          </cell>
        </row>
        <row r="3769">
          <cell r="S3769" t="str">
            <v>0</v>
          </cell>
        </row>
        <row r="3770">
          <cell r="S3770" t="str">
            <v>0</v>
          </cell>
        </row>
        <row r="3771">
          <cell r="S3771" t="str">
            <v>0</v>
          </cell>
        </row>
        <row r="3772">
          <cell r="S3772" t="str">
            <v>0</v>
          </cell>
        </row>
        <row r="3773">
          <cell r="S3773" t="str">
            <v>0</v>
          </cell>
        </row>
        <row r="3774">
          <cell r="S3774" t="str">
            <v>0</v>
          </cell>
        </row>
        <row r="3775">
          <cell r="S3775" t="str">
            <v>0</v>
          </cell>
        </row>
        <row r="3776">
          <cell r="S3776" t="str">
            <v>0</v>
          </cell>
        </row>
        <row r="3777">
          <cell r="S3777" t="str">
            <v>0</v>
          </cell>
        </row>
        <row r="3778">
          <cell r="S3778" t="str">
            <v>0</v>
          </cell>
        </row>
        <row r="3779">
          <cell r="S3779" t="str">
            <v>0</v>
          </cell>
        </row>
        <row r="3780">
          <cell r="S3780" t="str">
            <v>0</v>
          </cell>
        </row>
        <row r="3781">
          <cell r="S3781" t="str">
            <v>0</v>
          </cell>
        </row>
        <row r="3782">
          <cell r="S3782" t="str">
            <v>0</v>
          </cell>
        </row>
        <row r="3783">
          <cell r="S3783" t="str">
            <v>0</v>
          </cell>
        </row>
        <row r="3784">
          <cell r="S3784" t="str">
            <v>0</v>
          </cell>
        </row>
        <row r="3785">
          <cell r="S3785" t="str">
            <v>0</v>
          </cell>
        </row>
        <row r="3786">
          <cell r="S3786" t="str">
            <v>0</v>
          </cell>
        </row>
        <row r="3787">
          <cell r="S3787" t="str">
            <v>0</v>
          </cell>
        </row>
        <row r="3788">
          <cell r="S3788" t="str">
            <v>0</v>
          </cell>
        </row>
        <row r="3789">
          <cell r="S3789" t="str">
            <v>0</v>
          </cell>
        </row>
        <row r="3790">
          <cell r="S3790" t="str">
            <v>0</v>
          </cell>
        </row>
        <row r="3791">
          <cell r="S3791" t="str">
            <v>0</v>
          </cell>
        </row>
        <row r="3792">
          <cell r="S3792" t="str">
            <v>0</v>
          </cell>
        </row>
        <row r="3793">
          <cell r="S3793" t="str">
            <v>0</v>
          </cell>
        </row>
        <row r="3794">
          <cell r="S3794" t="str">
            <v>0</v>
          </cell>
        </row>
        <row r="3795">
          <cell r="S3795" t="str">
            <v>0</v>
          </cell>
        </row>
        <row r="3796">
          <cell r="S3796" t="str">
            <v>0</v>
          </cell>
        </row>
        <row r="3797">
          <cell r="S3797" t="str">
            <v>0</v>
          </cell>
        </row>
        <row r="3798">
          <cell r="S3798" t="str">
            <v>0</v>
          </cell>
        </row>
        <row r="3799">
          <cell r="S3799" t="str">
            <v>0</v>
          </cell>
        </row>
        <row r="3800">
          <cell r="S3800" t="str">
            <v>0</v>
          </cell>
        </row>
        <row r="3801">
          <cell r="S3801" t="str">
            <v>0</v>
          </cell>
        </row>
        <row r="3802">
          <cell r="S3802" t="str">
            <v>0</v>
          </cell>
        </row>
        <row r="3803">
          <cell r="S3803" t="str">
            <v>0</v>
          </cell>
        </row>
        <row r="3804">
          <cell r="S3804" t="str">
            <v>0</v>
          </cell>
        </row>
        <row r="3805">
          <cell r="S3805" t="str">
            <v>0</v>
          </cell>
        </row>
        <row r="3806">
          <cell r="S3806" t="str">
            <v>0</v>
          </cell>
        </row>
        <row r="3807">
          <cell r="S3807" t="str">
            <v>0</v>
          </cell>
        </row>
        <row r="3808">
          <cell r="S3808" t="str">
            <v>0</v>
          </cell>
        </row>
        <row r="3809">
          <cell r="S3809" t="str">
            <v>0</v>
          </cell>
        </row>
        <row r="3810">
          <cell r="S3810" t="str">
            <v>0</v>
          </cell>
        </row>
        <row r="3811">
          <cell r="S3811" t="str">
            <v>0</v>
          </cell>
        </row>
        <row r="3812">
          <cell r="S3812" t="str">
            <v>0</v>
          </cell>
        </row>
        <row r="3813">
          <cell r="S3813" t="str">
            <v>0</v>
          </cell>
        </row>
        <row r="3814">
          <cell r="S3814" t="str">
            <v>0</v>
          </cell>
        </row>
        <row r="3815">
          <cell r="S3815" t="str">
            <v>0</v>
          </cell>
        </row>
        <row r="3816">
          <cell r="S3816" t="str">
            <v>0</v>
          </cell>
        </row>
        <row r="3817">
          <cell r="S3817" t="str">
            <v>0</v>
          </cell>
        </row>
        <row r="3818">
          <cell r="S3818" t="str">
            <v>0</v>
          </cell>
        </row>
        <row r="3819">
          <cell r="S3819" t="str">
            <v>0</v>
          </cell>
        </row>
        <row r="3820">
          <cell r="S3820" t="str">
            <v>0</v>
          </cell>
        </row>
        <row r="3821">
          <cell r="S3821" t="str">
            <v>0</v>
          </cell>
        </row>
        <row r="3822">
          <cell r="S3822" t="str">
            <v>0</v>
          </cell>
        </row>
        <row r="3823">
          <cell r="S3823" t="str">
            <v>0</v>
          </cell>
        </row>
        <row r="3824">
          <cell r="S3824" t="str">
            <v>0</v>
          </cell>
        </row>
        <row r="3825">
          <cell r="S3825" t="str">
            <v>0</v>
          </cell>
        </row>
        <row r="3826">
          <cell r="S3826" t="str">
            <v>0</v>
          </cell>
        </row>
        <row r="3827">
          <cell r="S3827" t="str">
            <v>0</v>
          </cell>
        </row>
        <row r="3828">
          <cell r="S3828" t="str">
            <v>0</v>
          </cell>
        </row>
        <row r="3829">
          <cell r="S3829" t="str">
            <v>0</v>
          </cell>
        </row>
        <row r="3830">
          <cell r="S3830" t="str">
            <v>0</v>
          </cell>
        </row>
        <row r="3831">
          <cell r="S3831" t="str">
            <v>0</v>
          </cell>
        </row>
        <row r="3832">
          <cell r="S3832" t="str">
            <v>0</v>
          </cell>
        </row>
        <row r="3833">
          <cell r="S3833" t="str">
            <v>0</v>
          </cell>
        </row>
        <row r="3834">
          <cell r="S3834" t="str">
            <v>0</v>
          </cell>
        </row>
        <row r="3835">
          <cell r="S3835" t="str">
            <v>0</v>
          </cell>
        </row>
        <row r="3836">
          <cell r="S3836" t="str">
            <v>0</v>
          </cell>
        </row>
        <row r="3837">
          <cell r="S3837" t="str">
            <v>0</v>
          </cell>
        </row>
        <row r="3838">
          <cell r="S3838" t="str">
            <v>0</v>
          </cell>
        </row>
        <row r="3839">
          <cell r="S3839" t="str">
            <v>0</v>
          </cell>
        </row>
        <row r="3840">
          <cell r="S3840" t="str">
            <v>0</v>
          </cell>
        </row>
        <row r="3841">
          <cell r="S3841" t="str">
            <v>0</v>
          </cell>
        </row>
        <row r="3842">
          <cell r="S3842" t="str">
            <v>0</v>
          </cell>
        </row>
        <row r="3843">
          <cell r="S3843" t="str">
            <v>0</v>
          </cell>
        </row>
        <row r="3844">
          <cell r="S3844" t="str">
            <v>0</v>
          </cell>
        </row>
        <row r="3845">
          <cell r="S3845" t="str">
            <v>0</v>
          </cell>
        </row>
        <row r="3846">
          <cell r="S3846" t="str">
            <v>0</v>
          </cell>
        </row>
        <row r="3847">
          <cell r="S3847" t="str">
            <v>0</v>
          </cell>
        </row>
        <row r="3848">
          <cell r="S3848" t="str">
            <v>0</v>
          </cell>
        </row>
        <row r="3849">
          <cell r="S3849" t="str">
            <v>0</v>
          </cell>
        </row>
        <row r="3850">
          <cell r="S3850" t="str">
            <v>0</v>
          </cell>
        </row>
        <row r="3851">
          <cell r="S3851" t="str">
            <v>0</v>
          </cell>
        </row>
        <row r="3852">
          <cell r="S3852" t="str">
            <v>0</v>
          </cell>
        </row>
        <row r="3853">
          <cell r="S3853" t="str">
            <v>0</v>
          </cell>
        </row>
        <row r="3854">
          <cell r="S3854" t="str">
            <v>0</v>
          </cell>
        </row>
        <row r="3855">
          <cell r="S3855" t="str">
            <v>0</v>
          </cell>
        </row>
        <row r="3856">
          <cell r="S3856" t="str">
            <v>0</v>
          </cell>
        </row>
        <row r="3857">
          <cell r="S3857" t="str">
            <v>0</v>
          </cell>
        </row>
        <row r="3858">
          <cell r="S3858" t="str">
            <v>0</v>
          </cell>
        </row>
        <row r="3859">
          <cell r="S3859" t="str">
            <v>0</v>
          </cell>
        </row>
        <row r="3860">
          <cell r="S3860" t="str">
            <v>0</v>
          </cell>
        </row>
        <row r="3861">
          <cell r="S3861" t="str">
            <v>0</v>
          </cell>
        </row>
        <row r="3862">
          <cell r="S3862" t="str">
            <v>0</v>
          </cell>
        </row>
        <row r="3863">
          <cell r="S3863" t="str">
            <v>0</v>
          </cell>
        </row>
        <row r="3864">
          <cell r="S3864" t="str">
            <v>0</v>
          </cell>
        </row>
        <row r="3865">
          <cell r="S3865" t="str">
            <v>0</v>
          </cell>
        </row>
        <row r="3866">
          <cell r="S3866" t="str">
            <v>0</v>
          </cell>
        </row>
        <row r="3867">
          <cell r="S3867" t="str">
            <v>0</v>
          </cell>
        </row>
        <row r="3868">
          <cell r="S3868" t="str">
            <v>0</v>
          </cell>
        </row>
        <row r="3869">
          <cell r="S3869" t="str">
            <v>0</v>
          </cell>
        </row>
        <row r="3870">
          <cell r="S3870" t="str">
            <v>0</v>
          </cell>
        </row>
        <row r="3871">
          <cell r="S3871" t="str">
            <v>0</v>
          </cell>
        </row>
        <row r="3872">
          <cell r="S3872" t="str">
            <v>0</v>
          </cell>
        </row>
        <row r="3873">
          <cell r="S3873" t="str">
            <v>0</v>
          </cell>
        </row>
        <row r="3874">
          <cell r="S3874" t="str">
            <v>0</v>
          </cell>
        </row>
        <row r="3875">
          <cell r="S3875" t="str">
            <v>0</v>
          </cell>
        </row>
        <row r="3876">
          <cell r="S3876" t="str">
            <v>0</v>
          </cell>
        </row>
        <row r="3877">
          <cell r="S3877" t="str">
            <v>0</v>
          </cell>
        </row>
        <row r="3878">
          <cell r="S3878" t="str">
            <v>0</v>
          </cell>
        </row>
        <row r="3879">
          <cell r="S3879" t="str">
            <v>0</v>
          </cell>
        </row>
        <row r="3880">
          <cell r="S3880" t="str">
            <v>0</v>
          </cell>
        </row>
        <row r="3881">
          <cell r="S3881" t="str">
            <v>0</v>
          </cell>
        </row>
        <row r="3882">
          <cell r="S3882" t="str">
            <v>0</v>
          </cell>
        </row>
        <row r="3883">
          <cell r="S3883" t="str">
            <v>0</v>
          </cell>
        </row>
        <row r="3884">
          <cell r="S3884" t="str">
            <v>0</v>
          </cell>
        </row>
        <row r="3885">
          <cell r="S3885" t="str">
            <v>0</v>
          </cell>
        </row>
        <row r="3886">
          <cell r="S3886" t="str">
            <v>0</v>
          </cell>
        </row>
        <row r="3887">
          <cell r="S3887" t="str">
            <v>0</v>
          </cell>
        </row>
        <row r="3888">
          <cell r="S3888" t="str">
            <v>0</v>
          </cell>
        </row>
        <row r="3889">
          <cell r="S3889" t="str">
            <v>0</v>
          </cell>
        </row>
        <row r="3890">
          <cell r="S3890" t="str">
            <v>0</v>
          </cell>
        </row>
        <row r="3891">
          <cell r="S3891" t="str">
            <v>0</v>
          </cell>
        </row>
        <row r="3892">
          <cell r="S3892" t="str">
            <v>0</v>
          </cell>
        </row>
        <row r="3893">
          <cell r="S3893" t="str">
            <v>0</v>
          </cell>
        </row>
        <row r="3894">
          <cell r="S3894" t="str">
            <v>0</v>
          </cell>
        </row>
        <row r="3895">
          <cell r="S3895" t="str">
            <v>0</v>
          </cell>
        </row>
        <row r="3896">
          <cell r="S3896" t="str">
            <v>0</v>
          </cell>
        </row>
        <row r="3897">
          <cell r="S3897" t="str">
            <v>0</v>
          </cell>
        </row>
        <row r="3898">
          <cell r="S3898" t="str">
            <v>0</v>
          </cell>
        </row>
        <row r="3899">
          <cell r="S3899" t="str">
            <v>0</v>
          </cell>
        </row>
        <row r="3900">
          <cell r="S3900" t="str">
            <v>0</v>
          </cell>
        </row>
        <row r="3901">
          <cell r="S3901" t="str">
            <v>0</v>
          </cell>
        </row>
        <row r="3902">
          <cell r="S3902" t="str">
            <v>0</v>
          </cell>
        </row>
        <row r="3903">
          <cell r="S3903" t="str">
            <v>0</v>
          </cell>
        </row>
        <row r="3904">
          <cell r="S3904" t="str">
            <v>0</v>
          </cell>
        </row>
        <row r="3905">
          <cell r="S3905" t="str">
            <v>0</v>
          </cell>
        </row>
        <row r="3906">
          <cell r="S3906" t="str">
            <v>0</v>
          </cell>
        </row>
        <row r="3907">
          <cell r="S3907" t="str">
            <v>0</v>
          </cell>
        </row>
        <row r="3908">
          <cell r="S3908" t="str">
            <v>0</v>
          </cell>
        </row>
        <row r="3909">
          <cell r="S3909" t="str">
            <v>0</v>
          </cell>
        </row>
        <row r="3910">
          <cell r="S3910" t="str">
            <v>0</v>
          </cell>
        </row>
        <row r="3911">
          <cell r="S3911" t="str">
            <v>0</v>
          </cell>
        </row>
        <row r="3912">
          <cell r="S3912" t="str">
            <v>0</v>
          </cell>
        </row>
        <row r="3913">
          <cell r="S3913" t="str">
            <v>0</v>
          </cell>
        </row>
        <row r="3914">
          <cell r="S3914" t="str">
            <v>0</v>
          </cell>
        </row>
        <row r="3915">
          <cell r="S3915" t="str">
            <v>0</v>
          </cell>
        </row>
        <row r="3916">
          <cell r="S3916" t="str">
            <v>0</v>
          </cell>
        </row>
        <row r="3917">
          <cell r="S3917" t="str">
            <v>0</v>
          </cell>
        </row>
        <row r="3918">
          <cell r="S3918" t="str">
            <v>0</v>
          </cell>
        </row>
        <row r="3919">
          <cell r="S3919" t="str">
            <v>0</v>
          </cell>
        </row>
        <row r="3920">
          <cell r="S3920" t="str">
            <v>0</v>
          </cell>
        </row>
        <row r="3921">
          <cell r="S3921" t="str">
            <v>0</v>
          </cell>
        </row>
        <row r="3922">
          <cell r="S3922" t="str">
            <v>0</v>
          </cell>
        </row>
        <row r="3923">
          <cell r="S3923" t="str">
            <v>0</v>
          </cell>
        </row>
        <row r="3924">
          <cell r="S3924" t="str">
            <v>0</v>
          </cell>
        </row>
        <row r="3925">
          <cell r="S3925" t="str">
            <v>0</v>
          </cell>
        </row>
        <row r="3926">
          <cell r="S3926" t="str">
            <v>0</v>
          </cell>
        </row>
        <row r="3927">
          <cell r="S3927" t="str">
            <v>0</v>
          </cell>
        </row>
        <row r="3928">
          <cell r="S3928" t="str">
            <v>0</v>
          </cell>
        </row>
        <row r="3929">
          <cell r="S3929" t="str">
            <v>0</v>
          </cell>
        </row>
        <row r="3930">
          <cell r="S3930" t="str">
            <v>0</v>
          </cell>
        </row>
        <row r="3931">
          <cell r="S3931" t="str">
            <v>0</v>
          </cell>
        </row>
        <row r="3932">
          <cell r="S3932" t="str">
            <v>0</v>
          </cell>
        </row>
        <row r="3933">
          <cell r="S3933" t="str">
            <v>0</v>
          </cell>
        </row>
        <row r="3934">
          <cell r="S3934" t="str">
            <v>0</v>
          </cell>
        </row>
        <row r="3935">
          <cell r="S3935" t="str">
            <v>0</v>
          </cell>
        </row>
        <row r="3936">
          <cell r="S3936" t="str">
            <v>0</v>
          </cell>
        </row>
        <row r="3937">
          <cell r="S3937" t="str">
            <v>0</v>
          </cell>
        </row>
        <row r="3938">
          <cell r="S3938" t="str">
            <v>0</v>
          </cell>
        </row>
        <row r="3939">
          <cell r="S3939" t="str">
            <v>0</v>
          </cell>
        </row>
        <row r="3940">
          <cell r="S3940" t="str">
            <v>0</v>
          </cell>
        </row>
        <row r="3941">
          <cell r="S3941" t="str">
            <v>0</v>
          </cell>
        </row>
        <row r="3942">
          <cell r="S3942" t="str">
            <v>0</v>
          </cell>
        </row>
        <row r="3943">
          <cell r="S3943" t="str">
            <v>0</v>
          </cell>
        </row>
        <row r="3944">
          <cell r="S3944" t="str">
            <v>0</v>
          </cell>
        </row>
        <row r="3945">
          <cell r="S3945" t="str">
            <v>0</v>
          </cell>
        </row>
        <row r="3946">
          <cell r="S3946" t="str">
            <v>0</v>
          </cell>
        </row>
        <row r="3947">
          <cell r="S3947" t="str">
            <v>0</v>
          </cell>
        </row>
        <row r="3948">
          <cell r="S3948" t="str">
            <v>0</v>
          </cell>
        </row>
        <row r="3949">
          <cell r="S3949" t="str">
            <v>0</v>
          </cell>
        </row>
        <row r="3950">
          <cell r="S3950" t="str">
            <v>0</v>
          </cell>
        </row>
        <row r="3951">
          <cell r="S3951" t="str">
            <v>0</v>
          </cell>
        </row>
        <row r="3952">
          <cell r="S3952" t="str">
            <v>0</v>
          </cell>
        </row>
        <row r="3953">
          <cell r="S3953" t="str">
            <v>0</v>
          </cell>
        </row>
        <row r="3954">
          <cell r="S3954" t="str">
            <v>0</v>
          </cell>
        </row>
        <row r="3955">
          <cell r="S3955" t="str">
            <v>0</v>
          </cell>
        </row>
        <row r="3956">
          <cell r="S3956" t="str">
            <v>0</v>
          </cell>
        </row>
        <row r="3957">
          <cell r="S3957" t="str">
            <v>0</v>
          </cell>
        </row>
        <row r="3958">
          <cell r="S3958" t="str">
            <v>0</v>
          </cell>
        </row>
        <row r="3959">
          <cell r="S3959" t="str">
            <v>0</v>
          </cell>
        </row>
        <row r="3960">
          <cell r="S3960" t="str">
            <v>0</v>
          </cell>
        </row>
        <row r="3961">
          <cell r="S3961" t="str">
            <v>0</v>
          </cell>
        </row>
        <row r="3962">
          <cell r="S3962" t="str">
            <v>0</v>
          </cell>
        </row>
        <row r="3963">
          <cell r="S3963" t="str">
            <v>0</v>
          </cell>
        </row>
        <row r="3964">
          <cell r="S3964" t="str">
            <v>0</v>
          </cell>
        </row>
        <row r="3965">
          <cell r="S3965" t="str">
            <v>0</v>
          </cell>
        </row>
        <row r="3966">
          <cell r="S3966" t="str">
            <v>0</v>
          </cell>
        </row>
        <row r="3967">
          <cell r="S3967" t="str">
            <v>0</v>
          </cell>
        </row>
        <row r="3968">
          <cell r="S3968" t="str">
            <v>0</v>
          </cell>
        </row>
        <row r="3969">
          <cell r="S3969" t="str">
            <v>0</v>
          </cell>
        </row>
        <row r="3970">
          <cell r="S3970" t="str">
            <v>0</v>
          </cell>
        </row>
        <row r="3971">
          <cell r="S3971" t="str">
            <v>0</v>
          </cell>
        </row>
        <row r="3972">
          <cell r="S3972" t="str">
            <v>0</v>
          </cell>
        </row>
        <row r="3973">
          <cell r="S3973" t="str">
            <v>0</v>
          </cell>
        </row>
        <row r="3974">
          <cell r="S3974" t="str">
            <v>0</v>
          </cell>
        </row>
        <row r="3975">
          <cell r="S3975" t="str">
            <v>0</v>
          </cell>
        </row>
        <row r="3976">
          <cell r="S3976" t="str">
            <v>0</v>
          </cell>
        </row>
        <row r="3977">
          <cell r="S3977" t="str">
            <v>0</v>
          </cell>
        </row>
        <row r="3978">
          <cell r="S3978" t="str">
            <v>0</v>
          </cell>
        </row>
        <row r="3979">
          <cell r="S3979" t="str">
            <v>0</v>
          </cell>
        </row>
        <row r="3980">
          <cell r="S3980" t="str">
            <v>0</v>
          </cell>
        </row>
        <row r="3981">
          <cell r="S3981" t="str">
            <v>0</v>
          </cell>
        </row>
        <row r="3982">
          <cell r="S3982" t="str">
            <v>0</v>
          </cell>
        </row>
        <row r="3983">
          <cell r="S3983" t="str">
            <v>0</v>
          </cell>
        </row>
        <row r="3984">
          <cell r="S3984" t="str">
            <v>0</v>
          </cell>
        </row>
        <row r="3985">
          <cell r="S3985" t="str">
            <v>0</v>
          </cell>
        </row>
        <row r="3986">
          <cell r="S3986" t="str">
            <v>0</v>
          </cell>
        </row>
        <row r="3987">
          <cell r="S3987" t="str">
            <v>0</v>
          </cell>
        </row>
        <row r="3988">
          <cell r="S3988" t="str">
            <v>0</v>
          </cell>
        </row>
        <row r="3989">
          <cell r="S3989" t="str">
            <v>0</v>
          </cell>
        </row>
        <row r="3990">
          <cell r="S3990" t="str">
            <v>0</v>
          </cell>
        </row>
        <row r="3991">
          <cell r="S3991" t="str">
            <v>0</v>
          </cell>
        </row>
        <row r="3992">
          <cell r="S3992" t="str">
            <v>0</v>
          </cell>
        </row>
        <row r="3993">
          <cell r="S3993" t="str">
            <v>0</v>
          </cell>
        </row>
        <row r="3994">
          <cell r="S3994" t="str">
            <v>0</v>
          </cell>
        </row>
        <row r="3995">
          <cell r="S3995" t="str">
            <v>0</v>
          </cell>
        </row>
        <row r="3996">
          <cell r="S3996" t="str">
            <v>0</v>
          </cell>
        </row>
        <row r="3997">
          <cell r="S3997" t="str">
            <v>0</v>
          </cell>
        </row>
        <row r="3998">
          <cell r="S3998" t="str">
            <v>0</v>
          </cell>
        </row>
        <row r="3999">
          <cell r="S3999" t="str">
            <v>0</v>
          </cell>
        </row>
        <row r="4000">
          <cell r="S4000" t="str">
            <v>0</v>
          </cell>
        </row>
        <row r="4001">
          <cell r="S4001" t="str">
            <v>0</v>
          </cell>
        </row>
        <row r="4002">
          <cell r="S4002" t="str">
            <v>0</v>
          </cell>
        </row>
        <row r="4003">
          <cell r="S4003" t="str">
            <v>0</v>
          </cell>
        </row>
        <row r="4004">
          <cell r="S4004" t="str">
            <v>0</v>
          </cell>
        </row>
        <row r="4005">
          <cell r="S4005" t="str">
            <v>0</v>
          </cell>
        </row>
        <row r="4006">
          <cell r="S4006" t="str">
            <v>0</v>
          </cell>
        </row>
        <row r="4007">
          <cell r="S4007" t="str">
            <v>0</v>
          </cell>
        </row>
        <row r="4008">
          <cell r="S4008" t="str">
            <v>0</v>
          </cell>
        </row>
        <row r="4009">
          <cell r="S4009" t="str">
            <v>0</v>
          </cell>
        </row>
        <row r="4010">
          <cell r="S4010" t="str">
            <v>0</v>
          </cell>
        </row>
        <row r="4011">
          <cell r="S4011" t="str">
            <v>0</v>
          </cell>
        </row>
        <row r="4012">
          <cell r="S4012" t="str">
            <v>0</v>
          </cell>
        </row>
        <row r="4013">
          <cell r="S4013" t="str">
            <v>0</v>
          </cell>
        </row>
        <row r="4014">
          <cell r="S4014" t="str">
            <v>0</v>
          </cell>
        </row>
        <row r="4015">
          <cell r="S4015" t="str">
            <v>0</v>
          </cell>
        </row>
        <row r="4016">
          <cell r="S4016" t="str">
            <v>0</v>
          </cell>
        </row>
        <row r="4017">
          <cell r="S4017" t="str">
            <v>0</v>
          </cell>
        </row>
        <row r="4018">
          <cell r="S4018" t="str">
            <v>0</v>
          </cell>
        </row>
        <row r="4019">
          <cell r="S4019" t="str">
            <v>0</v>
          </cell>
        </row>
        <row r="4020">
          <cell r="S4020" t="str">
            <v>0</v>
          </cell>
        </row>
        <row r="4021">
          <cell r="S4021" t="str">
            <v>0</v>
          </cell>
        </row>
        <row r="4022">
          <cell r="S4022" t="str">
            <v>0</v>
          </cell>
        </row>
        <row r="4023">
          <cell r="S4023" t="str">
            <v>0</v>
          </cell>
        </row>
        <row r="4024">
          <cell r="S4024" t="str">
            <v>0</v>
          </cell>
        </row>
        <row r="4025">
          <cell r="S4025" t="str">
            <v>0</v>
          </cell>
        </row>
        <row r="4026">
          <cell r="S4026" t="str">
            <v>0</v>
          </cell>
        </row>
        <row r="4027">
          <cell r="S4027" t="str">
            <v>0</v>
          </cell>
        </row>
        <row r="4028">
          <cell r="S4028" t="str">
            <v>0</v>
          </cell>
        </row>
        <row r="4029">
          <cell r="S4029" t="str">
            <v>0</v>
          </cell>
        </row>
        <row r="4030">
          <cell r="S4030" t="str">
            <v>0</v>
          </cell>
        </row>
        <row r="4031">
          <cell r="S4031" t="str">
            <v>0</v>
          </cell>
        </row>
        <row r="4032">
          <cell r="S4032" t="str">
            <v>0</v>
          </cell>
        </row>
        <row r="4033">
          <cell r="S4033" t="str">
            <v>0</v>
          </cell>
        </row>
        <row r="4034">
          <cell r="S4034" t="str">
            <v>0</v>
          </cell>
        </row>
        <row r="4035">
          <cell r="S4035" t="str">
            <v>0</v>
          </cell>
        </row>
        <row r="4036">
          <cell r="S4036" t="str">
            <v>0</v>
          </cell>
        </row>
        <row r="4037">
          <cell r="S4037" t="str">
            <v>0</v>
          </cell>
        </row>
        <row r="4038">
          <cell r="S4038" t="str">
            <v>0</v>
          </cell>
        </row>
        <row r="4039">
          <cell r="S4039" t="str">
            <v>0</v>
          </cell>
        </row>
        <row r="4040">
          <cell r="S4040" t="str">
            <v>0</v>
          </cell>
        </row>
        <row r="4041">
          <cell r="S4041" t="str">
            <v>0</v>
          </cell>
        </row>
        <row r="4042">
          <cell r="S4042" t="str">
            <v>0</v>
          </cell>
        </row>
        <row r="4043">
          <cell r="S4043" t="str">
            <v>0</v>
          </cell>
        </row>
        <row r="4044">
          <cell r="S4044" t="str">
            <v>0</v>
          </cell>
        </row>
        <row r="4045">
          <cell r="S4045" t="str">
            <v>0</v>
          </cell>
        </row>
        <row r="4046">
          <cell r="S4046" t="str">
            <v>0</v>
          </cell>
        </row>
        <row r="4047">
          <cell r="S4047" t="str">
            <v>0</v>
          </cell>
        </row>
        <row r="4048">
          <cell r="S4048" t="str">
            <v>0</v>
          </cell>
        </row>
        <row r="4049">
          <cell r="S4049" t="str">
            <v>0</v>
          </cell>
        </row>
        <row r="4050">
          <cell r="S4050" t="str">
            <v>0</v>
          </cell>
        </row>
        <row r="4051">
          <cell r="S4051" t="str">
            <v>0</v>
          </cell>
        </row>
        <row r="4052">
          <cell r="S4052" t="str">
            <v>0</v>
          </cell>
        </row>
        <row r="4053">
          <cell r="S4053" t="str">
            <v>0</v>
          </cell>
        </row>
        <row r="4054">
          <cell r="S4054" t="str">
            <v>0</v>
          </cell>
        </row>
        <row r="4055">
          <cell r="S4055" t="str">
            <v>0</v>
          </cell>
        </row>
        <row r="4056">
          <cell r="S4056" t="str">
            <v>0</v>
          </cell>
        </row>
        <row r="4057">
          <cell r="S4057" t="str">
            <v>0</v>
          </cell>
        </row>
        <row r="4058">
          <cell r="S4058" t="str">
            <v>0</v>
          </cell>
        </row>
        <row r="4059">
          <cell r="S4059" t="str">
            <v>0</v>
          </cell>
        </row>
        <row r="4060">
          <cell r="S4060" t="str">
            <v>0</v>
          </cell>
        </row>
        <row r="4061">
          <cell r="S4061" t="str">
            <v>0</v>
          </cell>
        </row>
        <row r="4062">
          <cell r="S4062" t="str">
            <v>0</v>
          </cell>
        </row>
        <row r="4063">
          <cell r="S4063" t="str">
            <v>0</v>
          </cell>
        </row>
        <row r="4064">
          <cell r="S4064" t="str">
            <v>0</v>
          </cell>
        </row>
        <row r="4065">
          <cell r="S4065" t="str">
            <v>0</v>
          </cell>
        </row>
        <row r="4066">
          <cell r="S4066" t="str">
            <v>0</v>
          </cell>
        </row>
        <row r="4067">
          <cell r="S4067" t="str">
            <v>0</v>
          </cell>
        </row>
        <row r="4068">
          <cell r="S4068" t="str">
            <v>0</v>
          </cell>
        </row>
        <row r="4069">
          <cell r="S4069" t="str">
            <v>0</v>
          </cell>
        </row>
        <row r="4070">
          <cell r="S4070" t="str">
            <v>0</v>
          </cell>
        </row>
        <row r="4071">
          <cell r="S4071" t="str">
            <v>0</v>
          </cell>
        </row>
        <row r="4072">
          <cell r="S4072" t="str">
            <v>0</v>
          </cell>
        </row>
        <row r="4073">
          <cell r="S4073" t="str">
            <v>0</v>
          </cell>
        </row>
        <row r="4074">
          <cell r="S4074" t="str">
            <v>0</v>
          </cell>
        </row>
        <row r="4075">
          <cell r="S4075" t="str">
            <v>0</v>
          </cell>
        </row>
        <row r="4076">
          <cell r="S4076" t="str">
            <v>0</v>
          </cell>
        </row>
        <row r="4077">
          <cell r="S4077" t="str">
            <v>0</v>
          </cell>
        </row>
        <row r="4078">
          <cell r="S4078" t="str">
            <v>0</v>
          </cell>
        </row>
        <row r="4079">
          <cell r="S4079" t="str">
            <v>0</v>
          </cell>
        </row>
        <row r="4080">
          <cell r="S4080" t="str">
            <v>0</v>
          </cell>
        </row>
        <row r="4081">
          <cell r="S4081" t="str">
            <v>0</v>
          </cell>
        </row>
        <row r="4082">
          <cell r="S4082" t="str">
            <v>0</v>
          </cell>
        </row>
        <row r="4083">
          <cell r="S4083" t="str">
            <v>0</v>
          </cell>
        </row>
        <row r="4084">
          <cell r="S4084" t="str">
            <v>0</v>
          </cell>
        </row>
        <row r="4085">
          <cell r="S4085" t="str">
            <v>0</v>
          </cell>
        </row>
        <row r="4086">
          <cell r="S4086" t="str">
            <v>0</v>
          </cell>
        </row>
        <row r="4087">
          <cell r="S4087" t="str">
            <v>0</v>
          </cell>
        </row>
        <row r="4088">
          <cell r="S4088" t="str">
            <v>0</v>
          </cell>
        </row>
        <row r="4089">
          <cell r="S4089" t="str">
            <v>0</v>
          </cell>
        </row>
        <row r="4090">
          <cell r="S4090" t="str">
            <v>0</v>
          </cell>
        </row>
        <row r="4091">
          <cell r="S4091" t="str">
            <v>0</v>
          </cell>
        </row>
        <row r="4092">
          <cell r="S4092" t="str">
            <v>0</v>
          </cell>
        </row>
        <row r="4093">
          <cell r="S4093" t="str">
            <v>0</v>
          </cell>
        </row>
        <row r="4094">
          <cell r="S4094" t="str">
            <v>0</v>
          </cell>
        </row>
        <row r="4095">
          <cell r="S4095" t="str">
            <v>0</v>
          </cell>
        </row>
        <row r="4096">
          <cell r="S4096" t="str">
            <v>0</v>
          </cell>
        </row>
        <row r="4097">
          <cell r="S4097" t="str">
            <v>0</v>
          </cell>
        </row>
        <row r="4098">
          <cell r="S4098" t="str">
            <v>0</v>
          </cell>
        </row>
        <row r="4099">
          <cell r="S4099" t="str">
            <v>0</v>
          </cell>
        </row>
        <row r="4100">
          <cell r="S4100" t="str">
            <v>0</v>
          </cell>
        </row>
        <row r="4101">
          <cell r="S4101" t="str">
            <v>0</v>
          </cell>
        </row>
        <row r="4102">
          <cell r="S4102" t="str">
            <v>0</v>
          </cell>
        </row>
        <row r="4103">
          <cell r="S4103" t="str">
            <v>0</v>
          </cell>
        </row>
        <row r="4104">
          <cell r="S4104" t="str">
            <v>0</v>
          </cell>
        </row>
        <row r="4105">
          <cell r="S4105" t="str">
            <v>0</v>
          </cell>
        </row>
        <row r="4106">
          <cell r="S4106" t="str">
            <v>0</v>
          </cell>
        </row>
        <row r="4107">
          <cell r="S4107" t="str">
            <v>0</v>
          </cell>
        </row>
        <row r="4108">
          <cell r="S4108" t="str">
            <v>0</v>
          </cell>
        </row>
        <row r="4109">
          <cell r="S4109" t="str">
            <v>0</v>
          </cell>
        </row>
        <row r="4110">
          <cell r="S4110" t="str">
            <v>0</v>
          </cell>
        </row>
        <row r="4111">
          <cell r="S4111" t="str">
            <v>0</v>
          </cell>
        </row>
        <row r="4112">
          <cell r="S4112" t="str">
            <v>0</v>
          </cell>
        </row>
        <row r="4113">
          <cell r="S4113" t="str">
            <v>0</v>
          </cell>
        </row>
        <row r="4114">
          <cell r="S4114" t="str">
            <v>0</v>
          </cell>
        </row>
        <row r="4115">
          <cell r="S4115" t="str">
            <v>0</v>
          </cell>
        </row>
        <row r="4116">
          <cell r="S4116" t="str">
            <v>0</v>
          </cell>
        </row>
        <row r="4117">
          <cell r="S4117" t="str">
            <v>0</v>
          </cell>
        </row>
        <row r="4118">
          <cell r="S4118" t="str">
            <v>0</v>
          </cell>
        </row>
        <row r="4119">
          <cell r="S4119" t="str">
            <v>0</v>
          </cell>
        </row>
        <row r="4120">
          <cell r="S4120" t="str">
            <v>0</v>
          </cell>
        </row>
        <row r="4121">
          <cell r="S4121" t="str">
            <v>0</v>
          </cell>
        </row>
        <row r="4122">
          <cell r="S4122" t="str">
            <v>0</v>
          </cell>
        </row>
        <row r="4123">
          <cell r="S4123" t="str">
            <v>0</v>
          </cell>
        </row>
        <row r="4124">
          <cell r="S4124" t="str">
            <v>0</v>
          </cell>
        </row>
        <row r="4125">
          <cell r="S4125" t="str">
            <v>0</v>
          </cell>
        </row>
        <row r="4126">
          <cell r="S4126" t="str">
            <v>0</v>
          </cell>
        </row>
        <row r="4127">
          <cell r="S4127" t="str">
            <v>0</v>
          </cell>
        </row>
        <row r="4128">
          <cell r="S4128" t="str">
            <v>0</v>
          </cell>
        </row>
        <row r="4129">
          <cell r="S4129" t="str">
            <v>0</v>
          </cell>
        </row>
        <row r="4130">
          <cell r="S4130" t="str">
            <v>0</v>
          </cell>
        </row>
        <row r="4131">
          <cell r="S4131" t="str">
            <v>0</v>
          </cell>
        </row>
        <row r="4132">
          <cell r="S4132" t="str">
            <v>0</v>
          </cell>
        </row>
        <row r="4133">
          <cell r="S4133" t="str">
            <v>0</v>
          </cell>
        </row>
        <row r="4134">
          <cell r="S4134" t="str">
            <v>0</v>
          </cell>
        </row>
        <row r="4135">
          <cell r="S4135" t="str">
            <v>0</v>
          </cell>
        </row>
        <row r="4136">
          <cell r="S4136" t="str">
            <v>0</v>
          </cell>
        </row>
        <row r="4137">
          <cell r="S4137" t="str">
            <v>0</v>
          </cell>
        </row>
        <row r="4138">
          <cell r="S4138" t="str">
            <v>0</v>
          </cell>
        </row>
        <row r="4139">
          <cell r="S4139" t="str">
            <v>0</v>
          </cell>
        </row>
        <row r="4140">
          <cell r="S4140" t="str">
            <v>0</v>
          </cell>
        </row>
        <row r="4141">
          <cell r="S4141" t="str">
            <v>0</v>
          </cell>
        </row>
        <row r="4142">
          <cell r="S4142" t="str">
            <v>0</v>
          </cell>
        </row>
        <row r="4143">
          <cell r="S4143" t="str">
            <v>0</v>
          </cell>
        </row>
        <row r="4144">
          <cell r="S4144" t="str">
            <v>0</v>
          </cell>
        </row>
        <row r="4145">
          <cell r="S4145" t="str">
            <v>0</v>
          </cell>
        </row>
        <row r="4146">
          <cell r="S4146" t="str">
            <v>0</v>
          </cell>
        </row>
        <row r="4147">
          <cell r="S4147" t="str">
            <v>0</v>
          </cell>
        </row>
        <row r="4148">
          <cell r="S4148" t="str">
            <v>0</v>
          </cell>
        </row>
        <row r="4149">
          <cell r="S4149" t="str">
            <v>0</v>
          </cell>
        </row>
        <row r="4150">
          <cell r="S4150" t="str">
            <v>0</v>
          </cell>
        </row>
        <row r="4151">
          <cell r="S4151" t="str">
            <v>0</v>
          </cell>
        </row>
        <row r="4152">
          <cell r="S4152" t="str">
            <v>0</v>
          </cell>
        </row>
        <row r="4153">
          <cell r="S4153" t="str">
            <v>0</v>
          </cell>
        </row>
        <row r="4154">
          <cell r="S4154" t="str">
            <v>0</v>
          </cell>
        </row>
        <row r="4155">
          <cell r="S4155" t="str">
            <v>0</v>
          </cell>
        </row>
        <row r="4156">
          <cell r="S4156" t="str">
            <v>0</v>
          </cell>
        </row>
        <row r="4157">
          <cell r="S4157" t="str">
            <v>0</v>
          </cell>
        </row>
        <row r="4158">
          <cell r="S4158" t="str">
            <v>0</v>
          </cell>
        </row>
        <row r="4159">
          <cell r="S4159" t="str">
            <v>0</v>
          </cell>
        </row>
        <row r="4160">
          <cell r="S4160" t="str">
            <v>0</v>
          </cell>
        </row>
        <row r="4161">
          <cell r="S4161" t="str">
            <v>0</v>
          </cell>
        </row>
        <row r="4162">
          <cell r="S4162" t="str">
            <v>0</v>
          </cell>
        </row>
        <row r="4163">
          <cell r="S4163" t="str">
            <v>0</v>
          </cell>
        </row>
        <row r="4164">
          <cell r="S4164" t="str">
            <v>0</v>
          </cell>
        </row>
        <row r="4165">
          <cell r="S4165" t="str">
            <v>0</v>
          </cell>
        </row>
        <row r="4166">
          <cell r="S4166" t="str">
            <v>0</v>
          </cell>
        </row>
        <row r="4167">
          <cell r="S4167" t="str">
            <v>0</v>
          </cell>
        </row>
        <row r="4168">
          <cell r="S4168" t="str">
            <v>0</v>
          </cell>
        </row>
        <row r="4169">
          <cell r="S4169" t="str">
            <v>0</v>
          </cell>
        </row>
        <row r="4170">
          <cell r="S4170" t="str">
            <v>0</v>
          </cell>
        </row>
        <row r="4171">
          <cell r="S4171" t="str">
            <v>0</v>
          </cell>
        </row>
        <row r="4172">
          <cell r="S4172" t="str">
            <v>0</v>
          </cell>
        </row>
        <row r="4173">
          <cell r="S4173" t="str">
            <v>0</v>
          </cell>
        </row>
        <row r="4174">
          <cell r="S4174" t="str">
            <v>0</v>
          </cell>
        </row>
        <row r="4175">
          <cell r="S4175" t="str">
            <v>0</v>
          </cell>
        </row>
        <row r="4176">
          <cell r="S4176" t="str">
            <v>0</v>
          </cell>
        </row>
        <row r="4177">
          <cell r="S4177" t="str">
            <v>0</v>
          </cell>
        </row>
        <row r="4178">
          <cell r="S4178" t="str">
            <v>0</v>
          </cell>
        </row>
        <row r="4179">
          <cell r="S4179" t="str">
            <v>0</v>
          </cell>
        </row>
        <row r="4180">
          <cell r="S4180" t="str">
            <v>0</v>
          </cell>
        </row>
        <row r="4181">
          <cell r="S4181" t="str">
            <v>0</v>
          </cell>
        </row>
        <row r="4182">
          <cell r="S4182" t="str">
            <v>0</v>
          </cell>
        </row>
        <row r="4183">
          <cell r="S4183" t="str">
            <v>0</v>
          </cell>
        </row>
        <row r="4184">
          <cell r="S4184" t="str">
            <v>0</v>
          </cell>
        </row>
        <row r="4185">
          <cell r="S4185" t="str">
            <v>0</v>
          </cell>
        </row>
        <row r="4186">
          <cell r="S4186" t="str">
            <v>0</v>
          </cell>
        </row>
        <row r="4187">
          <cell r="S4187" t="str">
            <v>0</v>
          </cell>
        </row>
        <row r="4188">
          <cell r="S4188" t="str">
            <v>0</v>
          </cell>
        </row>
        <row r="4189">
          <cell r="S4189" t="str">
            <v>0</v>
          </cell>
        </row>
        <row r="4190">
          <cell r="S4190" t="str">
            <v>0</v>
          </cell>
        </row>
        <row r="4191">
          <cell r="S4191" t="str">
            <v>0</v>
          </cell>
        </row>
        <row r="4192">
          <cell r="S4192" t="str">
            <v>0</v>
          </cell>
        </row>
        <row r="4193">
          <cell r="S4193" t="str">
            <v>0</v>
          </cell>
        </row>
        <row r="4194">
          <cell r="S4194" t="str">
            <v>0</v>
          </cell>
        </row>
        <row r="4195">
          <cell r="S4195" t="str">
            <v>0</v>
          </cell>
        </row>
        <row r="4196">
          <cell r="S4196" t="str">
            <v>0</v>
          </cell>
        </row>
        <row r="4197">
          <cell r="S4197" t="str">
            <v>0</v>
          </cell>
        </row>
        <row r="4198">
          <cell r="S4198" t="str">
            <v>0</v>
          </cell>
        </row>
        <row r="4199">
          <cell r="S4199" t="str">
            <v>0</v>
          </cell>
        </row>
        <row r="4200">
          <cell r="S4200" t="str">
            <v>0</v>
          </cell>
        </row>
        <row r="4201">
          <cell r="S4201" t="str">
            <v>0</v>
          </cell>
        </row>
        <row r="4202">
          <cell r="S4202" t="str">
            <v>0</v>
          </cell>
        </row>
        <row r="4203">
          <cell r="S4203" t="str">
            <v>0</v>
          </cell>
        </row>
        <row r="4204">
          <cell r="S4204" t="str">
            <v>0</v>
          </cell>
        </row>
        <row r="4205">
          <cell r="S4205" t="str">
            <v>0</v>
          </cell>
        </row>
        <row r="4206">
          <cell r="S4206" t="str">
            <v>0</v>
          </cell>
        </row>
        <row r="4207">
          <cell r="S4207" t="str">
            <v>0</v>
          </cell>
        </row>
        <row r="4208">
          <cell r="S4208" t="str">
            <v>0</v>
          </cell>
        </row>
        <row r="4209">
          <cell r="S4209" t="str">
            <v>0</v>
          </cell>
        </row>
        <row r="4210">
          <cell r="S4210" t="str">
            <v>0</v>
          </cell>
        </row>
        <row r="4211">
          <cell r="S4211" t="str">
            <v>0</v>
          </cell>
        </row>
        <row r="4212">
          <cell r="S4212" t="str">
            <v>0</v>
          </cell>
        </row>
        <row r="4213">
          <cell r="S4213" t="str">
            <v>0</v>
          </cell>
        </row>
        <row r="4214">
          <cell r="S4214" t="str">
            <v>0</v>
          </cell>
        </row>
        <row r="4215">
          <cell r="S4215" t="str">
            <v>0</v>
          </cell>
        </row>
        <row r="4216">
          <cell r="S4216" t="str">
            <v>0</v>
          </cell>
        </row>
        <row r="4217">
          <cell r="S4217" t="str">
            <v>0</v>
          </cell>
        </row>
        <row r="4218">
          <cell r="S4218" t="str">
            <v>0</v>
          </cell>
        </row>
        <row r="4219">
          <cell r="S4219" t="str">
            <v>0</v>
          </cell>
        </row>
        <row r="4220">
          <cell r="S4220" t="str">
            <v>0</v>
          </cell>
        </row>
        <row r="4221">
          <cell r="S4221" t="str">
            <v>0</v>
          </cell>
        </row>
        <row r="4222">
          <cell r="S4222" t="str">
            <v>0</v>
          </cell>
        </row>
        <row r="4223">
          <cell r="S4223" t="str">
            <v>0</v>
          </cell>
        </row>
        <row r="4224">
          <cell r="S4224" t="str">
            <v>0</v>
          </cell>
        </row>
        <row r="4225">
          <cell r="S4225" t="str">
            <v>0</v>
          </cell>
        </row>
        <row r="4226">
          <cell r="S4226" t="str">
            <v>0</v>
          </cell>
        </row>
        <row r="4227">
          <cell r="S4227" t="str">
            <v>0</v>
          </cell>
        </row>
        <row r="4228">
          <cell r="S4228" t="str">
            <v>0</v>
          </cell>
        </row>
        <row r="4229">
          <cell r="S4229" t="str">
            <v>0</v>
          </cell>
        </row>
        <row r="4230">
          <cell r="S4230" t="str">
            <v>0</v>
          </cell>
        </row>
        <row r="4231">
          <cell r="S4231" t="str">
            <v>0</v>
          </cell>
        </row>
        <row r="4232">
          <cell r="S4232" t="str">
            <v>0</v>
          </cell>
        </row>
        <row r="4233">
          <cell r="S4233" t="str">
            <v>0</v>
          </cell>
        </row>
        <row r="4234">
          <cell r="S4234" t="str">
            <v>0</v>
          </cell>
        </row>
        <row r="4235">
          <cell r="S4235" t="str">
            <v>0</v>
          </cell>
        </row>
        <row r="4236">
          <cell r="S4236" t="str">
            <v>0</v>
          </cell>
        </row>
        <row r="4237">
          <cell r="S4237" t="str">
            <v>0</v>
          </cell>
        </row>
        <row r="4238">
          <cell r="S4238" t="str">
            <v>0</v>
          </cell>
        </row>
        <row r="4239">
          <cell r="S4239" t="str">
            <v>0</v>
          </cell>
        </row>
        <row r="4240">
          <cell r="S4240" t="str">
            <v>0</v>
          </cell>
        </row>
        <row r="4241">
          <cell r="S4241" t="str">
            <v>0</v>
          </cell>
        </row>
        <row r="4242">
          <cell r="S4242" t="str">
            <v>0</v>
          </cell>
        </row>
        <row r="4243">
          <cell r="S4243" t="str">
            <v>0</v>
          </cell>
        </row>
        <row r="4244">
          <cell r="S4244" t="str">
            <v>0</v>
          </cell>
        </row>
        <row r="4245">
          <cell r="S4245" t="str">
            <v>0</v>
          </cell>
        </row>
        <row r="4246">
          <cell r="S4246" t="str">
            <v>0</v>
          </cell>
        </row>
        <row r="4247">
          <cell r="S4247" t="str">
            <v>0</v>
          </cell>
        </row>
        <row r="4248">
          <cell r="S4248" t="str">
            <v>0</v>
          </cell>
        </row>
        <row r="4249">
          <cell r="S4249" t="str">
            <v>0</v>
          </cell>
        </row>
        <row r="4250">
          <cell r="S4250" t="str">
            <v>0</v>
          </cell>
        </row>
        <row r="4251">
          <cell r="S4251" t="str">
            <v>0</v>
          </cell>
        </row>
        <row r="4252">
          <cell r="S4252" t="str">
            <v>0</v>
          </cell>
        </row>
        <row r="4253">
          <cell r="S4253" t="str">
            <v>0</v>
          </cell>
        </row>
        <row r="4254">
          <cell r="S4254" t="str">
            <v>0</v>
          </cell>
        </row>
        <row r="4255">
          <cell r="S4255" t="str">
            <v>0</v>
          </cell>
        </row>
        <row r="4256">
          <cell r="S4256" t="str">
            <v>0</v>
          </cell>
        </row>
        <row r="4257">
          <cell r="S4257" t="str">
            <v>0</v>
          </cell>
        </row>
        <row r="4258">
          <cell r="S4258" t="str">
            <v>0</v>
          </cell>
        </row>
        <row r="4259">
          <cell r="S4259" t="str">
            <v>0</v>
          </cell>
        </row>
        <row r="4260">
          <cell r="S4260" t="str">
            <v>0</v>
          </cell>
        </row>
        <row r="4261">
          <cell r="S4261" t="str">
            <v>0</v>
          </cell>
        </row>
        <row r="4262">
          <cell r="S4262" t="str">
            <v>0</v>
          </cell>
        </row>
        <row r="4263">
          <cell r="S4263" t="str">
            <v>0</v>
          </cell>
        </row>
        <row r="4264">
          <cell r="S4264" t="str">
            <v>0</v>
          </cell>
        </row>
        <row r="4265">
          <cell r="S4265" t="str">
            <v>0</v>
          </cell>
        </row>
        <row r="4266">
          <cell r="S4266" t="str">
            <v>0</v>
          </cell>
        </row>
        <row r="4267">
          <cell r="S4267" t="str">
            <v>0</v>
          </cell>
        </row>
        <row r="4268">
          <cell r="S4268" t="str">
            <v>0</v>
          </cell>
        </row>
        <row r="4269">
          <cell r="S4269" t="str">
            <v>0</v>
          </cell>
        </row>
        <row r="4270">
          <cell r="S4270" t="str">
            <v>0</v>
          </cell>
        </row>
        <row r="4271">
          <cell r="S4271" t="str">
            <v>0</v>
          </cell>
        </row>
        <row r="4272">
          <cell r="S4272" t="str">
            <v>0</v>
          </cell>
        </row>
        <row r="4273">
          <cell r="S4273" t="str">
            <v>0</v>
          </cell>
        </row>
        <row r="4274">
          <cell r="S4274" t="str">
            <v>0</v>
          </cell>
        </row>
        <row r="4275">
          <cell r="S4275" t="str">
            <v>0</v>
          </cell>
        </row>
        <row r="4276">
          <cell r="S4276" t="str">
            <v>0</v>
          </cell>
        </row>
        <row r="4277">
          <cell r="S4277" t="str">
            <v>0</v>
          </cell>
        </row>
        <row r="4278">
          <cell r="S4278" t="str">
            <v>0</v>
          </cell>
        </row>
        <row r="4279">
          <cell r="S4279" t="str">
            <v>0</v>
          </cell>
        </row>
        <row r="4280">
          <cell r="S4280" t="str">
            <v>0</v>
          </cell>
        </row>
        <row r="4281">
          <cell r="S4281" t="str">
            <v>0</v>
          </cell>
        </row>
        <row r="4282">
          <cell r="S4282" t="str">
            <v>0</v>
          </cell>
        </row>
        <row r="4283">
          <cell r="S4283" t="str">
            <v>0</v>
          </cell>
        </row>
        <row r="4284">
          <cell r="S4284" t="str">
            <v>0</v>
          </cell>
        </row>
        <row r="4285">
          <cell r="S4285" t="str">
            <v>0</v>
          </cell>
        </row>
        <row r="4286">
          <cell r="S4286" t="str">
            <v>0</v>
          </cell>
        </row>
        <row r="4287">
          <cell r="S4287" t="str">
            <v>0</v>
          </cell>
        </row>
        <row r="4288">
          <cell r="S4288" t="str">
            <v>0</v>
          </cell>
        </row>
        <row r="4289">
          <cell r="S4289" t="str">
            <v>0</v>
          </cell>
        </row>
        <row r="4290">
          <cell r="S4290" t="str">
            <v>0</v>
          </cell>
        </row>
        <row r="4291">
          <cell r="S4291" t="str">
            <v>0</v>
          </cell>
        </row>
        <row r="4292">
          <cell r="S4292" t="str">
            <v>0</v>
          </cell>
        </row>
        <row r="4293">
          <cell r="S4293" t="str">
            <v>0</v>
          </cell>
        </row>
        <row r="4294">
          <cell r="S4294" t="str">
            <v>0</v>
          </cell>
        </row>
        <row r="4295">
          <cell r="S4295" t="str">
            <v>0</v>
          </cell>
        </row>
        <row r="4296">
          <cell r="S4296" t="str">
            <v>0</v>
          </cell>
        </row>
        <row r="4297">
          <cell r="S4297" t="str">
            <v>0</v>
          </cell>
        </row>
        <row r="4298">
          <cell r="S4298" t="str">
            <v>0</v>
          </cell>
        </row>
        <row r="4299">
          <cell r="S4299" t="str">
            <v>0</v>
          </cell>
        </row>
        <row r="4300">
          <cell r="S4300" t="str">
            <v>0</v>
          </cell>
        </row>
        <row r="4301">
          <cell r="S4301" t="str">
            <v>0</v>
          </cell>
        </row>
        <row r="4302">
          <cell r="S4302" t="str">
            <v>0</v>
          </cell>
        </row>
        <row r="4303">
          <cell r="S4303" t="str">
            <v>0</v>
          </cell>
        </row>
        <row r="4304">
          <cell r="S4304" t="str">
            <v>0</v>
          </cell>
        </row>
        <row r="4305">
          <cell r="S4305" t="str">
            <v>0</v>
          </cell>
        </row>
        <row r="4306">
          <cell r="S4306" t="str">
            <v>0</v>
          </cell>
        </row>
        <row r="4307">
          <cell r="S4307" t="str">
            <v>0</v>
          </cell>
        </row>
        <row r="4308">
          <cell r="S4308" t="str">
            <v>0</v>
          </cell>
        </row>
        <row r="4309">
          <cell r="S4309" t="str">
            <v>0</v>
          </cell>
        </row>
        <row r="4310">
          <cell r="S4310" t="str">
            <v>0</v>
          </cell>
        </row>
        <row r="4311">
          <cell r="S4311" t="str">
            <v>0</v>
          </cell>
        </row>
        <row r="4312">
          <cell r="S4312" t="str">
            <v>0</v>
          </cell>
        </row>
        <row r="4313">
          <cell r="S4313" t="str">
            <v>0</v>
          </cell>
        </row>
        <row r="4314">
          <cell r="S4314" t="str">
            <v>0</v>
          </cell>
        </row>
        <row r="4315">
          <cell r="S4315" t="str">
            <v>0</v>
          </cell>
        </row>
        <row r="4316">
          <cell r="S4316" t="str">
            <v>0</v>
          </cell>
        </row>
        <row r="4317">
          <cell r="S4317" t="str">
            <v>0</v>
          </cell>
        </row>
        <row r="4318">
          <cell r="S4318" t="str">
            <v>0</v>
          </cell>
        </row>
        <row r="4319">
          <cell r="S4319" t="str">
            <v>0</v>
          </cell>
        </row>
        <row r="4320">
          <cell r="S4320" t="str">
            <v>0</v>
          </cell>
        </row>
        <row r="4321">
          <cell r="S4321" t="str">
            <v>0</v>
          </cell>
        </row>
        <row r="4322">
          <cell r="S4322" t="str">
            <v>0</v>
          </cell>
        </row>
        <row r="4323">
          <cell r="S4323" t="str">
            <v>0</v>
          </cell>
        </row>
        <row r="4324">
          <cell r="S4324" t="str">
            <v>0</v>
          </cell>
        </row>
        <row r="4325">
          <cell r="S4325" t="str">
            <v>0</v>
          </cell>
        </row>
        <row r="4326">
          <cell r="S4326" t="str">
            <v>0</v>
          </cell>
        </row>
        <row r="4327">
          <cell r="S4327" t="str">
            <v>0</v>
          </cell>
        </row>
        <row r="4328">
          <cell r="S4328" t="str">
            <v>0</v>
          </cell>
        </row>
        <row r="4329">
          <cell r="S4329" t="str">
            <v>0</v>
          </cell>
        </row>
        <row r="4330">
          <cell r="S4330" t="str">
            <v>0</v>
          </cell>
        </row>
        <row r="4331">
          <cell r="S4331" t="str">
            <v>0</v>
          </cell>
        </row>
        <row r="4332">
          <cell r="S4332" t="str">
            <v>0</v>
          </cell>
        </row>
        <row r="4333">
          <cell r="S4333" t="str">
            <v>0</v>
          </cell>
        </row>
        <row r="4334">
          <cell r="S4334" t="str">
            <v>0</v>
          </cell>
        </row>
        <row r="4335">
          <cell r="S4335" t="str">
            <v>0</v>
          </cell>
        </row>
        <row r="4336">
          <cell r="S4336" t="str">
            <v>0</v>
          </cell>
        </row>
        <row r="4337">
          <cell r="S4337" t="str">
            <v>0</v>
          </cell>
        </row>
        <row r="4338">
          <cell r="S4338" t="str">
            <v>0</v>
          </cell>
        </row>
        <row r="4339">
          <cell r="S4339" t="str">
            <v>0</v>
          </cell>
        </row>
        <row r="4340">
          <cell r="S4340" t="str">
            <v>0</v>
          </cell>
        </row>
        <row r="4341">
          <cell r="S4341" t="str">
            <v>0</v>
          </cell>
        </row>
        <row r="4342">
          <cell r="S4342" t="str">
            <v>0</v>
          </cell>
        </row>
        <row r="4343">
          <cell r="S4343" t="str">
            <v>0</v>
          </cell>
        </row>
        <row r="4344">
          <cell r="S4344" t="str">
            <v>0</v>
          </cell>
        </row>
        <row r="4345">
          <cell r="S4345" t="str">
            <v>0</v>
          </cell>
        </row>
        <row r="4346">
          <cell r="S4346" t="str">
            <v>0</v>
          </cell>
        </row>
        <row r="4347">
          <cell r="S4347" t="str">
            <v>0</v>
          </cell>
        </row>
        <row r="4348">
          <cell r="S4348" t="str">
            <v>0</v>
          </cell>
        </row>
        <row r="4349">
          <cell r="S4349" t="str">
            <v>0</v>
          </cell>
        </row>
        <row r="4350">
          <cell r="S4350" t="str">
            <v>0</v>
          </cell>
        </row>
        <row r="4351">
          <cell r="S4351" t="str">
            <v>0</v>
          </cell>
        </row>
        <row r="4352">
          <cell r="S4352" t="str">
            <v>0</v>
          </cell>
        </row>
        <row r="4353">
          <cell r="S4353" t="str">
            <v>0</v>
          </cell>
        </row>
        <row r="4354">
          <cell r="S4354" t="str">
            <v>0</v>
          </cell>
        </row>
        <row r="4355">
          <cell r="S4355" t="str">
            <v>0</v>
          </cell>
        </row>
        <row r="4356">
          <cell r="S4356" t="str">
            <v>0</v>
          </cell>
        </row>
        <row r="4357">
          <cell r="S4357" t="str">
            <v>0</v>
          </cell>
        </row>
        <row r="4358">
          <cell r="S4358" t="str">
            <v>0</v>
          </cell>
        </row>
        <row r="4359">
          <cell r="S4359" t="str">
            <v>0</v>
          </cell>
        </row>
        <row r="4360">
          <cell r="S4360" t="str">
            <v>0</v>
          </cell>
        </row>
        <row r="4361">
          <cell r="S4361" t="str">
            <v>0</v>
          </cell>
        </row>
        <row r="4362">
          <cell r="S4362" t="str">
            <v>0</v>
          </cell>
        </row>
        <row r="4363">
          <cell r="S4363" t="str">
            <v>0</v>
          </cell>
        </row>
        <row r="4364">
          <cell r="S4364" t="str">
            <v>0</v>
          </cell>
        </row>
        <row r="4365">
          <cell r="S4365" t="str">
            <v>0</v>
          </cell>
        </row>
        <row r="4366">
          <cell r="S4366" t="str">
            <v>0</v>
          </cell>
        </row>
        <row r="4367">
          <cell r="S4367" t="str">
            <v>0</v>
          </cell>
        </row>
        <row r="4368">
          <cell r="S4368" t="str">
            <v>0</v>
          </cell>
        </row>
        <row r="4369">
          <cell r="S4369" t="str">
            <v>0</v>
          </cell>
        </row>
        <row r="4370">
          <cell r="S4370" t="str">
            <v>0</v>
          </cell>
        </row>
        <row r="4371">
          <cell r="S4371" t="str">
            <v>0</v>
          </cell>
        </row>
        <row r="4372">
          <cell r="S4372" t="str">
            <v>0</v>
          </cell>
        </row>
        <row r="4373">
          <cell r="S4373" t="str">
            <v>0</v>
          </cell>
        </row>
        <row r="4374">
          <cell r="S4374" t="str">
            <v>0</v>
          </cell>
        </row>
        <row r="4375">
          <cell r="S4375" t="str">
            <v>0</v>
          </cell>
        </row>
        <row r="4376">
          <cell r="S4376" t="str">
            <v>0</v>
          </cell>
        </row>
        <row r="4377">
          <cell r="S4377" t="str">
            <v>0</v>
          </cell>
        </row>
        <row r="4378">
          <cell r="S4378" t="str">
            <v>0</v>
          </cell>
        </row>
        <row r="4379">
          <cell r="S4379" t="str">
            <v>0</v>
          </cell>
        </row>
        <row r="4380">
          <cell r="S4380" t="str">
            <v>0</v>
          </cell>
        </row>
        <row r="4381">
          <cell r="S4381" t="str">
            <v>0</v>
          </cell>
        </row>
        <row r="4382">
          <cell r="S4382" t="str">
            <v>0</v>
          </cell>
        </row>
        <row r="4383">
          <cell r="S4383" t="str">
            <v>0</v>
          </cell>
        </row>
        <row r="4384">
          <cell r="S4384" t="str">
            <v>0</v>
          </cell>
        </row>
        <row r="4385">
          <cell r="S4385" t="str">
            <v>0</v>
          </cell>
        </row>
        <row r="4386">
          <cell r="S4386" t="str">
            <v>0</v>
          </cell>
        </row>
        <row r="4387">
          <cell r="S4387" t="str">
            <v>0</v>
          </cell>
        </row>
        <row r="4388">
          <cell r="S4388" t="str">
            <v>0</v>
          </cell>
        </row>
        <row r="4389">
          <cell r="S4389" t="str">
            <v>0</v>
          </cell>
        </row>
        <row r="4390">
          <cell r="S4390" t="str">
            <v>0</v>
          </cell>
        </row>
        <row r="4391">
          <cell r="S4391" t="str">
            <v>0</v>
          </cell>
        </row>
        <row r="4392">
          <cell r="S4392" t="str">
            <v>0</v>
          </cell>
        </row>
        <row r="4393">
          <cell r="S4393" t="str">
            <v>0</v>
          </cell>
        </row>
        <row r="4394">
          <cell r="S4394" t="str">
            <v>0</v>
          </cell>
        </row>
        <row r="4395">
          <cell r="S4395" t="str">
            <v>0</v>
          </cell>
        </row>
        <row r="4396">
          <cell r="S4396" t="str">
            <v>0</v>
          </cell>
        </row>
        <row r="4397">
          <cell r="S4397" t="str">
            <v>0</v>
          </cell>
        </row>
        <row r="4398">
          <cell r="S4398" t="str">
            <v>0</v>
          </cell>
        </row>
        <row r="4399">
          <cell r="S4399" t="str">
            <v>0</v>
          </cell>
        </row>
        <row r="4400">
          <cell r="S4400" t="str">
            <v>0</v>
          </cell>
        </row>
        <row r="4401">
          <cell r="S4401" t="str">
            <v>0</v>
          </cell>
        </row>
        <row r="4402">
          <cell r="S4402" t="str">
            <v>0</v>
          </cell>
        </row>
        <row r="4403">
          <cell r="S4403" t="str">
            <v>0</v>
          </cell>
        </row>
        <row r="4404">
          <cell r="S4404" t="str">
            <v>0</v>
          </cell>
        </row>
        <row r="4405">
          <cell r="S4405" t="str">
            <v>0</v>
          </cell>
        </row>
        <row r="4406">
          <cell r="S4406" t="str">
            <v>0</v>
          </cell>
        </row>
        <row r="4407">
          <cell r="S4407" t="str">
            <v>0</v>
          </cell>
        </row>
        <row r="4408">
          <cell r="S4408" t="str">
            <v>0</v>
          </cell>
        </row>
        <row r="4409">
          <cell r="S4409" t="str">
            <v>0</v>
          </cell>
        </row>
        <row r="4410">
          <cell r="S4410" t="str">
            <v>0</v>
          </cell>
        </row>
        <row r="4411">
          <cell r="S4411" t="str">
            <v>0</v>
          </cell>
        </row>
        <row r="4412">
          <cell r="S4412" t="str">
            <v>0</v>
          </cell>
        </row>
        <row r="4413">
          <cell r="S4413" t="str">
            <v>0</v>
          </cell>
        </row>
        <row r="4414">
          <cell r="S4414" t="str">
            <v>0</v>
          </cell>
        </row>
        <row r="4415">
          <cell r="S4415" t="str">
            <v>0</v>
          </cell>
        </row>
        <row r="4416">
          <cell r="S4416" t="str">
            <v>0</v>
          </cell>
        </row>
        <row r="4417">
          <cell r="S4417" t="str">
            <v>0</v>
          </cell>
        </row>
        <row r="4418">
          <cell r="S4418" t="str">
            <v>0</v>
          </cell>
        </row>
        <row r="4419">
          <cell r="S4419" t="str">
            <v>0</v>
          </cell>
        </row>
        <row r="4420">
          <cell r="S4420" t="str">
            <v>0</v>
          </cell>
        </row>
        <row r="4421">
          <cell r="S4421" t="str">
            <v>0</v>
          </cell>
        </row>
        <row r="4422">
          <cell r="S4422" t="str">
            <v>0</v>
          </cell>
        </row>
        <row r="4423">
          <cell r="S4423" t="str">
            <v>0</v>
          </cell>
        </row>
        <row r="4424">
          <cell r="S4424" t="str">
            <v>0</v>
          </cell>
        </row>
        <row r="4425">
          <cell r="S4425" t="str">
            <v>0</v>
          </cell>
        </row>
        <row r="4426">
          <cell r="S4426" t="str">
            <v>0</v>
          </cell>
        </row>
        <row r="4427">
          <cell r="S4427" t="str">
            <v>0</v>
          </cell>
        </row>
        <row r="4428">
          <cell r="S4428" t="str">
            <v>0</v>
          </cell>
        </row>
        <row r="4429">
          <cell r="S4429" t="str">
            <v>0</v>
          </cell>
        </row>
        <row r="4430">
          <cell r="S4430" t="str">
            <v>0</v>
          </cell>
        </row>
        <row r="4431">
          <cell r="S4431" t="str">
            <v>0</v>
          </cell>
        </row>
        <row r="4432">
          <cell r="S4432" t="str">
            <v>0</v>
          </cell>
        </row>
        <row r="4433">
          <cell r="S4433" t="str">
            <v>0</v>
          </cell>
        </row>
        <row r="4434">
          <cell r="S4434" t="str">
            <v>0</v>
          </cell>
        </row>
        <row r="4435">
          <cell r="S4435" t="str">
            <v>0</v>
          </cell>
        </row>
        <row r="4436">
          <cell r="S4436" t="str">
            <v>0</v>
          </cell>
        </row>
        <row r="4437">
          <cell r="S4437" t="str">
            <v>0</v>
          </cell>
        </row>
        <row r="4438">
          <cell r="S4438" t="str">
            <v>0</v>
          </cell>
        </row>
        <row r="4439">
          <cell r="S4439" t="str">
            <v>0</v>
          </cell>
        </row>
        <row r="4440">
          <cell r="S4440" t="str">
            <v>0</v>
          </cell>
        </row>
        <row r="4441">
          <cell r="S4441" t="str">
            <v>0</v>
          </cell>
        </row>
        <row r="4442">
          <cell r="S4442" t="str">
            <v>0</v>
          </cell>
        </row>
        <row r="4443">
          <cell r="S4443" t="str">
            <v>0</v>
          </cell>
        </row>
        <row r="4444">
          <cell r="S4444" t="str">
            <v>0</v>
          </cell>
        </row>
        <row r="4445">
          <cell r="S4445" t="str">
            <v>0</v>
          </cell>
        </row>
        <row r="4446">
          <cell r="S4446" t="str">
            <v>0</v>
          </cell>
        </row>
        <row r="4447">
          <cell r="S4447" t="str">
            <v>0</v>
          </cell>
        </row>
        <row r="4448">
          <cell r="S4448" t="str">
            <v>0</v>
          </cell>
        </row>
        <row r="4449">
          <cell r="S4449" t="str">
            <v>0</v>
          </cell>
        </row>
        <row r="4450">
          <cell r="S4450" t="str">
            <v>0</v>
          </cell>
        </row>
        <row r="4451">
          <cell r="S4451" t="str">
            <v>0</v>
          </cell>
        </row>
        <row r="4452">
          <cell r="S4452" t="str">
            <v>0</v>
          </cell>
        </row>
        <row r="4453">
          <cell r="S4453" t="str">
            <v>0</v>
          </cell>
        </row>
        <row r="4454">
          <cell r="S4454" t="str">
            <v>0</v>
          </cell>
        </row>
        <row r="4455">
          <cell r="S4455" t="str">
            <v>0</v>
          </cell>
        </row>
        <row r="4456">
          <cell r="S4456" t="str">
            <v>0</v>
          </cell>
        </row>
        <row r="4457">
          <cell r="S4457" t="str">
            <v>0</v>
          </cell>
        </row>
        <row r="4458">
          <cell r="S4458" t="str">
            <v>0</v>
          </cell>
        </row>
        <row r="4459">
          <cell r="S4459" t="str">
            <v>0</v>
          </cell>
        </row>
        <row r="4460">
          <cell r="S4460" t="str">
            <v>0</v>
          </cell>
        </row>
        <row r="4461">
          <cell r="S4461" t="str">
            <v>0</v>
          </cell>
        </row>
        <row r="4462">
          <cell r="S4462" t="str">
            <v>0</v>
          </cell>
        </row>
        <row r="4463">
          <cell r="S4463" t="str">
            <v>0</v>
          </cell>
        </row>
        <row r="4464">
          <cell r="S4464" t="str">
            <v>0</v>
          </cell>
        </row>
        <row r="4465">
          <cell r="S4465" t="str">
            <v>0</v>
          </cell>
        </row>
        <row r="4466">
          <cell r="S4466" t="str">
            <v>0</v>
          </cell>
        </row>
        <row r="4467">
          <cell r="S4467" t="str">
            <v>0</v>
          </cell>
        </row>
        <row r="4468">
          <cell r="S4468" t="str">
            <v>0</v>
          </cell>
        </row>
        <row r="4469">
          <cell r="S4469" t="str">
            <v>0</v>
          </cell>
        </row>
        <row r="4470">
          <cell r="S4470" t="str">
            <v>0</v>
          </cell>
        </row>
        <row r="4471">
          <cell r="S4471" t="str">
            <v>0</v>
          </cell>
        </row>
        <row r="4472">
          <cell r="S4472" t="str">
            <v>0</v>
          </cell>
        </row>
        <row r="4473">
          <cell r="S4473" t="str">
            <v>0</v>
          </cell>
        </row>
        <row r="4474">
          <cell r="S4474" t="str">
            <v>0</v>
          </cell>
        </row>
        <row r="4475">
          <cell r="S4475" t="str">
            <v>0</v>
          </cell>
        </row>
        <row r="4476">
          <cell r="S4476" t="str">
            <v>0</v>
          </cell>
        </row>
        <row r="4477">
          <cell r="S4477" t="str">
            <v>0</v>
          </cell>
        </row>
        <row r="4478">
          <cell r="S4478" t="str">
            <v>0</v>
          </cell>
        </row>
        <row r="4479">
          <cell r="S4479" t="str">
            <v>0</v>
          </cell>
        </row>
        <row r="4480">
          <cell r="S4480" t="str">
            <v>0</v>
          </cell>
        </row>
        <row r="4481">
          <cell r="S4481" t="str">
            <v>0</v>
          </cell>
        </row>
        <row r="4482">
          <cell r="S4482" t="str">
            <v>0</v>
          </cell>
        </row>
        <row r="4483">
          <cell r="S4483" t="str">
            <v>0</v>
          </cell>
        </row>
        <row r="4484">
          <cell r="S4484" t="str">
            <v>0</v>
          </cell>
        </row>
        <row r="4485">
          <cell r="S4485" t="str">
            <v>0</v>
          </cell>
        </row>
        <row r="4486">
          <cell r="S4486" t="str">
            <v>0</v>
          </cell>
        </row>
        <row r="4487">
          <cell r="S4487" t="str">
            <v>0</v>
          </cell>
        </row>
        <row r="4488">
          <cell r="S4488" t="str">
            <v>0</v>
          </cell>
        </row>
        <row r="4489">
          <cell r="S4489" t="str">
            <v>0</v>
          </cell>
        </row>
        <row r="4490">
          <cell r="S4490" t="str">
            <v>0</v>
          </cell>
        </row>
        <row r="4491">
          <cell r="S4491" t="str">
            <v>0</v>
          </cell>
        </row>
        <row r="4492">
          <cell r="S4492" t="str">
            <v>0</v>
          </cell>
        </row>
        <row r="4493">
          <cell r="S4493" t="str">
            <v>0</v>
          </cell>
        </row>
        <row r="4494">
          <cell r="S4494" t="str">
            <v>0</v>
          </cell>
        </row>
        <row r="4495">
          <cell r="S4495" t="str">
            <v>0</v>
          </cell>
        </row>
        <row r="4496">
          <cell r="S4496" t="str">
            <v>0</v>
          </cell>
        </row>
        <row r="4497">
          <cell r="S4497" t="str">
            <v>0</v>
          </cell>
        </row>
        <row r="4498">
          <cell r="S4498" t="str">
            <v>0</v>
          </cell>
        </row>
        <row r="4499">
          <cell r="S4499" t="str">
            <v>0</v>
          </cell>
        </row>
        <row r="4500">
          <cell r="S4500" t="str">
            <v>0</v>
          </cell>
        </row>
        <row r="4501">
          <cell r="S4501" t="str">
            <v>0</v>
          </cell>
        </row>
        <row r="4502">
          <cell r="S4502" t="str">
            <v>0</v>
          </cell>
        </row>
        <row r="4503">
          <cell r="S4503" t="str">
            <v>0</v>
          </cell>
        </row>
        <row r="4504">
          <cell r="S4504" t="str">
            <v>0</v>
          </cell>
        </row>
        <row r="4505">
          <cell r="S4505" t="str">
            <v>0</v>
          </cell>
        </row>
        <row r="4506">
          <cell r="S4506" t="str">
            <v>0</v>
          </cell>
        </row>
        <row r="4507">
          <cell r="S4507" t="str">
            <v>0</v>
          </cell>
        </row>
        <row r="4508">
          <cell r="S4508" t="str">
            <v>0</v>
          </cell>
        </row>
        <row r="4509">
          <cell r="S4509" t="str">
            <v>0</v>
          </cell>
        </row>
        <row r="4510">
          <cell r="S4510" t="str">
            <v>0</v>
          </cell>
        </row>
        <row r="4511">
          <cell r="S4511" t="str">
            <v>0</v>
          </cell>
        </row>
        <row r="4512">
          <cell r="S4512" t="str">
            <v>0</v>
          </cell>
        </row>
        <row r="4513">
          <cell r="S4513" t="str">
            <v>0</v>
          </cell>
        </row>
        <row r="4514">
          <cell r="S4514" t="str">
            <v>0</v>
          </cell>
        </row>
        <row r="4515">
          <cell r="S4515" t="str">
            <v>0</v>
          </cell>
        </row>
        <row r="4516">
          <cell r="S4516" t="str">
            <v>0</v>
          </cell>
        </row>
        <row r="4517">
          <cell r="S4517" t="str">
            <v>0</v>
          </cell>
        </row>
        <row r="4518">
          <cell r="S4518" t="str">
            <v>0</v>
          </cell>
        </row>
        <row r="4519">
          <cell r="S4519" t="str">
            <v>0</v>
          </cell>
        </row>
        <row r="4520">
          <cell r="S4520" t="str">
            <v>0</v>
          </cell>
        </row>
        <row r="4521">
          <cell r="S4521" t="str">
            <v>0</v>
          </cell>
        </row>
        <row r="4522">
          <cell r="S4522" t="str">
            <v>0</v>
          </cell>
        </row>
        <row r="4523">
          <cell r="S4523" t="str">
            <v>0</v>
          </cell>
        </row>
        <row r="4524">
          <cell r="S4524" t="str">
            <v>0</v>
          </cell>
        </row>
        <row r="4525">
          <cell r="S4525" t="str">
            <v>0</v>
          </cell>
        </row>
        <row r="4526">
          <cell r="S4526" t="str">
            <v>0</v>
          </cell>
        </row>
        <row r="4527">
          <cell r="S4527" t="str">
            <v>0</v>
          </cell>
        </row>
        <row r="4528">
          <cell r="S4528" t="str">
            <v>0</v>
          </cell>
        </row>
        <row r="4529">
          <cell r="S4529" t="str">
            <v>0</v>
          </cell>
        </row>
        <row r="4530">
          <cell r="S4530" t="str">
            <v>0</v>
          </cell>
        </row>
        <row r="4531">
          <cell r="S4531" t="str">
            <v>0</v>
          </cell>
        </row>
        <row r="4532">
          <cell r="S4532" t="str">
            <v>0</v>
          </cell>
        </row>
        <row r="4533">
          <cell r="S4533" t="str">
            <v>0</v>
          </cell>
        </row>
        <row r="4534">
          <cell r="S4534" t="str">
            <v>0</v>
          </cell>
        </row>
        <row r="4535">
          <cell r="S4535" t="str">
            <v>0</v>
          </cell>
        </row>
        <row r="4536">
          <cell r="S4536" t="str">
            <v>0</v>
          </cell>
        </row>
        <row r="4537">
          <cell r="S4537" t="str">
            <v>0</v>
          </cell>
        </row>
        <row r="4538">
          <cell r="S4538" t="str">
            <v>0</v>
          </cell>
        </row>
        <row r="4539">
          <cell r="S4539" t="str">
            <v>0</v>
          </cell>
        </row>
        <row r="4540">
          <cell r="S4540" t="str">
            <v>0</v>
          </cell>
        </row>
        <row r="4541">
          <cell r="S4541" t="str">
            <v>0</v>
          </cell>
        </row>
        <row r="4542">
          <cell r="S4542" t="str">
            <v>0</v>
          </cell>
        </row>
        <row r="4543">
          <cell r="S4543" t="str">
            <v>0</v>
          </cell>
        </row>
        <row r="4544">
          <cell r="S4544" t="str">
            <v>0</v>
          </cell>
        </row>
        <row r="4545">
          <cell r="S4545" t="str">
            <v>0</v>
          </cell>
        </row>
        <row r="4546">
          <cell r="S4546" t="str">
            <v>0</v>
          </cell>
        </row>
        <row r="4547">
          <cell r="S4547" t="str">
            <v>0</v>
          </cell>
        </row>
        <row r="4548">
          <cell r="S4548" t="str">
            <v>0</v>
          </cell>
        </row>
        <row r="4549">
          <cell r="S4549" t="str">
            <v>0</v>
          </cell>
        </row>
        <row r="4550">
          <cell r="S4550" t="str">
            <v>0</v>
          </cell>
        </row>
        <row r="4551">
          <cell r="S4551" t="str">
            <v>0</v>
          </cell>
        </row>
        <row r="4552">
          <cell r="S4552" t="str">
            <v>0</v>
          </cell>
        </row>
        <row r="4553">
          <cell r="S4553" t="str">
            <v>0</v>
          </cell>
        </row>
        <row r="4554">
          <cell r="S4554" t="str">
            <v>0</v>
          </cell>
        </row>
        <row r="4555">
          <cell r="S4555" t="str">
            <v>0</v>
          </cell>
        </row>
        <row r="4556">
          <cell r="S4556" t="str">
            <v>0</v>
          </cell>
        </row>
        <row r="4557">
          <cell r="S4557" t="str">
            <v>0</v>
          </cell>
        </row>
        <row r="4558">
          <cell r="S4558" t="str">
            <v>0</v>
          </cell>
        </row>
        <row r="4559">
          <cell r="S4559" t="str">
            <v>0</v>
          </cell>
        </row>
        <row r="4560">
          <cell r="S4560" t="str">
            <v>0</v>
          </cell>
        </row>
        <row r="4561">
          <cell r="S4561" t="str">
            <v>0</v>
          </cell>
        </row>
        <row r="4562">
          <cell r="S4562" t="str">
            <v>0</v>
          </cell>
        </row>
        <row r="4563">
          <cell r="S4563" t="str">
            <v>0</v>
          </cell>
        </row>
        <row r="4564">
          <cell r="S4564" t="str">
            <v>0</v>
          </cell>
        </row>
        <row r="4565">
          <cell r="S4565" t="str">
            <v>0</v>
          </cell>
        </row>
        <row r="4566">
          <cell r="S4566" t="str">
            <v>0</v>
          </cell>
        </row>
        <row r="4567">
          <cell r="S4567" t="str">
            <v>0</v>
          </cell>
        </row>
        <row r="4568">
          <cell r="S4568" t="str">
            <v>0</v>
          </cell>
        </row>
        <row r="4569">
          <cell r="S4569" t="str">
            <v>0</v>
          </cell>
        </row>
        <row r="4570">
          <cell r="S4570" t="str">
            <v>0</v>
          </cell>
        </row>
        <row r="4571">
          <cell r="S4571" t="str">
            <v>0</v>
          </cell>
        </row>
        <row r="4572">
          <cell r="S4572" t="str">
            <v>0</v>
          </cell>
        </row>
        <row r="4573">
          <cell r="S4573" t="str">
            <v>0</v>
          </cell>
        </row>
        <row r="4574">
          <cell r="S4574" t="str">
            <v>0</v>
          </cell>
        </row>
        <row r="4575">
          <cell r="S4575" t="str">
            <v>0</v>
          </cell>
        </row>
        <row r="4576">
          <cell r="S4576" t="str">
            <v>0</v>
          </cell>
        </row>
        <row r="4577">
          <cell r="S4577" t="str">
            <v>0</v>
          </cell>
        </row>
        <row r="4578">
          <cell r="S4578" t="str">
            <v>0</v>
          </cell>
        </row>
        <row r="4579">
          <cell r="S4579" t="str">
            <v>0</v>
          </cell>
        </row>
        <row r="4580">
          <cell r="S4580" t="str">
            <v>0</v>
          </cell>
        </row>
        <row r="4581">
          <cell r="S4581" t="str">
            <v>0</v>
          </cell>
        </row>
        <row r="4582">
          <cell r="S4582" t="str">
            <v>0</v>
          </cell>
        </row>
        <row r="4583">
          <cell r="S4583" t="str">
            <v>0</v>
          </cell>
        </row>
        <row r="4584">
          <cell r="S4584" t="str">
            <v>0</v>
          </cell>
        </row>
        <row r="4585">
          <cell r="S4585" t="str">
            <v>0</v>
          </cell>
        </row>
        <row r="4586">
          <cell r="S4586" t="str">
            <v>0</v>
          </cell>
        </row>
        <row r="4587">
          <cell r="S4587" t="str">
            <v>0</v>
          </cell>
        </row>
        <row r="4588">
          <cell r="S4588" t="str">
            <v>0</v>
          </cell>
        </row>
        <row r="4589">
          <cell r="S4589" t="str">
            <v>0</v>
          </cell>
        </row>
        <row r="4590">
          <cell r="S4590" t="str">
            <v>0</v>
          </cell>
        </row>
        <row r="4591">
          <cell r="S4591" t="str">
            <v>0</v>
          </cell>
        </row>
        <row r="4592">
          <cell r="S4592" t="str">
            <v>0</v>
          </cell>
        </row>
        <row r="4593">
          <cell r="S4593" t="str">
            <v>0</v>
          </cell>
        </row>
        <row r="4594">
          <cell r="S4594" t="str">
            <v>0</v>
          </cell>
        </row>
        <row r="4595">
          <cell r="S4595" t="str">
            <v>0</v>
          </cell>
        </row>
        <row r="4596">
          <cell r="S4596" t="str">
            <v>0</v>
          </cell>
        </row>
        <row r="4597">
          <cell r="S4597" t="str">
            <v>0</v>
          </cell>
        </row>
        <row r="4598">
          <cell r="S4598" t="str">
            <v>0</v>
          </cell>
        </row>
        <row r="4599">
          <cell r="S4599" t="str">
            <v>0</v>
          </cell>
        </row>
        <row r="4600">
          <cell r="S4600" t="str">
            <v>0</v>
          </cell>
        </row>
        <row r="4601">
          <cell r="S4601" t="str">
            <v>0</v>
          </cell>
        </row>
        <row r="4602">
          <cell r="S4602" t="str">
            <v>0</v>
          </cell>
        </row>
        <row r="4603">
          <cell r="S4603" t="str">
            <v>0</v>
          </cell>
        </row>
        <row r="4604">
          <cell r="S4604" t="str">
            <v>0</v>
          </cell>
        </row>
        <row r="4605">
          <cell r="S4605" t="str">
            <v>0</v>
          </cell>
        </row>
        <row r="4606">
          <cell r="S4606" t="str">
            <v>0</v>
          </cell>
        </row>
        <row r="4607">
          <cell r="S4607" t="str">
            <v>0</v>
          </cell>
        </row>
        <row r="4608">
          <cell r="S4608" t="str">
            <v>0</v>
          </cell>
        </row>
        <row r="4609">
          <cell r="S4609" t="str">
            <v>0</v>
          </cell>
        </row>
        <row r="4610">
          <cell r="S4610" t="str">
            <v>0</v>
          </cell>
        </row>
        <row r="4611">
          <cell r="S4611" t="str">
            <v>0</v>
          </cell>
        </row>
        <row r="4612">
          <cell r="S4612" t="str">
            <v>0</v>
          </cell>
        </row>
        <row r="4613">
          <cell r="S4613" t="str">
            <v>0</v>
          </cell>
        </row>
        <row r="4614">
          <cell r="S4614" t="str">
            <v>0</v>
          </cell>
        </row>
        <row r="4615">
          <cell r="S4615" t="str">
            <v>0</v>
          </cell>
        </row>
        <row r="4616">
          <cell r="S4616" t="str">
            <v>0</v>
          </cell>
        </row>
        <row r="4617">
          <cell r="S4617" t="str">
            <v>0</v>
          </cell>
        </row>
        <row r="4618">
          <cell r="S4618" t="str">
            <v>0</v>
          </cell>
        </row>
        <row r="4619">
          <cell r="S4619" t="str">
            <v>0</v>
          </cell>
        </row>
        <row r="4620">
          <cell r="S4620" t="str">
            <v>0</v>
          </cell>
        </row>
        <row r="4621">
          <cell r="S4621" t="str">
            <v>0</v>
          </cell>
        </row>
        <row r="4622">
          <cell r="S4622" t="str">
            <v>0</v>
          </cell>
        </row>
        <row r="4623">
          <cell r="S4623" t="str">
            <v>0</v>
          </cell>
        </row>
        <row r="4624">
          <cell r="S4624" t="str">
            <v>0</v>
          </cell>
        </row>
        <row r="4625">
          <cell r="S4625" t="str">
            <v>0</v>
          </cell>
        </row>
        <row r="4626">
          <cell r="S4626" t="str">
            <v>0</v>
          </cell>
        </row>
        <row r="4627">
          <cell r="S4627" t="str">
            <v>0</v>
          </cell>
        </row>
        <row r="4628">
          <cell r="S4628" t="str">
            <v>0</v>
          </cell>
        </row>
        <row r="4629">
          <cell r="S4629" t="str">
            <v>0</v>
          </cell>
        </row>
        <row r="4630">
          <cell r="S4630" t="str">
            <v>0</v>
          </cell>
        </row>
        <row r="4631">
          <cell r="S4631" t="str">
            <v>0</v>
          </cell>
        </row>
        <row r="4632">
          <cell r="S4632" t="str">
            <v>0</v>
          </cell>
        </row>
        <row r="4633">
          <cell r="S4633" t="str">
            <v>0</v>
          </cell>
        </row>
        <row r="4634">
          <cell r="S4634" t="str">
            <v>0</v>
          </cell>
        </row>
        <row r="4635">
          <cell r="S4635" t="str">
            <v>0</v>
          </cell>
        </row>
        <row r="4636">
          <cell r="S4636" t="str">
            <v>0</v>
          </cell>
        </row>
        <row r="4637">
          <cell r="S4637" t="str">
            <v>0</v>
          </cell>
        </row>
        <row r="4638">
          <cell r="S4638" t="str">
            <v>0</v>
          </cell>
        </row>
        <row r="4639">
          <cell r="S4639" t="str">
            <v>0</v>
          </cell>
        </row>
        <row r="4640">
          <cell r="S4640" t="str">
            <v>0</v>
          </cell>
        </row>
        <row r="4641">
          <cell r="S4641" t="str">
            <v>0</v>
          </cell>
        </row>
        <row r="4642">
          <cell r="S4642" t="str">
            <v>0</v>
          </cell>
        </row>
        <row r="4643">
          <cell r="S4643" t="str">
            <v>0</v>
          </cell>
        </row>
        <row r="4644">
          <cell r="S4644" t="str">
            <v>0</v>
          </cell>
        </row>
        <row r="4645">
          <cell r="S4645" t="str">
            <v>0</v>
          </cell>
        </row>
        <row r="4646">
          <cell r="S4646" t="str">
            <v>0</v>
          </cell>
        </row>
        <row r="4647">
          <cell r="S4647" t="str">
            <v>0</v>
          </cell>
        </row>
        <row r="4648">
          <cell r="S4648" t="str">
            <v>0</v>
          </cell>
        </row>
        <row r="4649">
          <cell r="S4649" t="str">
            <v>0</v>
          </cell>
        </row>
        <row r="4650">
          <cell r="S4650" t="str">
            <v>0</v>
          </cell>
        </row>
        <row r="4651">
          <cell r="S4651" t="str">
            <v>0</v>
          </cell>
        </row>
        <row r="4652">
          <cell r="S4652" t="str">
            <v>0</v>
          </cell>
        </row>
        <row r="4653">
          <cell r="S4653" t="str">
            <v>0</v>
          </cell>
        </row>
        <row r="4654">
          <cell r="S4654" t="str">
            <v>0</v>
          </cell>
        </row>
        <row r="4655">
          <cell r="S4655" t="str">
            <v>0</v>
          </cell>
        </row>
        <row r="4656">
          <cell r="S4656" t="str">
            <v>0</v>
          </cell>
        </row>
        <row r="4657">
          <cell r="S4657" t="str">
            <v>0</v>
          </cell>
        </row>
        <row r="4658">
          <cell r="S4658" t="str">
            <v>0</v>
          </cell>
        </row>
        <row r="4659">
          <cell r="S4659" t="str">
            <v>0</v>
          </cell>
        </row>
        <row r="4660">
          <cell r="S4660" t="str">
            <v>0</v>
          </cell>
        </row>
        <row r="4661">
          <cell r="S4661" t="str">
            <v>0</v>
          </cell>
        </row>
        <row r="4662">
          <cell r="S4662" t="str">
            <v>0</v>
          </cell>
        </row>
        <row r="4663">
          <cell r="S4663" t="str">
            <v>0</v>
          </cell>
        </row>
        <row r="4664">
          <cell r="S4664" t="str">
            <v>0</v>
          </cell>
        </row>
        <row r="4665">
          <cell r="S4665" t="str">
            <v>0</v>
          </cell>
        </row>
        <row r="4666">
          <cell r="S4666" t="str">
            <v>0</v>
          </cell>
        </row>
        <row r="4667">
          <cell r="S4667" t="str">
            <v>0</v>
          </cell>
        </row>
        <row r="4668">
          <cell r="S4668" t="str">
            <v>0</v>
          </cell>
        </row>
        <row r="4669">
          <cell r="S4669" t="str">
            <v>0</v>
          </cell>
        </row>
        <row r="4670">
          <cell r="S4670" t="str">
            <v>0</v>
          </cell>
        </row>
        <row r="4671">
          <cell r="S4671" t="str">
            <v>0</v>
          </cell>
        </row>
        <row r="4672">
          <cell r="S4672" t="str">
            <v>0</v>
          </cell>
        </row>
        <row r="4673">
          <cell r="S4673" t="str">
            <v>0</v>
          </cell>
        </row>
        <row r="4674">
          <cell r="S4674" t="str">
            <v>0</v>
          </cell>
        </row>
        <row r="4675">
          <cell r="S4675" t="str">
            <v>0</v>
          </cell>
        </row>
        <row r="4676">
          <cell r="S4676" t="str">
            <v>0</v>
          </cell>
        </row>
        <row r="4677">
          <cell r="S4677" t="str">
            <v>0</v>
          </cell>
        </row>
        <row r="4678">
          <cell r="S4678" t="str">
            <v>0</v>
          </cell>
        </row>
        <row r="4679">
          <cell r="S4679" t="str">
            <v>0</v>
          </cell>
        </row>
        <row r="4680">
          <cell r="S4680" t="str">
            <v>0</v>
          </cell>
        </row>
        <row r="4681">
          <cell r="S4681" t="str">
            <v>0</v>
          </cell>
        </row>
        <row r="4682">
          <cell r="S4682" t="str">
            <v>0</v>
          </cell>
        </row>
        <row r="4683">
          <cell r="S4683" t="str">
            <v>0</v>
          </cell>
        </row>
        <row r="4684">
          <cell r="S4684" t="str">
            <v>0</v>
          </cell>
        </row>
        <row r="4685">
          <cell r="S4685" t="str">
            <v>0</v>
          </cell>
        </row>
        <row r="4686">
          <cell r="S4686" t="str">
            <v>0</v>
          </cell>
        </row>
        <row r="4687">
          <cell r="S4687" t="str">
            <v>0</v>
          </cell>
        </row>
        <row r="4688">
          <cell r="S4688" t="str">
            <v>0</v>
          </cell>
        </row>
        <row r="4689">
          <cell r="S4689" t="str">
            <v>0</v>
          </cell>
        </row>
        <row r="4690">
          <cell r="S4690" t="str">
            <v>0</v>
          </cell>
        </row>
        <row r="4691">
          <cell r="S4691" t="str">
            <v>0</v>
          </cell>
        </row>
        <row r="4692">
          <cell r="S4692" t="str">
            <v>0</v>
          </cell>
        </row>
        <row r="4693">
          <cell r="S4693" t="str">
            <v>0</v>
          </cell>
        </row>
        <row r="4694">
          <cell r="S4694" t="str">
            <v>0</v>
          </cell>
        </row>
        <row r="4695">
          <cell r="S4695" t="str">
            <v>0</v>
          </cell>
        </row>
        <row r="4696">
          <cell r="S4696" t="str">
            <v>0</v>
          </cell>
        </row>
        <row r="4697">
          <cell r="S4697" t="str">
            <v>0</v>
          </cell>
        </row>
        <row r="4698">
          <cell r="S4698" t="str">
            <v>0</v>
          </cell>
        </row>
        <row r="4699">
          <cell r="S4699" t="str">
            <v>0</v>
          </cell>
        </row>
        <row r="4700">
          <cell r="S4700" t="str">
            <v>0</v>
          </cell>
        </row>
        <row r="4701">
          <cell r="S4701" t="str">
            <v>0</v>
          </cell>
        </row>
        <row r="4702">
          <cell r="S4702" t="str">
            <v>0</v>
          </cell>
        </row>
        <row r="4703">
          <cell r="S4703" t="str">
            <v>0</v>
          </cell>
        </row>
        <row r="4704">
          <cell r="S4704" t="str">
            <v>0</v>
          </cell>
        </row>
        <row r="4705">
          <cell r="S4705" t="str">
            <v>0</v>
          </cell>
        </row>
        <row r="4706">
          <cell r="S4706" t="str">
            <v>0</v>
          </cell>
        </row>
        <row r="4707">
          <cell r="S4707" t="str">
            <v>0</v>
          </cell>
        </row>
        <row r="4708">
          <cell r="S4708" t="str">
            <v>0</v>
          </cell>
        </row>
        <row r="4709">
          <cell r="S4709" t="str">
            <v>0</v>
          </cell>
        </row>
        <row r="4710">
          <cell r="S4710" t="str">
            <v>0</v>
          </cell>
        </row>
        <row r="4711">
          <cell r="S4711" t="str">
            <v>0</v>
          </cell>
        </row>
        <row r="4712">
          <cell r="S4712" t="str">
            <v>0</v>
          </cell>
        </row>
        <row r="4713">
          <cell r="S4713" t="str">
            <v>0</v>
          </cell>
        </row>
        <row r="4714">
          <cell r="S4714" t="str">
            <v>0</v>
          </cell>
        </row>
        <row r="4715">
          <cell r="S4715" t="str">
            <v>0</v>
          </cell>
        </row>
        <row r="4716">
          <cell r="S4716" t="str">
            <v>0</v>
          </cell>
        </row>
        <row r="4717">
          <cell r="S4717" t="str">
            <v>0</v>
          </cell>
        </row>
        <row r="4718">
          <cell r="S4718" t="str">
            <v>0</v>
          </cell>
        </row>
        <row r="4719">
          <cell r="S4719" t="str">
            <v>0</v>
          </cell>
        </row>
        <row r="4720">
          <cell r="S4720" t="str">
            <v>0</v>
          </cell>
        </row>
        <row r="4721">
          <cell r="S4721" t="str">
            <v>0</v>
          </cell>
        </row>
        <row r="4722">
          <cell r="S4722" t="str">
            <v>0</v>
          </cell>
        </row>
        <row r="4723">
          <cell r="S4723" t="str">
            <v>0</v>
          </cell>
        </row>
        <row r="4724">
          <cell r="S4724" t="str">
            <v>0</v>
          </cell>
        </row>
        <row r="4725">
          <cell r="S4725" t="str">
            <v>0</v>
          </cell>
        </row>
        <row r="4726">
          <cell r="S4726" t="str">
            <v>0</v>
          </cell>
        </row>
        <row r="4727">
          <cell r="S4727" t="str">
            <v>0</v>
          </cell>
        </row>
        <row r="4728">
          <cell r="S4728" t="str">
            <v>0</v>
          </cell>
        </row>
        <row r="4729">
          <cell r="S4729" t="str">
            <v>0</v>
          </cell>
        </row>
        <row r="4730">
          <cell r="S4730" t="str">
            <v>0</v>
          </cell>
        </row>
        <row r="4731">
          <cell r="S4731" t="str">
            <v>0</v>
          </cell>
        </row>
        <row r="4732">
          <cell r="S4732" t="str">
            <v>0</v>
          </cell>
        </row>
        <row r="4733">
          <cell r="S4733" t="str">
            <v>0</v>
          </cell>
        </row>
        <row r="4734">
          <cell r="S4734" t="str">
            <v>0</v>
          </cell>
        </row>
        <row r="4735">
          <cell r="S4735" t="str">
            <v>0</v>
          </cell>
        </row>
        <row r="4736">
          <cell r="S4736" t="str">
            <v>0</v>
          </cell>
        </row>
        <row r="4737">
          <cell r="S4737" t="str">
            <v>0</v>
          </cell>
        </row>
        <row r="4738">
          <cell r="S4738" t="str">
            <v>0</v>
          </cell>
        </row>
        <row r="4739">
          <cell r="S4739" t="str">
            <v>0</v>
          </cell>
        </row>
        <row r="4740">
          <cell r="S4740" t="str">
            <v>0</v>
          </cell>
        </row>
        <row r="4741">
          <cell r="S4741" t="str">
            <v>0</v>
          </cell>
        </row>
        <row r="4742">
          <cell r="S4742" t="str">
            <v>0</v>
          </cell>
        </row>
        <row r="4743">
          <cell r="S4743" t="str">
            <v>0</v>
          </cell>
        </row>
        <row r="4744">
          <cell r="S4744" t="str">
            <v>0</v>
          </cell>
        </row>
        <row r="4745">
          <cell r="S4745" t="str">
            <v>0</v>
          </cell>
        </row>
        <row r="4746">
          <cell r="S4746" t="str">
            <v>0</v>
          </cell>
        </row>
        <row r="4747">
          <cell r="S4747" t="str">
            <v>0</v>
          </cell>
        </row>
        <row r="4748">
          <cell r="S4748" t="str">
            <v>0</v>
          </cell>
        </row>
        <row r="4749">
          <cell r="S4749" t="str">
            <v>0</v>
          </cell>
        </row>
        <row r="4750">
          <cell r="S4750" t="str">
            <v>0</v>
          </cell>
        </row>
        <row r="4751">
          <cell r="S4751" t="str">
            <v>0</v>
          </cell>
        </row>
        <row r="4752">
          <cell r="S4752" t="str">
            <v>0</v>
          </cell>
        </row>
        <row r="4753">
          <cell r="S4753" t="str">
            <v>0</v>
          </cell>
        </row>
        <row r="4754">
          <cell r="S4754" t="str">
            <v>0</v>
          </cell>
        </row>
        <row r="4755">
          <cell r="S4755" t="str">
            <v>0</v>
          </cell>
        </row>
        <row r="4756">
          <cell r="S4756" t="str">
            <v>0</v>
          </cell>
        </row>
        <row r="4757">
          <cell r="S4757" t="str">
            <v>0</v>
          </cell>
        </row>
        <row r="4758">
          <cell r="S4758" t="str">
            <v>0</v>
          </cell>
        </row>
        <row r="4759">
          <cell r="S4759" t="str">
            <v>0</v>
          </cell>
        </row>
        <row r="4760">
          <cell r="S4760" t="str">
            <v>0</v>
          </cell>
        </row>
        <row r="4761">
          <cell r="S4761" t="str">
            <v>0</v>
          </cell>
        </row>
        <row r="4762">
          <cell r="S4762" t="str">
            <v>0</v>
          </cell>
        </row>
        <row r="4763">
          <cell r="S4763" t="str">
            <v>0</v>
          </cell>
        </row>
        <row r="4764">
          <cell r="S4764" t="str">
            <v>0</v>
          </cell>
        </row>
        <row r="4765">
          <cell r="S4765" t="str">
            <v>0</v>
          </cell>
        </row>
        <row r="4766">
          <cell r="S4766" t="str">
            <v>0</v>
          </cell>
        </row>
        <row r="4767">
          <cell r="S4767" t="str">
            <v>0</v>
          </cell>
        </row>
        <row r="4768">
          <cell r="S4768" t="str">
            <v>0</v>
          </cell>
        </row>
        <row r="4769">
          <cell r="S4769" t="str">
            <v>0</v>
          </cell>
        </row>
        <row r="4770">
          <cell r="S4770" t="str">
            <v>0</v>
          </cell>
        </row>
        <row r="4771">
          <cell r="S4771" t="str">
            <v>0</v>
          </cell>
        </row>
        <row r="4772">
          <cell r="S4772" t="str">
            <v>0</v>
          </cell>
        </row>
        <row r="4773">
          <cell r="S4773" t="str">
            <v>0</v>
          </cell>
        </row>
        <row r="4774">
          <cell r="S4774" t="str">
            <v>0</v>
          </cell>
        </row>
        <row r="4775">
          <cell r="S4775" t="str">
            <v>0</v>
          </cell>
        </row>
        <row r="4776">
          <cell r="S4776" t="str">
            <v>0</v>
          </cell>
        </row>
        <row r="4777">
          <cell r="S4777" t="str">
            <v>0</v>
          </cell>
        </row>
        <row r="4778">
          <cell r="S4778" t="str">
            <v>0</v>
          </cell>
        </row>
        <row r="4779">
          <cell r="S4779" t="str">
            <v>0</v>
          </cell>
        </row>
        <row r="4780">
          <cell r="S4780" t="str">
            <v>0</v>
          </cell>
        </row>
        <row r="4781">
          <cell r="S4781" t="str">
            <v>0</v>
          </cell>
        </row>
        <row r="4782">
          <cell r="S4782" t="str">
            <v>0</v>
          </cell>
        </row>
        <row r="4783">
          <cell r="S4783" t="str">
            <v>0</v>
          </cell>
        </row>
        <row r="4784">
          <cell r="S4784" t="str">
            <v>0</v>
          </cell>
        </row>
        <row r="4785">
          <cell r="S4785" t="str">
            <v>0</v>
          </cell>
        </row>
        <row r="4786">
          <cell r="S4786" t="str">
            <v>0</v>
          </cell>
        </row>
        <row r="4787">
          <cell r="S4787" t="str">
            <v>0</v>
          </cell>
        </row>
        <row r="4788">
          <cell r="S4788" t="str">
            <v>0</v>
          </cell>
        </row>
        <row r="4789">
          <cell r="S4789" t="str">
            <v>0</v>
          </cell>
        </row>
        <row r="4790">
          <cell r="S4790" t="str">
            <v>0</v>
          </cell>
        </row>
        <row r="4791">
          <cell r="S4791" t="str">
            <v>0</v>
          </cell>
        </row>
        <row r="4792">
          <cell r="S4792" t="str">
            <v>0</v>
          </cell>
        </row>
        <row r="4793">
          <cell r="S4793" t="str">
            <v>0</v>
          </cell>
        </row>
        <row r="4794">
          <cell r="S4794" t="str">
            <v>0</v>
          </cell>
        </row>
        <row r="4795">
          <cell r="S4795" t="str">
            <v>0</v>
          </cell>
        </row>
        <row r="4796">
          <cell r="S4796" t="str">
            <v>0</v>
          </cell>
        </row>
        <row r="4797">
          <cell r="S4797" t="str">
            <v>0</v>
          </cell>
        </row>
        <row r="4798">
          <cell r="S4798" t="str">
            <v>0</v>
          </cell>
        </row>
        <row r="4799">
          <cell r="S4799" t="str">
            <v>0</v>
          </cell>
        </row>
        <row r="4800">
          <cell r="S4800" t="str">
            <v>0</v>
          </cell>
        </row>
        <row r="4801">
          <cell r="S4801" t="str">
            <v>0</v>
          </cell>
        </row>
        <row r="4802">
          <cell r="S4802" t="str">
            <v>0</v>
          </cell>
        </row>
        <row r="4803">
          <cell r="S4803" t="str">
            <v>0</v>
          </cell>
        </row>
        <row r="4804">
          <cell r="S4804" t="str">
            <v>0</v>
          </cell>
        </row>
        <row r="4805">
          <cell r="S4805" t="str">
            <v>0</v>
          </cell>
        </row>
        <row r="4806">
          <cell r="S4806" t="str">
            <v>0</v>
          </cell>
        </row>
        <row r="4807">
          <cell r="S4807" t="str">
            <v>0</v>
          </cell>
        </row>
        <row r="4808">
          <cell r="S4808" t="str">
            <v>0</v>
          </cell>
        </row>
        <row r="4809">
          <cell r="S4809" t="str">
            <v>0</v>
          </cell>
        </row>
        <row r="4810">
          <cell r="S4810" t="str">
            <v>0</v>
          </cell>
        </row>
        <row r="4811">
          <cell r="S4811" t="str">
            <v>0</v>
          </cell>
        </row>
        <row r="4812">
          <cell r="S4812" t="str">
            <v>0</v>
          </cell>
        </row>
        <row r="4813">
          <cell r="S4813" t="str">
            <v>0</v>
          </cell>
        </row>
        <row r="4814">
          <cell r="S4814" t="str">
            <v>0</v>
          </cell>
        </row>
        <row r="4815">
          <cell r="S4815" t="str">
            <v>0</v>
          </cell>
        </row>
        <row r="4816">
          <cell r="S4816" t="str">
            <v>0</v>
          </cell>
        </row>
        <row r="4817">
          <cell r="S4817" t="str">
            <v>0</v>
          </cell>
        </row>
        <row r="4818">
          <cell r="S4818" t="str">
            <v>0</v>
          </cell>
        </row>
        <row r="4819">
          <cell r="S4819" t="str">
            <v>0</v>
          </cell>
        </row>
        <row r="4820">
          <cell r="S4820" t="str">
            <v>0</v>
          </cell>
        </row>
        <row r="4821">
          <cell r="S4821" t="str">
            <v>0</v>
          </cell>
        </row>
        <row r="4822">
          <cell r="S4822" t="str">
            <v>0</v>
          </cell>
        </row>
        <row r="4823">
          <cell r="S4823" t="str">
            <v>0</v>
          </cell>
        </row>
        <row r="4824">
          <cell r="S4824" t="str">
            <v>0</v>
          </cell>
        </row>
        <row r="4825">
          <cell r="S4825" t="str">
            <v>0</v>
          </cell>
        </row>
        <row r="4826">
          <cell r="S4826" t="str">
            <v>0</v>
          </cell>
        </row>
        <row r="4827">
          <cell r="S4827" t="str">
            <v>0</v>
          </cell>
        </row>
        <row r="4828">
          <cell r="S4828" t="str">
            <v>0</v>
          </cell>
        </row>
        <row r="4829">
          <cell r="S4829" t="str">
            <v>0</v>
          </cell>
        </row>
        <row r="4830">
          <cell r="S4830" t="str">
            <v>0</v>
          </cell>
        </row>
        <row r="4831">
          <cell r="S4831" t="str">
            <v>0</v>
          </cell>
        </row>
        <row r="4832">
          <cell r="S4832" t="str">
            <v>0</v>
          </cell>
        </row>
        <row r="4833">
          <cell r="S4833" t="str">
            <v>0</v>
          </cell>
        </row>
        <row r="4834">
          <cell r="S4834" t="str">
            <v>0</v>
          </cell>
        </row>
        <row r="4835">
          <cell r="S4835" t="str">
            <v>0</v>
          </cell>
        </row>
        <row r="4836">
          <cell r="S4836" t="str">
            <v>0</v>
          </cell>
        </row>
        <row r="4837">
          <cell r="S4837" t="str">
            <v>0</v>
          </cell>
        </row>
        <row r="4838">
          <cell r="S4838" t="str">
            <v>0</v>
          </cell>
        </row>
        <row r="4839">
          <cell r="S4839" t="str">
            <v>0</v>
          </cell>
        </row>
        <row r="4840">
          <cell r="S4840" t="str">
            <v>0</v>
          </cell>
        </row>
        <row r="4841">
          <cell r="S4841" t="str">
            <v>0</v>
          </cell>
        </row>
        <row r="4842">
          <cell r="S4842" t="str">
            <v>0</v>
          </cell>
        </row>
        <row r="4843">
          <cell r="S4843" t="str">
            <v>0</v>
          </cell>
        </row>
        <row r="4844">
          <cell r="S4844" t="str">
            <v>0</v>
          </cell>
        </row>
        <row r="4845">
          <cell r="S4845" t="str">
            <v>0</v>
          </cell>
        </row>
        <row r="4846">
          <cell r="S4846" t="str">
            <v>0</v>
          </cell>
        </row>
        <row r="4847">
          <cell r="S4847" t="str">
            <v>0</v>
          </cell>
        </row>
        <row r="4848">
          <cell r="S4848" t="str">
            <v>0</v>
          </cell>
        </row>
        <row r="4849">
          <cell r="S4849" t="str">
            <v>0</v>
          </cell>
        </row>
        <row r="4850">
          <cell r="S4850" t="str">
            <v>0</v>
          </cell>
        </row>
        <row r="4851">
          <cell r="S4851" t="str">
            <v>0</v>
          </cell>
        </row>
        <row r="4852">
          <cell r="S4852" t="str">
            <v>0</v>
          </cell>
        </row>
        <row r="4853">
          <cell r="S4853" t="str">
            <v>0</v>
          </cell>
        </row>
        <row r="4854">
          <cell r="S4854" t="str">
            <v>0</v>
          </cell>
        </row>
        <row r="4855">
          <cell r="S4855" t="str">
            <v>0</v>
          </cell>
        </row>
        <row r="4856">
          <cell r="S4856" t="str">
            <v>0</v>
          </cell>
        </row>
        <row r="4857">
          <cell r="S4857" t="str">
            <v>0</v>
          </cell>
        </row>
        <row r="4858">
          <cell r="S4858" t="str">
            <v>0</v>
          </cell>
        </row>
        <row r="4859">
          <cell r="S4859" t="str">
            <v>0</v>
          </cell>
        </row>
        <row r="4860">
          <cell r="S4860" t="str">
            <v>0</v>
          </cell>
        </row>
        <row r="4861">
          <cell r="S4861" t="str">
            <v>0</v>
          </cell>
        </row>
        <row r="4862">
          <cell r="S4862" t="str">
            <v>0</v>
          </cell>
        </row>
        <row r="4863">
          <cell r="S4863" t="str">
            <v>0</v>
          </cell>
        </row>
        <row r="4864">
          <cell r="S4864" t="str">
            <v>0</v>
          </cell>
        </row>
        <row r="4865">
          <cell r="S4865" t="str">
            <v>0</v>
          </cell>
        </row>
        <row r="4866">
          <cell r="S4866" t="str">
            <v>0</v>
          </cell>
        </row>
        <row r="4867">
          <cell r="S4867" t="str">
            <v>0</v>
          </cell>
        </row>
        <row r="4868">
          <cell r="S4868" t="str">
            <v>0</v>
          </cell>
        </row>
        <row r="4869">
          <cell r="S4869" t="str">
            <v>0</v>
          </cell>
        </row>
        <row r="4870">
          <cell r="S4870" t="str">
            <v>0</v>
          </cell>
        </row>
        <row r="4871">
          <cell r="S4871" t="str">
            <v>0</v>
          </cell>
        </row>
        <row r="4872">
          <cell r="S4872" t="str">
            <v>0</v>
          </cell>
        </row>
        <row r="4873">
          <cell r="S4873" t="str">
            <v>0</v>
          </cell>
        </row>
        <row r="4874">
          <cell r="S4874" t="str">
            <v>0</v>
          </cell>
        </row>
        <row r="4875">
          <cell r="S4875" t="str">
            <v>0</v>
          </cell>
        </row>
        <row r="4876">
          <cell r="S4876" t="str">
            <v>0</v>
          </cell>
        </row>
        <row r="4877">
          <cell r="S4877" t="str">
            <v>0</v>
          </cell>
        </row>
        <row r="4878">
          <cell r="S4878" t="str">
            <v>0</v>
          </cell>
        </row>
        <row r="4879">
          <cell r="S4879" t="str">
            <v>0</v>
          </cell>
        </row>
        <row r="4880">
          <cell r="S4880" t="str">
            <v>0</v>
          </cell>
        </row>
        <row r="4881">
          <cell r="S4881" t="str">
            <v>0</v>
          </cell>
        </row>
        <row r="4882">
          <cell r="S4882" t="str">
            <v>0</v>
          </cell>
        </row>
        <row r="4883">
          <cell r="S4883" t="str">
            <v>0</v>
          </cell>
        </row>
        <row r="4884">
          <cell r="S4884" t="str">
            <v>0</v>
          </cell>
        </row>
        <row r="4885">
          <cell r="S4885" t="str">
            <v>0</v>
          </cell>
        </row>
        <row r="4886">
          <cell r="S4886" t="str">
            <v>0</v>
          </cell>
        </row>
        <row r="4887">
          <cell r="S4887" t="str">
            <v>0</v>
          </cell>
        </row>
        <row r="4888">
          <cell r="S4888" t="str">
            <v>0</v>
          </cell>
        </row>
        <row r="4889">
          <cell r="S4889" t="str">
            <v>0</v>
          </cell>
        </row>
        <row r="4890">
          <cell r="S4890" t="str">
            <v>0</v>
          </cell>
        </row>
        <row r="4891">
          <cell r="S4891" t="str">
            <v>0</v>
          </cell>
        </row>
        <row r="4892">
          <cell r="S4892" t="str">
            <v>0</v>
          </cell>
        </row>
        <row r="4893">
          <cell r="S4893" t="str">
            <v>0</v>
          </cell>
        </row>
        <row r="4894">
          <cell r="S4894" t="str">
            <v>0</v>
          </cell>
        </row>
        <row r="4895">
          <cell r="S4895" t="str">
            <v>0</v>
          </cell>
        </row>
        <row r="4896">
          <cell r="S4896" t="str">
            <v>0</v>
          </cell>
        </row>
        <row r="4897">
          <cell r="S4897" t="str">
            <v>0</v>
          </cell>
        </row>
        <row r="4898">
          <cell r="S4898" t="str">
            <v>0</v>
          </cell>
        </row>
        <row r="4899">
          <cell r="S4899" t="str">
            <v>0</v>
          </cell>
        </row>
        <row r="4900">
          <cell r="S4900" t="str">
            <v>0</v>
          </cell>
        </row>
        <row r="4901">
          <cell r="S4901" t="str">
            <v>0</v>
          </cell>
        </row>
        <row r="4902">
          <cell r="S4902" t="str">
            <v>0</v>
          </cell>
        </row>
        <row r="4903">
          <cell r="S4903" t="str">
            <v>0</v>
          </cell>
        </row>
        <row r="4904">
          <cell r="S4904" t="str">
            <v>0</v>
          </cell>
        </row>
        <row r="4905">
          <cell r="S4905" t="str">
            <v>0</v>
          </cell>
        </row>
        <row r="4906">
          <cell r="S4906" t="str">
            <v>0</v>
          </cell>
        </row>
        <row r="4907">
          <cell r="S4907" t="str">
            <v>0</v>
          </cell>
        </row>
        <row r="4908">
          <cell r="S4908" t="str">
            <v>0</v>
          </cell>
        </row>
        <row r="4909">
          <cell r="S4909" t="str">
            <v>0</v>
          </cell>
        </row>
        <row r="4910">
          <cell r="S4910" t="str">
            <v>0</v>
          </cell>
        </row>
        <row r="4911">
          <cell r="S4911" t="str">
            <v>0</v>
          </cell>
        </row>
        <row r="4912">
          <cell r="S4912" t="str">
            <v>0</v>
          </cell>
        </row>
        <row r="4913">
          <cell r="S4913" t="str">
            <v>0</v>
          </cell>
        </row>
        <row r="4914">
          <cell r="S4914" t="str">
            <v>0</v>
          </cell>
        </row>
        <row r="4915">
          <cell r="S4915" t="str">
            <v>0</v>
          </cell>
        </row>
        <row r="4916">
          <cell r="S4916" t="str">
            <v>0</v>
          </cell>
        </row>
        <row r="4917">
          <cell r="S4917" t="str">
            <v>0</v>
          </cell>
        </row>
        <row r="4918">
          <cell r="S4918" t="str">
            <v>0</v>
          </cell>
        </row>
        <row r="4919">
          <cell r="S4919" t="str">
            <v>0</v>
          </cell>
        </row>
        <row r="4920">
          <cell r="S4920" t="str">
            <v>0</v>
          </cell>
        </row>
        <row r="4921">
          <cell r="S4921" t="str">
            <v>0</v>
          </cell>
        </row>
        <row r="4922">
          <cell r="S4922" t="str">
            <v>0</v>
          </cell>
        </row>
        <row r="4923">
          <cell r="S4923" t="str">
            <v>0</v>
          </cell>
        </row>
        <row r="4924">
          <cell r="S4924" t="str">
            <v>0</v>
          </cell>
        </row>
        <row r="4925">
          <cell r="S4925" t="str">
            <v>0</v>
          </cell>
        </row>
        <row r="4926">
          <cell r="S4926" t="str">
            <v>0</v>
          </cell>
        </row>
        <row r="4927">
          <cell r="S4927" t="str">
            <v>0</v>
          </cell>
        </row>
        <row r="4928">
          <cell r="S4928" t="str">
            <v>0</v>
          </cell>
        </row>
        <row r="4929">
          <cell r="S4929" t="str">
            <v>0</v>
          </cell>
        </row>
        <row r="4930">
          <cell r="S4930" t="str">
            <v>0</v>
          </cell>
        </row>
        <row r="4931">
          <cell r="S4931" t="str">
            <v>0</v>
          </cell>
        </row>
        <row r="4932">
          <cell r="S4932" t="str">
            <v>0</v>
          </cell>
        </row>
        <row r="4933">
          <cell r="S4933" t="str">
            <v>0</v>
          </cell>
        </row>
        <row r="4934">
          <cell r="S4934" t="str">
            <v>0</v>
          </cell>
        </row>
        <row r="4935">
          <cell r="S4935" t="str">
            <v>0</v>
          </cell>
        </row>
        <row r="4936">
          <cell r="S4936" t="str">
            <v>0</v>
          </cell>
        </row>
        <row r="4937">
          <cell r="S4937" t="str">
            <v>0</v>
          </cell>
        </row>
        <row r="4938">
          <cell r="S4938" t="str">
            <v>0</v>
          </cell>
        </row>
        <row r="4939">
          <cell r="S4939" t="str">
            <v>0</v>
          </cell>
        </row>
        <row r="4940">
          <cell r="S4940" t="str">
            <v>0</v>
          </cell>
        </row>
        <row r="4941">
          <cell r="S4941" t="str">
            <v>0</v>
          </cell>
        </row>
        <row r="4942">
          <cell r="S4942" t="str">
            <v>0</v>
          </cell>
        </row>
        <row r="4943">
          <cell r="S4943" t="str">
            <v>0</v>
          </cell>
        </row>
        <row r="4944">
          <cell r="S4944" t="str">
            <v>0</v>
          </cell>
        </row>
        <row r="4945">
          <cell r="S4945" t="str">
            <v>0</v>
          </cell>
        </row>
        <row r="4946">
          <cell r="S4946" t="str">
            <v>0</v>
          </cell>
        </row>
        <row r="4947">
          <cell r="S4947" t="str">
            <v>0</v>
          </cell>
        </row>
        <row r="4948">
          <cell r="S4948" t="str">
            <v>0</v>
          </cell>
        </row>
        <row r="4949">
          <cell r="S4949" t="str">
            <v>0</v>
          </cell>
        </row>
        <row r="4950">
          <cell r="S4950" t="str">
            <v>0</v>
          </cell>
        </row>
        <row r="4951">
          <cell r="S4951" t="str">
            <v>0</v>
          </cell>
        </row>
        <row r="4952">
          <cell r="S4952" t="str">
            <v>0</v>
          </cell>
        </row>
        <row r="4953">
          <cell r="S4953" t="str">
            <v>0</v>
          </cell>
        </row>
        <row r="4954">
          <cell r="S4954" t="str">
            <v>0</v>
          </cell>
        </row>
        <row r="4955">
          <cell r="S4955" t="str">
            <v>0</v>
          </cell>
        </row>
        <row r="4956">
          <cell r="S4956" t="str">
            <v>0</v>
          </cell>
        </row>
        <row r="4957">
          <cell r="S4957" t="str">
            <v>0</v>
          </cell>
        </row>
        <row r="4958">
          <cell r="S4958" t="str">
            <v>0</v>
          </cell>
        </row>
        <row r="4959">
          <cell r="S4959" t="str">
            <v>0</v>
          </cell>
        </row>
        <row r="4960">
          <cell r="S4960" t="str">
            <v>0</v>
          </cell>
        </row>
        <row r="4961">
          <cell r="S4961" t="str">
            <v>0</v>
          </cell>
        </row>
        <row r="4962">
          <cell r="S4962" t="str">
            <v>0</v>
          </cell>
        </row>
        <row r="4963">
          <cell r="S4963" t="str">
            <v>0</v>
          </cell>
        </row>
        <row r="4964">
          <cell r="S4964" t="str">
            <v>0</v>
          </cell>
        </row>
        <row r="4965">
          <cell r="S4965" t="str">
            <v>0</v>
          </cell>
        </row>
        <row r="4966">
          <cell r="S4966" t="str">
            <v>0</v>
          </cell>
        </row>
        <row r="4967">
          <cell r="S4967" t="str">
            <v>0</v>
          </cell>
        </row>
        <row r="4968">
          <cell r="S4968" t="str">
            <v>0</v>
          </cell>
        </row>
        <row r="4969">
          <cell r="S4969" t="str">
            <v>0</v>
          </cell>
        </row>
        <row r="4970">
          <cell r="S4970" t="str">
            <v>0</v>
          </cell>
        </row>
        <row r="4971">
          <cell r="S4971" t="str">
            <v>0</v>
          </cell>
        </row>
        <row r="4972">
          <cell r="S4972" t="str">
            <v>0</v>
          </cell>
        </row>
        <row r="4973">
          <cell r="S4973" t="str">
            <v>0</v>
          </cell>
        </row>
        <row r="4974">
          <cell r="S4974" t="str">
            <v>0</v>
          </cell>
        </row>
        <row r="4975">
          <cell r="S4975" t="str">
            <v>0</v>
          </cell>
        </row>
        <row r="4976">
          <cell r="S4976" t="str">
            <v>0</v>
          </cell>
        </row>
        <row r="4977">
          <cell r="S4977" t="str">
            <v>0</v>
          </cell>
        </row>
        <row r="4978">
          <cell r="S4978" t="str">
            <v>0</v>
          </cell>
        </row>
        <row r="4979">
          <cell r="S4979" t="str">
            <v>0</v>
          </cell>
        </row>
        <row r="4980">
          <cell r="S4980" t="str">
            <v>0</v>
          </cell>
        </row>
        <row r="4981">
          <cell r="S4981" t="str">
            <v>0</v>
          </cell>
        </row>
        <row r="4982">
          <cell r="S4982" t="str">
            <v>0</v>
          </cell>
        </row>
        <row r="4983">
          <cell r="S4983" t="str">
            <v>0</v>
          </cell>
        </row>
        <row r="4984">
          <cell r="S4984" t="str">
            <v>0</v>
          </cell>
        </row>
        <row r="4985">
          <cell r="S4985" t="str">
            <v>0</v>
          </cell>
        </row>
        <row r="4986">
          <cell r="S4986" t="str">
            <v>0</v>
          </cell>
        </row>
        <row r="4987">
          <cell r="S4987" t="str">
            <v>0</v>
          </cell>
        </row>
        <row r="4988">
          <cell r="S4988" t="str">
            <v>0</v>
          </cell>
        </row>
        <row r="4989">
          <cell r="S4989" t="str">
            <v>0</v>
          </cell>
        </row>
        <row r="4990">
          <cell r="S4990" t="str">
            <v>0</v>
          </cell>
        </row>
        <row r="4991">
          <cell r="S4991" t="str">
            <v>0</v>
          </cell>
        </row>
        <row r="4992">
          <cell r="S4992" t="str">
            <v>0</v>
          </cell>
        </row>
        <row r="4993">
          <cell r="S4993" t="str">
            <v>0</v>
          </cell>
        </row>
        <row r="4994">
          <cell r="S4994" t="str">
            <v>0</v>
          </cell>
        </row>
        <row r="4995">
          <cell r="S4995" t="str">
            <v>0</v>
          </cell>
        </row>
        <row r="4996">
          <cell r="S4996" t="str">
            <v>0</v>
          </cell>
        </row>
        <row r="4997">
          <cell r="S4997" t="str">
            <v>0</v>
          </cell>
        </row>
        <row r="4998">
          <cell r="S4998" t="str">
            <v>0</v>
          </cell>
        </row>
        <row r="4999">
          <cell r="S4999" t="str">
            <v>0</v>
          </cell>
        </row>
        <row r="5000">
          <cell r="S5000" t="str">
            <v>0</v>
          </cell>
        </row>
        <row r="5001">
          <cell r="S5001" t="str">
            <v>0</v>
          </cell>
        </row>
        <row r="5002">
          <cell r="S5002" t="str">
            <v>0</v>
          </cell>
        </row>
        <row r="5003">
          <cell r="S5003" t="str">
            <v>0</v>
          </cell>
        </row>
        <row r="5004">
          <cell r="S5004" t="str">
            <v>0</v>
          </cell>
        </row>
        <row r="5005">
          <cell r="S5005" t="str">
            <v>0</v>
          </cell>
        </row>
        <row r="5006">
          <cell r="S5006" t="str">
            <v>0</v>
          </cell>
        </row>
        <row r="5007">
          <cell r="S5007" t="str">
            <v>0</v>
          </cell>
        </row>
        <row r="5008">
          <cell r="S5008" t="str">
            <v>0</v>
          </cell>
        </row>
        <row r="5009">
          <cell r="S5009" t="str">
            <v>0</v>
          </cell>
        </row>
        <row r="5010">
          <cell r="S5010" t="str">
            <v>0</v>
          </cell>
        </row>
        <row r="5011">
          <cell r="S5011" t="str">
            <v>0</v>
          </cell>
        </row>
        <row r="5012">
          <cell r="S5012" t="str">
            <v>0</v>
          </cell>
        </row>
        <row r="5013">
          <cell r="S5013" t="str">
            <v>0</v>
          </cell>
        </row>
        <row r="5014">
          <cell r="S5014" t="str">
            <v>0</v>
          </cell>
        </row>
        <row r="5015">
          <cell r="S5015" t="str">
            <v>0</v>
          </cell>
        </row>
        <row r="5016">
          <cell r="S5016" t="str">
            <v>0</v>
          </cell>
        </row>
        <row r="5017">
          <cell r="S5017" t="str">
            <v>0</v>
          </cell>
        </row>
        <row r="5018">
          <cell r="S5018" t="str">
            <v>0</v>
          </cell>
        </row>
        <row r="5019">
          <cell r="S5019" t="str">
            <v>0</v>
          </cell>
        </row>
        <row r="5020">
          <cell r="S5020" t="str">
            <v>0</v>
          </cell>
        </row>
        <row r="5021">
          <cell r="S5021" t="str">
            <v>0</v>
          </cell>
        </row>
        <row r="5022">
          <cell r="S5022" t="str">
            <v>0</v>
          </cell>
        </row>
        <row r="5023">
          <cell r="S5023" t="str">
            <v>0</v>
          </cell>
        </row>
        <row r="5024">
          <cell r="S5024" t="str">
            <v>0</v>
          </cell>
        </row>
        <row r="5025">
          <cell r="S5025" t="str">
            <v>0</v>
          </cell>
        </row>
        <row r="5026">
          <cell r="S5026" t="str">
            <v>0</v>
          </cell>
        </row>
        <row r="5027">
          <cell r="S5027" t="str">
            <v>0</v>
          </cell>
        </row>
        <row r="5028">
          <cell r="S5028" t="str">
            <v>0</v>
          </cell>
        </row>
        <row r="5029">
          <cell r="S5029" t="str">
            <v>0</v>
          </cell>
        </row>
        <row r="5030">
          <cell r="S5030" t="str">
            <v>0</v>
          </cell>
        </row>
        <row r="5031">
          <cell r="S5031" t="str">
            <v>0</v>
          </cell>
        </row>
        <row r="5032">
          <cell r="S5032" t="str">
            <v>0</v>
          </cell>
        </row>
        <row r="5033">
          <cell r="S5033" t="str">
            <v>0</v>
          </cell>
        </row>
        <row r="5034">
          <cell r="S5034" t="str">
            <v>0</v>
          </cell>
        </row>
        <row r="5035">
          <cell r="S5035" t="str">
            <v>0</v>
          </cell>
        </row>
        <row r="5036">
          <cell r="S5036" t="str">
            <v>0</v>
          </cell>
        </row>
        <row r="5037">
          <cell r="S5037" t="str">
            <v>0</v>
          </cell>
        </row>
        <row r="5038">
          <cell r="S5038" t="str">
            <v>0</v>
          </cell>
        </row>
        <row r="5039">
          <cell r="S5039" t="str">
            <v>0</v>
          </cell>
        </row>
        <row r="5040">
          <cell r="S5040" t="str">
            <v>0</v>
          </cell>
        </row>
        <row r="5041">
          <cell r="S5041" t="str">
            <v>0</v>
          </cell>
        </row>
        <row r="5042">
          <cell r="S5042" t="str">
            <v>0</v>
          </cell>
        </row>
        <row r="5043">
          <cell r="S5043" t="str">
            <v>0</v>
          </cell>
        </row>
        <row r="5044">
          <cell r="S5044" t="str">
            <v>0</v>
          </cell>
        </row>
        <row r="5045">
          <cell r="S5045" t="str">
            <v>0</v>
          </cell>
        </row>
        <row r="5046">
          <cell r="S5046" t="str">
            <v>0</v>
          </cell>
        </row>
        <row r="5047">
          <cell r="S5047" t="str">
            <v>0</v>
          </cell>
        </row>
        <row r="5048">
          <cell r="S5048" t="str">
            <v>0</v>
          </cell>
        </row>
        <row r="5049">
          <cell r="S5049" t="str">
            <v>0</v>
          </cell>
        </row>
        <row r="5050">
          <cell r="S5050" t="str">
            <v>0</v>
          </cell>
        </row>
        <row r="5051">
          <cell r="S5051" t="str">
            <v>0</v>
          </cell>
        </row>
        <row r="5052">
          <cell r="S5052" t="str">
            <v>0</v>
          </cell>
        </row>
        <row r="5053">
          <cell r="S5053" t="str">
            <v>0</v>
          </cell>
        </row>
        <row r="5054">
          <cell r="S5054" t="str">
            <v>0</v>
          </cell>
        </row>
        <row r="5055">
          <cell r="S5055" t="str">
            <v>0</v>
          </cell>
        </row>
        <row r="5056">
          <cell r="S5056" t="str">
            <v>0</v>
          </cell>
        </row>
        <row r="5057">
          <cell r="S5057" t="str">
            <v>0</v>
          </cell>
        </row>
        <row r="5058">
          <cell r="S5058" t="str">
            <v>0</v>
          </cell>
        </row>
        <row r="5059">
          <cell r="S5059" t="str">
            <v>0</v>
          </cell>
        </row>
        <row r="5060">
          <cell r="S5060" t="str">
            <v>0</v>
          </cell>
        </row>
        <row r="5061">
          <cell r="S5061" t="str">
            <v>0</v>
          </cell>
        </row>
        <row r="5062">
          <cell r="S5062" t="str">
            <v>0</v>
          </cell>
        </row>
        <row r="5063">
          <cell r="S5063" t="str">
            <v>0</v>
          </cell>
        </row>
        <row r="5064">
          <cell r="S5064" t="str">
            <v>0</v>
          </cell>
        </row>
        <row r="5065">
          <cell r="S5065" t="str">
            <v>0</v>
          </cell>
        </row>
        <row r="5066">
          <cell r="S5066" t="str">
            <v>0</v>
          </cell>
        </row>
        <row r="5067">
          <cell r="S5067" t="str">
            <v>0</v>
          </cell>
        </row>
        <row r="5068">
          <cell r="S5068" t="str">
            <v>0</v>
          </cell>
        </row>
        <row r="5069">
          <cell r="S5069" t="str">
            <v>0</v>
          </cell>
        </row>
        <row r="5070">
          <cell r="S5070" t="str">
            <v>0</v>
          </cell>
        </row>
        <row r="5071">
          <cell r="S5071" t="str">
            <v>0</v>
          </cell>
        </row>
        <row r="5072">
          <cell r="S5072" t="str">
            <v>0</v>
          </cell>
        </row>
        <row r="5073">
          <cell r="S5073" t="str">
            <v>0</v>
          </cell>
        </row>
        <row r="5074">
          <cell r="S5074" t="str">
            <v>0</v>
          </cell>
        </row>
        <row r="5075">
          <cell r="S5075" t="str">
            <v>0</v>
          </cell>
        </row>
        <row r="5076">
          <cell r="S5076" t="str">
            <v>0</v>
          </cell>
        </row>
        <row r="5077">
          <cell r="S5077" t="str">
            <v>0</v>
          </cell>
        </row>
        <row r="5078">
          <cell r="S5078" t="str">
            <v>0</v>
          </cell>
        </row>
        <row r="5079">
          <cell r="S5079" t="str">
            <v>0</v>
          </cell>
        </row>
        <row r="5080">
          <cell r="S5080" t="str">
            <v>0</v>
          </cell>
        </row>
        <row r="5081">
          <cell r="S5081" t="str">
            <v>0</v>
          </cell>
        </row>
        <row r="5082">
          <cell r="S5082" t="str">
            <v>0</v>
          </cell>
        </row>
        <row r="5083">
          <cell r="S5083" t="str">
            <v>0</v>
          </cell>
        </row>
        <row r="5084">
          <cell r="S5084" t="str">
            <v>0</v>
          </cell>
        </row>
        <row r="5085">
          <cell r="S5085" t="str">
            <v>0</v>
          </cell>
        </row>
        <row r="5086">
          <cell r="S5086" t="str">
            <v>0</v>
          </cell>
        </row>
        <row r="5087">
          <cell r="S5087" t="str">
            <v>0</v>
          </cell>
        </row>
        <row r="5088">
          <cell r="S5088" t="str">
            <v>0</v>
          </cell>
        </row>
        <row r="5089">
          <cell r="S5089" t="str">
            <v>0</v>
          </cell>
        </row>
        <row r="5090">
          <cell r="S5090" t="str">
            <v>0</v>
          </cell>
        </row>
        <row r="5091">
          <cell r="S5091" t="str">
            <v>0</v>
          </cell>
        </row>
        <row r="5092">
          <cell r="S5092" t="str">
            <v>0</v>
          </cell>
        </row>
        <row r="5093">
          <cell r="S5093" t="str">
            <v>0</v>
          </cell>
        </row>
        <row r="5094">
          <cell r="S5094" t="str">
            <v>0</v>
          </cell>
        </row>
        <row r="5095">
          <cell r="S5095" t="str">
            <v>0</v>
          </cell>
        </row>
        <row r="5096">
          <cell r="S5096" t="str">
            <v>0</v>
          </cell>
        </row>
        <row r="5097">
          <cell r="S5097" t="str">
            <v>0</v>
          </cell>
        </row>
        <row r="5098">
          <cell r="S5098" t="str">
            <v>0</v>
          </cell>
        </row>
        <row r="5099">
          <cell r="S5099" t="str">
            <v>0</v>
          </cell>
        </row>
        <row r="5100">
          <cell r="S5100" t="str">
            <v>0</v>
          </cell>
        </row>
        <row r="5101">
          <cell r="S5101" t="str">
            <v>0</v>
          </cell>
        </row>
        <row r="5102">
          <cell r="S5102" t="str">
            <v>0</v>
          </cell>
        </row>
        <row r="5103">
          <cell r="S5103" t="str">
            <v>0</v>
          </cell>
        </row>
        <row r="5104">
          <cell r="S5104" t="str">
            <v>0</v>
          </cell>
        </row>
        <row r="5105">
          <cell r="S5105" t="str">
            <v>0</v>
          </cell>
        </row>
        <row r="5106">
          <cell r="S5106" t="str">
            <v>0</v>
          </cell>
        </row>
        <row r="5107">
          <cell r="S5107" t="str">
            <v>0</v>
          </cell>
        </row>
        <row r="5108">
          <cell r="S5108" t="str">
            <v>0</v>
          </cell>
        </row>
        <row r="5109">
          <cell r="S5109" t="str">
            <v>0</v>
          </cell>
        </row>
        <row r="5110">
          <cell r="S5110" t="str">
            <v>0</v>
          </cell>
        </row>
        <row r="5111">
          <cell r="S5111" t="str">
            <v>0</v>
          </cell>
        </row>
        <row r="5112">
          <cell r="S5112" t="str">
            <v>0</v>
          </cell>
        </row>
        <row r="5113">
          <cell r="S5113" t="str">
            <v>0</v>
          </cell>
        </row>
        <row r="5114">
          <cell r="S5114" t="str">
            <v>0</v>
          </cell>
        </row>
        <row r="5115">
          <cell r="S5115" t="str">
            <v>0</v>
          </cell>
        </row>
        <row r="5116">
          <cell r="S5116" t="str">
            <v>0</v>
          </cell>
        </row>
        <row r="5117">
          <cell r="S5117" t="str">
            <v>0</v>
          </cell>
        </row>
        <row r="5118">
          <cell r="S5118" t="str">
            <v>0</v>
          </cell>
        </row>
        <row r="5119">
          <cell r="S5119" t="str">
            <v>0</v>
          </cell>
        </row>
        <row r="5120">
          <cell r="S5120" t="str">
            <v>0</v>
          </cell>
        </row>
        <row r="5121">
          <cell r="S5121" t="str">
            <v>0</v>
          </cell>
        </row>
        <row r="5122">
          <cell r="S5122" t="str">
            <v>0</v>
          </cell>
        </row>
        <row r="5123">
          <cell r="S5123" t="str">
            <v>0</v>
          </cell>
        </row>
        <row r="5124">
          <cell r="S5124" t="str">
            <v>0</v>
          </cell>
        </row>
        <row r="5125">
          <cell r="S5125" t="str">
            <v>0</v>
          </cell>
        </row>
        <row r="5126">
          <cell r="S5126" t="str">
            <v>0</v>
          </cell>
        </row>
        <row r="5127">
          <cell r="S5127" t="str">
            <v>0</v>
          </cell>
        </row>
        <row r="5128">
          <cell r="S5128" t="str">
            <v>0</v>
          </cell>
        </row>
        <row r="5129">
          <cell r="S5129" t="str">
            <v>0</v>
          </cell>
        </row>
        <row r="5130">
          <cell r="S5130" t="str">
            <v>0</v>
          </cell>
        </row>
        <row r="5131">
          <cell r="S5131" t="str">
            <v>0</v>
          </cell>
        </row>
        <row r="5132">
          <cell r="S5132" t="str">
            <v>0</v>
          </cell>
        </row>
        <row r="5133">
          <cell r="S5133" t="str">
            <v>0</v>
          </cell>
        </row>
        <row r="5134">
          <cell r="S5134" t="str">
            <v>0</v>
          </cell>
        </row>
        <row r="5135">
          <cell r="S5135" t="str">
            <v>0</v>
          </cell>
        </row>
        <row r="5136">
          <cell r="S5136" t="str">
            <v>0</v>
          </cell>
        </row>
        <row r="5137">
          <cell r="S5137" t="str">
            <v>0</v>
          </cell>
        </row>
        <row r="5138">
          <cell r="S5138" t="str">
            <v>0</v>
          </cell>
        </row>
        <row r="5139">
          <cell r="S5139" t="str">
            <v>0</v>
          </cell>
        </row>
        <row r="5140">
          <cell r="S5140" t="str">
            <v>0</v>
          </cell>
        </row>
        <row r="5141">
          <cell r="S5141" t="str">
            <v>0</v>
          </cell>
        </row>
        <row r="5142">
          <cell r="S5142" t="str">
            <v>0</v>
          </cell>
        </row>
        <row r="5143">
          <cell r="S5143" t="str">
            <v>0</v>
          </cell>
        </row>
        <row r="5144">
          <cell r="S5144" t="str">
            <v>0</v>
          </cell>
        </row>
        <row r="5145">
          <cell r="S5145" t="str">
            <v>0</v>
          </cell>
        </row>
        <row r="5146">
          <cell r="S5146" t="str">
            <v>0</v>
          </cell>
        </row>
        <row r="5147">
          <cell r="S5147" t="str">
            <v>0</v>
          </cell>
        </row>
        <row r="5148">
          <cell r="S5148" t="str">
            <v>0</v>
          </cell>
        </row>
        <row r="5149">
          <cell r="S5149" t="str">
            <v>0</v>
          </cell>
        </row>
        <row r="5150">
          <cell r="S5150" t="str">
            <v>0</v>
          </cell>
        </row>
        <row r="5151">
          <cell r="S5151" t="str">
            <v>0</v>
          </cell>
        </row>
        <row r="5152">
          <cell r="S5152" t="str">
            <v>0</v>
          </cell>
        </row>
        <row r="5153">
          <cell r="S5153" t="str">
            <v>0</v>
          </cell>
        </row>
        <row r="5154">
          <cell r="S5154" t="str">
            <v>0</v>
          </cell>
        </row>
        <row r="5155">
          <cell r="S5155" t="str">
            <v>0</v>
          </cell>
        </row>
        <row r="5156">
          <cell r="S5156" t="str">
            <v>0</v>
          </cell>
        </row>
        <row r="5157">
          <cell r="S5157" t="str">
            <v>0</v>
          </cell>
        </row>
        <row r="5158">
          <cell r="S5158" t="str">
            <v>0</v>
          </cell>
        </row>
        <row r="5159">
          <cell r="S5159" t="str">
            <v>0</v>
          </cell>
        </row>
        <row r="5160">
          <cell r="S5160" t="str">
            <v>0</v>
          </cell>
        </row>
        <row r="5161">
          <cell r="S5161" t="str">
            <v>0</v>
          </cell>
        </row>
        <row r="5162">
          <cell r="S5162" t="str">
            <v>0</v>
          </cell>
        </row>
        <row r="5163">
          <cell r="S5163" t="str">
            <v>0</v>
          </cell>
        </row>
        <row r="5164">
          <cell r="S5164" t="str">
            <v>0</v>
          </cell>
        </row>
        <row r="5165">
          <cell r="S5165" t="str">
            <v>0</v>
          </cell>
        </row>
        <row r="5166">
          <cell r="S5166" t="str">
            <v>0</v>
          </cell>
        </row>
        <row r="5167">
          <cell r="S5167" t="str">
            <v>0</v>
          </cell>
        </row>
        <row r="5168">
          <cell r="S5168" t="str">
            <v>0</v>
          </cell>
        </row>
        <row r="5169">
          <cell r="S5169" t="str">
            <v>0</v>
          </cell>
        </row>
        <row r="5170">
          <cell r="S5170" t="str">
            <v>0</v>
          </cell>
        </row>
        <row r="5171">
          <cell r="S5171" t="str">
            <v>0</v>
          </cell>
        </row>
        <row r="5172">
          <cell r="S5172" t="str">
            <v>0</v>
          </cell>
        </row>
        <row r="5173">
          <cell r="S5173" t="str">
            <v>0</v>
          </cell>
        </row>
        <row r="5174">
          <cell r="S5174" t="str">
            <v>0</v>
          </cell>
        </row>
        <row r="5175">
          <cell r="S5175" t="str">
            <v>0</v>
          </cell>
        </row>
        <row r="5176">
          <cell r="S5176" t="str">
            <v>0</v>
          </cell>
        </row>
        <row r="5177">
          <cell r="S5177" t="str">
            <v>0</v>
          </cell>
        </row>
        <row r="5178">
          <cell r="S5178" t="str">
            <v>0</v>
          </cell>
        </row>
        <row r="5179">
          <cell r="S5179" t="str">
            <v>0</v>
          </cell>
        </row>
        <row r="5180">
          <cell r="S5180" t="str">
            <v>0</v>
          </cell>
        </row>
        <row r="5181">
          <cell r="S5181" t="str">
            <v>0</v>
          </cell>
        </row>
        <row r="5182">
          <cell r="S5182" t="str">
            <v>0</v>
          </cell>
        </row>
        <row r="5183">
          <cell r="S5183" t="str">
            <v>0</v>
          </cell>
        </row>
        <row r="5184">
          <cell r="S5184" t="str">
            <v>0</v>
          </cell>
        </row>
        <row r="5185">
          <cell r="S5185" t="str">
            <v>0</v>
          </cell>
        </row>
        <row r="5186">
          <cell r="S5186" t="str">
            <v>0</v>
          </cell>
        </row>
        <row r="5187">
          <cell r="S5187" t="str">
            <v>0</v>
          </cell>
        </row>
        <row r="5188">
          <cell r="S5188" t="str">
            <v>0</v>
          </cell>
        </row>
        <row r="5189">
          <cell r="S5189" t="str">
            <v>0</v>
          </cell>
        </row>
        <row r="5190">
          <cell r="S5190" t="str">
            <v>0</v>
          </cell>
        </row>
        <row r="5191">
          <cell r="S5191" t="str">
            <v>0</v>
          </cell>
        </row>
        <row r="5192">
          <cell r="S5192" t="str">
            <v>0</v>
          </cell>
        </row>
        <row r="5193">
          <cell r="S5193" t="str">
            <v>0</v>
          </cell>
        </row>
        <row r="5194">
          <cell r="S5194" t="str">
            <v>0</v>
          </cell>
        </row>
        <row r="5195">
          <cell r="S5195" t="str">
            <v>0</v>
          </cell>
        </row>
        <row r="5196">
          <cell r="S5196" t="str">
            <v>0</v>
          </cell>
        </row>
        <row r="5197">
          <cell r="S5197" t="str">
            <v>0</v>
          </cell>
        </row>
        <row r="5198">
          <cell r="S5198" t="str">
            <v>0</v>
          </cell>
        </row>
        <row r="5199">
          <cell r="S5199" t="str">
            <v>0</v>
          </cell>
        </row>
        <row r="5200">
          <cell r="S5200" t="str">
            <v>0</v>
          </cell>
        </row>
        <row r="5201">
          <cell r="S5201" t="str">
            <v>0</v>
          </cell>
        </row>
        <row r="5202">
          <cell r="S5202" t="str">
            <v>0</v>
          </cell>
        </row>
        <row r="5203">
          <cell r="S5203" t="str">
            <v>0</v>
          </cell>
        </row>
        <row r="5204">
          <cell r="S5204" t="str">
            <v>0</v>
          </cell>
        </row>
        <row r="5205">
          <cell r="S5205" t="str">
            <v>0</v>
          </cell>
        </row>
        <row r="5206">
          <cell r="S5206" t="str">
            <v>0</v>
          </cell>
        </row>
        <row r="5207">
          <cell r="S5207" t="str">
            <v>0</v>
          </cell>
        </row>
        <row r="5208">
          <cell r="S5208" t="str">
            <v>0</v>
          </cell>
        </row>
        <row r="5209">
          <cell r="S5209" t="str">
            <v>0</v>
          </cell>
        </row>
        <row r="5210">
          <cell r="S5210" t="str">
            <v>0</v>
          </cell>
        </row>
        <row r="5211">
          <cell r="S5211" t="str">
            <v>0</v>
          </cell>
        </row>
        <row r="5212">
          <cell r="S5212" t="str">
            <v>0</v>
          </cell>
        </row>
        <row r="5213">
          <cell r="S5213" t="str">
            <v>0</v>
          </cell>
        </row>
        <row r="5214">
          <cell r="S5214" t="str">
            <v>0</v>
          </cell>
        </row>
        <row r="5215">
          <cell r="S5215" t="str">
            <v>0</v>
          </cell>
        </row>
        <row r="5216">
          <cell r="S5216" t="str">
            <v>0</v>
          </cell>
        </row>
        <row r="5217">
          <cell r="S5217" t="str">
            <v>0</v>
          </cell>
        </row>
        <row r="5218">
          <cell r="S5218" t="str">
            <v>0</v>
          </cell>
        </row>
        <row r="5219">
          <cell r="S5219" t="str">
            <v>0</v>
          </cell>
        </row>
        <row r="5220">
          <cell r="S5220" t="str">
            <v>0</v>
          </cell>
        </row>
        <row r="5221">
          <cell r="S5221" t="str">
            <v>0</v>
          </cell>
        </row>
        <row r="5222">
          <cell r="S5222" t="str">
            <v>0</v>
          </cell>
        </row>
        <row r="5223">
          <cell r="S5223" t="str">
            <v>0</v>
          </cell>
        </row>
        <row r="5224">
          <cell r="S5224" t="str">
            <v>0</v>
          </cell>
        </row>
        <row r="5225">
          <cell r="S5225" t="str">
            <v>0</v>
          </cell>
        </row>
        <row r="5226">
          <cell r="S5226" t="str">
            <v>0</v>
          </cell>
        </row>
        <row r="5227">
          <cell r="S5227" t="str">
            <v>0</v>
          </cell>
        </row>
        <row r="5228">
          <cell r="S5228" t="str">
            <v>0</v>
          </cell>
        </row>
        <row r="5229">
          <cell r="S5229" t="str">
            <v>0</v>
          </cell>
        </row>
        <row r="5230">
          <cell r="S5230" t="str">
            <v>0</v>
          </cell>
        </row>
        <row r="5231">
          <cell r="S5231" t="str">
            <v>0</v>
          </cell>
        </row>
        <row r="5232">
          <cell r="S5232" t="str">
            <v>0</v>
          </cell>
        </row>
        <row r="5233">
          <cell r="S5233" t="str">
            <v>0</v>
          </cell>
        </row>
        <row r="5234">
          <cell r="S5234" t="str">
            <v>0</v>
          </cell>
        </row>
        <row r="5235">
          <cell r="S5235" t="str">
            <v>0</v>
          </cell>
        </row>
        <row r="5236">
          <cell r="S5236" t="str">
            <v>0</v>
          </cell>
        </row>
        <row r="5237">
          <cell r="S5237" t="str">
            <v>0</v>
          </cell>
        </row>
        <row r="5238">
          <cell r="S5238" t="str">
            <v>0</v>
          </cell>
        </row>
        <row r="5239">
          <cell r="S5239" t="str">
            <v>0</v>
          </cell>
        </row>
        <row r="5240">
          <cell r="S5240" t="str">
            <v>0</v>
          </cell>
        </row>
        <row r="5241">
          <cell r="S5241" t="str">
            <v>0</v>
          </cell>
        </row>
        <row r="5242">
          <cell r="S5242" t="str">
            <v>0</v>
          </cell>
        </row>
        <row r="5243">
          <cell r="S5243" t="str">
            <v>0</v>
          </cell>
        </row>
        <row r="5244">
          <cell r="S5244" t="str">
            <v>0</v>
          </cell>
        </row>
        <row r="5245">
          <cell r="S5245" t="str">
            <v>0</v>
          </cell>
        </row>
        <row r="5246">
          <cell r="S5246" t="str">
            <v>0</v>
          </cell>
        </row>
        <row r="5247">
          <cell r="S5247" t="str">
            <v>0</v>
          </cell>
        </row>
        <row r="5248">
          <cell r="S5248" t="str">
            <v>0</v>
          </cell>
        </row>
        <row r="5249">
          <cell r="S5249" t="str">
            <v>0</v>
          </cell>
        </row>
        <row r="5250">
          <cell r="S5250" t="str">
            <v>0</v>
          </cell>
        </row>
        <row r="5251">
          <cell r="S5251" t="str">
            <v>0</v>
          </cell>
        </row>
        <row r="5252">
          <cell r="S5252" t="str">
            <v>0</v>
          </cell>
        </row>
        <row r="5253">
          <cell r="S5253" t="str">
            <v>0</v>
          </cell>
        </row>
        <row r="5254">
          <cell r="S5254" t="str">
            <v>0</v>
          </cell>
        </row>
        <row r="5255">
          <cell r="S5255" t="str">
            <v>0</v>
          </cell>
        </row>
        <row r="5256">
          <cell r="S5256" t="str">
            <v>0</v>
          </cell>
        </row>
        <row r="5257">
          <cell r="S5257" t="str">
            <v>0</v>
          </cell>
        </row>
        <row r="5258">
          <cell r="S5258" t="str">
            <v>0</v>
          </cell>
        </row>
        <row r="5259">
          <cell r="S5259" t="str">
            <v>0</v>
          </cell>
        </row>
        <row r="5260">
          <cell r="S5260" t="str">
            <v>0</v>
          </cell>
        </row>
        <row r="5261">
          <cell r="S5261" t="str">
            <v>0</v>
          </cell>
        </row>
        <row r="5262">
          <cell r="S5262" t="str">
            <v>0</v>
          </cell>
        </row>
        <row r="5263">
          <cell r="S5263" t="str">
            <v>0</v>
          </cell>
        </row>
        <row r="5264">
          <cell r="S5264" t="str">
            <v>0</v>
          </cell>
        </row>
        <row r="5265">
          <cell r="S5265" t="str">
            <v>0</v>
          </cell>
        </row>
        <row r="5266">
          <cell r="S5266" t="str">
            <v>0</v>
          </cell>
        </row>
        <row r="5267">
          <cell r="S5267" t="str">
            <v>0</v>
          </cell>
        </row>
        <row r="5268">
          <cell r="S5268" t="str">
            <v>0</v>
          </cell>
        </row>
        <row r="5269">
          <cell r="S5269" t="str">
            <v>0</v>
          </cell>
        </row>
        <row r="5270">
          <cell r="S5270" t="str">
            <v>0</v>
          </cell>
        </row>
        <row r="5271">
          <cell r="S5271" t="str">
            <v>0</v>
          </cell>
        </row>
        <row r="5272">
          <cell r="S5272" t="str">
            <v>0</v>
          </cell>
        </row>
        <row r="5273">
          <cell r="S5273" t="str">
            <v>0</v>
          </cell>
        </row>
        <row r="5274">
          <cell r="S5274" t="str">
            <v>0</v>
          </cell>
        </row>
        <row r="5275">
          <cell r="S5275" t="str">
            <v>0</v>
          </cell>
        </row>
        <row r="5276">
          <cell r="S5276" t="str">
            <v>0</v>
          </cell>
        </row>
        <row r="5277">
          <cell r="S5277" t="str">
            <v>0</v>
          </cell>
        </row>
        <row r="5278">
          <cell r="S5278" t="str">
            <v>0</v>
          </cell>
        </row>
        <row r="5279">
          <cell r="S5279" t="str">
            <v>0</v>
          </cell>
        </row>
        <row r="5280">
          <cell r="S5280" t="str">
            <v>0</v>
          </cell>
        </row>
        <row r="5281">
          <cell r="S5281" t="str">
            <v>0</v>
          </cell>
        </row>
        <row r="5282">
          <cell r="S5282" t="str">
            <v>0</v>
          </cell>
        </row>
        <row r="5283">
          <cell r="S5283" t="str">
            <v>0</v>
          </cell>
        </row>
        <row r="5284">
          <cell r="S5284" t="str">
            <v>0</v>
          </cell>
        </row>
        <row r="5285">
          <cell r="S5285" t="str">
            <v>0</v>
          </cell>
        </row>
        <row r="5286">
          <cell r="S5286" t="str">
            <v>0</v>
          </cell>
        </row>
        <row r="5287">
          <cell r="S5287" t="str">
            <v>0</v>
          </cell>
        </row>
        <row r="5288">
          <cell r="S5288" t="str">
            <v>0</v>
          </cell>
        </row>
        <row r="5289">
          <cell r="S5289" t="str">
            <v>0</v>
          </cell>
        </row>
        <row r="5290">
          <cell r="S5290" t="str">
            <v>0</v>
          </cell>
        </row>
        <row r="5291">
          <cell r="S5291" t="str">
            <v>0</v>
          </cell>
        </row>
        <row r="5292">
          <cell r="S5292" t="str">
            <v>0</v>
          </cell>
        </row>
        <row r="5293">
          <cell r="S5293" t="str">
            <v>0</v>
          </cell>
        </row>
        <row r="5294">
          <cell r="S5294" t="str">
            <v>0</v>
          </cell>
        </row>
        <row r="5295">
          <cell r="S5295" t="str">
            <v>0</v>
          </cell>
        </row>
        <row r="5296">
          <cell r="S5296" t="str">
            <v>0</v>
          </cell>
        </row>
        <row r="5297">
          <cell r="S5297" t="str">
            <v>0</v>
          </cell>
        </row>
        <row r="5298">
          <cell r="S5298" t="str">
            <v>0</v>
          </cell>
        </row>
        <row r="5299">
          <cell r="S5299" t="str">
            <v>0</v>
          </cell>
        </row>
        <row r="5300">
          <cell r="S5300" t="str">
            <v>0</v>
          </cell>
        </row>
        <row r="5301">
          <cell r="S5301" t="str">
            <v>0</v>
          </cell>
        </row>
        <row r="5302">
          <cell r="S5302" t="str">
            <v>0</v>
          </cell>
        </row>
        <row r="5303">
          <cell r="S5303" t="str">
            <v>0</v>
          </cell>
        </row>
        <row r="5304">
          <cell r="S5304" t="str">
            <v>0</v>
          </cell>
        </row>
        <row r="5305">
          <cell r="S5305" t="str">
            <v>0</v>
          </cell>
        </row>
        <row r="5306">
          <cell r="S5306" t="str">
            <v>0</v>
          </cell>
        </row>
        <row r="5307">
          <cell r="S5307" t="str">
            <v>0</v>
          </cell>
        </row>
        <row r="5308">
          <cell r="S5308" t="str">
            <v>0</v>
          </cell>
        </row>
        <row r="5309">
          <cell r="S5309" t="str">
            <v>0</v>
          </cell>
        </row>
        <row r="5310">
          <cell r="S5310" t="str">
            <v>0</v>
          </cell>
        </row>
        <row r="5311">
          <cell r="S5311" t="str">
            <v>0</v>
          </cell>
        </row>
        <row r="5312">
          <cell r="S5312" t="str">
            <v>0</v>
          </cell>
        </row>
        <row r="5313">
          <cell r="S5313" t="str">
            <v>0</v>
          </cell>
        </row>
        <row r="5314">
          <cell r="S5314" t="str">
            <v>0</v>
          </cell>
        </row>
        <row r="5315">
          <cell r="S5315" t="str">
            <v>0</v>
          </cell>
        </row>
        <row r="5316">
          <cell r="S5316" t="str">
            <v>0</v>
          </cell>
        </row>
        <row r="5317">
          <cell r="S5317" t="str">
            <v>0</v>
          </cell>
        </row>
        <row r="5318">
          <cell r="S5318" t="str">
            <v>0</v>
          </cell>
        </row>
        <row r="5319">
          <cell r="S5319" t="str">
            <v>0</v>
          </cell>
        </row>
        <row r="5320">
          <cell r="S5320" t="str">
            <v>0</v>
          </cell>
        </row>
        <row r="5321">
          <cell r="S5321" t="str">
            <v>0</v>
          </cell>
        </row>
        <row r="5322">
          <cell r="S5322" t="str">
            <v>0</v>
          </cell>
        </row>
        <row r="5323">
          <cell r="S5323" t="str">
            <v>0</v>
          </cell>
        </row>
        <row r="5324">
          <cell r="S5324" t="str">
            <v>0</v>
          </cell>
        </row>
        <row r="5325">
          <cell r="S5325" t="str">
            <v>0</v>
          </cell>
        </row>
        <row r="5326">
          <cell r="S5326" t="str">
            <v>0</v>
          </cell>
        </row>
        <row r="5327">
          <cell r="S5327" t="str">
            <v>0</v>
          </cell>
        </row>
        <row r="5328">
          <cell r="S5328" t="str">
            <v>0</v>
          </cell>
        </row>
        <row r="5329">
          <cell r="S5329" t="str">
            <v>0</v>
          </cell>
        </row>
        <row r="5330">
          <cell r="S5330" t="str">
            <v>0</v>
          </cell>
        </row>
        <row r="5331">
          <cell r="S5331" t="str">
            <v>0</v>
          </cell>
        </row>
        <row r="5332">
          <cell r="S5332" t="str">
            <v>0</v>
          </cell>
        </row>
        <row r="5333">
          <cell r="S5333" t="str">
            <v>0</v>
          </cell>
        </row>
        <row r="5334">
          <cell r="S5334" t="str">
            <v>0</v>
          </cell>
        </row>
        <row r="5335">
          <cell r="S5335" t="str">
            <v>0</v>
          </cell>
        </row>
        <row r="5336">
          <cell r="S5336" t="str">
            <v>0</v>
          </cell>
        </row>
        <row r="5337">
          <cell r="S5337" t="str">
            <v>0</v>
          </cell>
        </row>
        <row r="5338">
          <cell r="S5338" t="str">
            <v>0</v>
          </cell>
        </row>
        <row r="5339">
          <cell r="S5339" t="str">
            <v>0</v>
          </cell>
        </row>
        <row r="5340">
          <cell r="S5340" t="str">
            <v>0</v>
          </cell>
        </row>
        <row r="5341">
          <cell r="S5341" t="str">
            <v>0</v>
          </cell>
        </row>
        <row r="5342">
          <cell r="S5342" t="str">
            <v>0</v>
          </cell>
        </row>
        <row r="5343">
          <cell r="S5343" t="str">
            <v>0</v>
          </cell>
        </row>
        <row r="5344">
          <cell r="S5344" t="str">
            <v>0</v>
          </cell>
        </row>
        <row r="5345">
          <cell r="S5345" t="str">
            <v>0</v>
          </cell>
        </row>
        <row r="5346">
          <cell r="S5346" t="str">
            <v>0</v>
          </cell>
        </row>
        <row r="5347">
          <cell r="S5347" t="str">
            <v>0</v>
          </cell>
        </row>
        <row r="5348">
          <cell r="S5348" t="str">
            <v>0</v>
          </cell>
        </row>
        <row r="5349">
          <cell r="S5349" t="str">
            <v>0</v>
          </cell>
        </row>
        <row r="5350">
          <cell r="S5350" t="str">
            <v>0</v>
          </cell>
        </row>
        <row r="5351">
          <cell r="S5351" t="str">
            <v>0</v>
          </cell>
        </row>
        <row r="5352">
          <cell r="S5352" t="str">
            <v>0</v>
          </cell>
        </row>
        <row r="5353">
          <cell r="S5353" t="str">
            <v>0</v>
          </cell>
        </row>
        <row r="5354">
          <cell r="S5354" t="str">
            <v>0</v>
          </cell>
        </row>
        <row r="5355">
          <cell r="S5355" t="str">
            <v>0</v>
          </cell>
        </row>
        <row r="5356">
          <cell r="S5356" t="str">
            <v>0</v>
          </cell>
        </row>
        <row r="5357">
          <cell r="S5357" t="str">
            <v>0</v>
          </cell>
        </row>
        <row r="5358">
          <cell r="S5358" t="str">
            <v>0</v>
          </cell>
        </row>
        <row r="5359">
          <cell r="S5359" t="str">
            <v>0</v>
          </cell>
        </row>
        <row r="5360">
          <cell r="S5360" t="str">
            <v>0</v>
          </cell>
        </row>
        <row r="5361">
          <cell r="S5361" t="str">
            <v>0</v>
          </cell>
        </row>
        <row r="5362">
          <cell r="S5362" t="str">
            <v>0</v>
          </cell>
        </row>
        <row r="5363">
          <cell r="S5363" t="str">
            <v>0</v>
          </cell>
        </row>
        <row r="5364">
          <cell r="S5364" t="str">
            <v>0</v>
          </cell>
        </row>
        <row r="5365">
          <cell r="S5365" t="str">
            <v>0</v>
          </cell>
        </row>
        <row r="5366">
          <cell r="S5366" t="str">
            <v>0</v>
          </cell>
        </row>
        <row r="5367">
          <cell r="S5367" t="str">
            <v>0</v>
          </cell>
        </row>
        <row r="5368">
          <cell r="S5368" t="str">
            <v>0</v>
          </cell>
        </row>
        <row r="5369">
          <cell r="S5369" t="str">
            <v>0</v>
          </cell>
        </row>
        <row r="5370">
          <cell r="S5370" t="str">
            <v>0</v>
          </cell>
        </row>
        <row r="5371">
          <cell r="S5371" t="str">
            <v>0</v>
          </cell>
        </row>
        <row r="5372">
          <cell r="S5372" t="str">
            <v>0</v>
          </cell>
        </row>
        <row r="5373">
          <cell r="S5373" t="str">
            <v>0</v>
          </cell>
        </row>
        <row r="5374">
          <cell r="S5374" t="str">
            <v>0</v>
          </cell>
        </row>
        <row r="5375">
          <cell r="S5375" t="str">
            <v>0</v>
          </cell>
        </row>
        <row r="5376">
          <cell r="S5376" t="str">
            <v>0</v>
          </cell>
        </row>
        <row r="5377">
          <cell r="S5377" t="str">
            <v>0</v>
          </cell>
        </row>
        <row r="5378">
          <cell r="S5378" t="str">
            <v>0</v>
          </cell>
        </row>
        <row r="5379">
          <cell r="S5379" t="str">
            <v>0</v>
          </cell>
        </row>
        <row r="5380">
          <cell r="S5380" t="str">
            <v>0</v>
          </cell>
        </row>
        <row r="5381">
          <cell r="S5381" t="str">
            <v>0</v>
          </cell>
        </row>
        <row r="5382">
          <cell r="S5382" t="str">
            <v>0</v>
          </cell>
        </row>
        <row r="5383">
          <cell r="S5383" t="str">
            <v>0</v>
          </cell>
        </row>
        <row r="5384">
          <cell r="S5384" t="str">
            <v>0</v>
          </cell>
        </row>
        <row r="5385">
          <cell r="S5385" t="str">
            <v>0</v>
          </cell>
        </row>
        <row r="5386">
          <cell r="S5386" t="str">
            <v>0</v>
          </cell>
        </row>
        <row r="5387">
          <cell r="S5387" t="str">
            <v>0</v>
          </cell>
        </row>
        <row r="5388">
          <cell r="S5388" t="str">
            <v>0</v>
          </cell>
        </row>
        <row r="5389">
          <cell r="S5389" t="str">
            <v>0</v>
          </cell>
        </row>
        <row r="5390">
          <cell r="S5390" t="str">
            <v>0</v>
          </cell>
        </row>
        <row r="5391">
          <cell r="S5391" t="str">
            <v>0</v>
          </cell>
        </row>
        <row r="5392">
          <cell r="S5392" t="str">
            <v>0</v>
          </cell>
        </row>
        <row r="5393">
          <cell r="S5393" t="str">
            <v>0</v>
          </cell>
        </row>
        <row r="5394">
          <cell r="S5394" t="str">
            <v>0</v>
          </cell>
        </row>
        <row r="5395">
          <cell r="S5395" t="str">
            <v>0</v>
          </cell>
        </row>
        <row r="5396">
          <cell r="S5396" t="str">
            <v>0</v>
          </cell>
        </row>
        <row r="5397">
          <cell r="S5397" t="str">
            <v>0</v>
          </cell>
        </row>
        <row r="5398">
          <cell r="S5398" t="str">
            <v>0</v>
          </cell>
        </row>
        <row r="5399">
          <cell r="S5399" t="str">
            <v>0</v>
          </cell>
        </row>
        <row r="5400">
          <cell r="S5400" t="str">
            <v>0</v>
          </cell>
        </row>
        <row r="5401">
          <cell r="S5401" t="str">
            <v>0</v>
          </cell>
        </row>
        <row r="5402">
          <cell r="S5402" t="str">
            <v>0</v>
          </cell>
        </row>
        <row r="5403">
          <cell r="S5403" t="str">
            <v>0</v>
          </cell>
        </row>
        <row r="5404">
          <cell r="S5404" t="str">
            <v>0</v>
          </cell>
        </row>
        <row r="5405">
          <cell r="S5405" t="str">
            <v>0</v>
          </cell>
        </row>
        <row r="5406">
          <cell r="S5406" t="str">
            <v>0</v>
          </cell>
        </row>
        <row r="5407">
          <cell r="S5407" t="str">
            <v>0</v>
          </cell>
        </row>
        <row r="5408">
          <cell r="S5408" t="str">
            <v>0</v>
          </cell>
        </row>
        <row r="5409">
          <cell r="S5409" t="str">
            <v>0</v>
          </cell>
        </row>
        <row r="5410">
          <cell r="S5410" t="str">
            <v>0</v>
          </cell>
        </row>
        <row r="5411">
          <cell r="S5411" t="str">
            <v>0</v>
          </cell>
        </row>
        <row r="5412">
          <cell r="S5412" t="str">
            <v>0</v>
          </cell>
        </row>
        <row r="5413">
          <cell r="S5413" t="str">
            <v>0</v>
          </cell>
        </row>
        <row r="5414">
          <cell r="S5414" t="str">
            <v>0</v>
          </cell>
        </row>
        <row r="5415">
          <cell r="S5415" t="str">
            <v>0</v>
          </cell>
        </row>
        <row r="5416">
          <cell r="S5416" t="str">
            <v>0</v>
          </cell>
        </row>
        <row r="5417">
          <cell r="S5417" t="str">
            <v>0</v>
          </cell>
        </row>
        <row r="5418">
          <cell r="S5418" t="str">
            <v>0</v>
          </cell>
        </row>
        <row r="5419">
          <cell r="S5419" t="str">
            <v>0</v>
          </cell>
        </row>
        <row r="5420">
          <cell r="S5420" t="str">
            <v>0</v>
          </cell>
        </row>
        <row r="5421">
          <cell r="S5421" t="str">
            <v>0</v>
          </cell>
        </row>
        <row r="5422">
          <cell r="S5422" t="str">
            <v>0</v>
          </cell>
        </row>
        <row r="5423">
          <cell r="S5423" t="str">
            <v>0</v>
          </cell>
        </row>
        <row r="5424">
          <cell r="S5424" t="str">
            <v>0</v>
          </cell>
        </row>
        <row r="5425">
          <cell r="S5425" t="str">
            <v>0</v>
          </cell>
        </row>
        <row r="5426">
          <cell r="S5426" t="str">
            <v>0</v>
          </cell>
        </row>
        <row r="5427">
          <cell r="S5427" t="str">
            <v>0</v>
          </cell>
        </row>
        <row r="5428">
          <cell r="S5428" t="str">
            <v>0</v>
          </cell>
        </row>
        <row r="5429">
          <cell r="S5429" t="str">
            <v>0</v>
          </cell>
        </row>
        <row r="5430">
          <cell r="S5430" t="str">
            <v>0</v>
          </cell>
        </row>
        <row r="5431">
          <cell r="S5431" t="str">
            <v>0</v>
          </cell>
        </row>
        <row r="5432">
          <cell r="S5432" t="str">
            <v>0</v>
          </cell>
        </row>
        <row r="5433">
          <cell r="S5433" t="str">
            <v>0</v>
          </cell>
        </row>
        <row r="5434">
          <cell r="S5434" t="str">
            <v>0</v>
          </cell>
        </row>
        <row r="5435">
          <cell r="S5435" t="str">
            <v>0</v>
          </cell>
        </row>
        <row r="5436">
          <cell r="S5436" t="str">
            <v>0</v>
          </cell>
        </row>
        <row r="5437">
          <cell r="S5437" t="str">
            <v>0</v>
          </cell>
        </row>
        <row r="5438">
          <cell r="S5438" t="str">
            <v>0</v>
          </cell>
        </row>
        <row r="5439">
          <cell r="S5439" t="str">
            <v>0</v>
          </cell>
        </row>
        <row r="5440">
          <cell r="S5440" t="str">
            <v>0</v>
          </cell>
        </row>
        <row r="5441">
          <cell r="S5441" t="str">
            <v>0</v>
          </cell>
        </row>
        <row r="5442">
          <cell r="S5442" t="str">
            <v>0</v>
          </cell>
        </row>
        <row r="5443">
          <cell r="S5443" t="str">
            <v>0</v>
          </cell>
        </row>
        <row r="5444">
          <cell r="S5444" t="str">
            <v>0</v>
          </cell>
        </row>
        <row r="5445">
          <cell r="S5445" t="str">
            <v>0</v>
          </cell>
        </row>
        <row r="5446">
          <cell r="S5446" t="str">
            <v>0</v>
          </cell>
        </row>
        <row r="5447">
          <cell r="S5447" t="str">
            <v>0</v>
          </cell>
        </row>
        <row r="5448">
          <cell r="S5448" t="str">
            <v>0</v>
          </cell>
        </row>
        <row r="5449">
          <cell r="S5449" t="str">
            <v>0</v>
          </cell>
        </row>
        <row r="5450">
          <cell r="S5450" t="str">
            <v>0</v>
          </cell>
        </row>
        <row r="5451">
          <cell r="S5451" t="str">
            <v>0</v>
          </cell>
        </row>
        <row r="5452">
          <cell r="S5452" t="str">
            <v>0</v>
          </cell>
        </row>
        <row r="5453">
          <cell r="S5453" t="str">
            <v>0</v>
          </cell>
        </row>
        <row r="5454">
          <cell r="S5454" t="str">
            <v>0</v>
          </cell>
        </row>
        <row r="5455">
          <cell r="S5455" t="str">
            <v>0</v>
          </cell>
        </row>
        <row r="5456">
          <cell r="S5456" t="str">
            <v>0</v>
          </cell>
        </row>
        <row r="5457">
          <cell r="S5457" t="str">
            <v>0</v>
          </cell>
        </row>
        <row r="5458">
          <cell r="S5458" t="str">
            <v>0</v>
          </cell>
        </row>
        <row r="5459">
          <cell r="S5459" t="str">
            <v>0</v>
          </cell>
        </row>
        <row r="5460">
          <cell r="S5460" t="str">
            <v>0</v>
          </cell>
        </row>
        <row r="5461">
          <cell r="S5461" t="str">
            <v>0</v>
          </cell>
        </row>
        <row r="5462">
          <cell r="S5462" t="str">
            <v>0</v>
          </cell>
        </row>
        <row r="5463">
          <cell r="S5463" t="str">
            <v>0</v>
          </cell>
        </row>
        <row r="5464">
          <cell r="S5464" t="str">
            <v>0</v>
          </cell>
        </row>
        <row r="5465">
          <cell r="S5465" t="str">
            <v>0</v>
          </cell>
        </row>
        <row r="5466">
          <cell r="S5466" t="str">
            <v>0</v>
          </cell>
        </row>
        <row r="5467">
          <cell r="S5467" t="str">
            <v>0</v>
          </cell>
        </row>
        <row r="5468">
          <cell r="S5468" t="str">
            <v>0</v>
          </cell>
        </row>
        <row r="5469">
          <cell r="S5469" t="str">
            <v>0</v>
          </cell>
        </row>
        <row r="5470">
          <cell r="S5470" t="str">
            <v>0</v>
          </cell>
        </row>
        <row r="5471">
          <cell r="S5471" t="str">
            <v>0</v>
          </cell>
        </row>
        <row r="5472">
          <cell r="S5472" t="str">
            <v>0</v>
          </cell>
        </row>
        <row r="5473">
          <cell r="S5473" t="str">
            <v>0</v>
          </cell>
        </row>
        <row r="5474">
          <cell r="S5474" t="str">
            <v>0</v>
          </cell>
        </row>
        <row r="5475">
          <cell r="S5475" t="str">
            <v>0</v>
          </cell>
        </row>
        <row r="5476">
          <cell r="S5476" t="str">
            <v>0</v>
          </cell>
        </row>
        <row r="5477">
          <cell r="S5477" t="str">
            <v>0</v>
          </cell>
        </row>
        <row r="5478">
          <cell r="S5478" t="str">
            <v>0</v>
          </cell>
        </row>
        <row r="5479">
          <cell r="S5479" t="str">
            <v>0</v>
          </cell>
        </row>
        <row r="5480">
          <cell r="S5480" t="str">
            <v>0</v>
          </cell>
        </row>
        <row r="5481">
          <cell r="S5481" t="str">
            <v>0</v>
          </cell>
        </row>
        <row r="5482">
          <cell r="S5482" t="str">
            <v>0</v>
          </cell>
        </row>
        <row r="5483">
          <cell r="S5483" t="str">
            <v>0</v>
          </cell>
        </row>
        <row r="5484">
          <cell r="S5484" t="str">
            <v>0</v>
          </cell>
        </row>
        <row r="5485">
          <cell r="S5485" t="str">
            <v>0</v>
          </cell>
        </row>
        <row r="5486">
          <cell r="S5486" t="str">
            <v>0</v>
          </cell>
        </row>
        <row r="5487">
          <cell r="S5487" t="str">
            <v>0</v>
          </cell>
        </row>
        <row r="5488">
          <cell r="S5488" t="str">
            <v>0</v>
          </cell>
        </row>
        <row r="5489">
          <cell r="S5489" t="str">
            <v>0</v>
          </cell>
        </row>
        <row r="5490">
          <cell r="S5490" t="str">
            <v>0</v>
          </cell>
        </row>
        <row r="5491">
          <cell r="S5491" t="str">
            <v>0</v>
          </cell>
        </row>
        <row r="5492">
          <cell r="S5492" t="str">
            <v>0</v>
          </cell>
        </row>
        <row r="5493">
          <cell r="S5493" t="str">
            <v>0</v>
          </cell>
        </row>
        <row r="5494">
          <cell r="S5494" t="str">
            <v>0</v>
          </cell>
        </row>
        <row r="5495">
          <cell r="S5495" t="str">
            <v>0</v>
          </cell>
        </row>
        <row r="5496">
          <cell r="S5496" t="str">
            <v>0</v>
          </cell>
        </row>
        <row r="5497">
          <cell r="S5497" t="str">
            <v>0</v>
          </cell>
        </row>
        <row r="5498">
          <cell r="S5498" t="str">
            <v>0</v>
          </cell>
        </row>
        <row r="5499">
          <cell r="S5499" t="str">
            <v>0</v>
          </cell>
        </row>
        <row r="5500">
          <cell r="S5500" t="str">
            <v>0</v>
          </cell>
        </row>
        <row r="5501">
          <cell r="S5501" t="str">
            <v>0</v>
          </cell>
        </row>
        <row r="5502">
          <cell r="S5502" t="str">
            <v>0</v>
          </cell>
        </row>
        <row r="5503">
          <cell r="S5503" t="str">
            <v>0</v>
          </cell>
        </row>
        <row r="5504">
          <cell r="S5504" t="str">
            <v>0</v>
          </cell>
        </row>
        <row r="5505">
          <cell r="S5505" t="str">
            <v>0</v>
          </cell>
        </row>
        <row r="5506">
          <cell r="S5506" t="str">
            <v>0</v>
          </cell>
        </row>
        <row r="5507">
          <cell r="S5507" t="str">
            <v>0</v>
          </cell>
        </row>
        <row r="5508">
          <cell r="S5508" t="str">
            <v>0</v>
          </cell>
        </row>
        <row r="5509">
          <cell r="S5509" t="str">
            <v>0</v>
          </cell>
        </row>
        <row r="5510">
          <cell r="S5510" t="str">
            <v>0</v>
          </cell>
        </row>
        <row r="5511">
          <cell r="S5511" t="str">
            <v>0</v>
          </cell>
        </row>
        <row r="5512">
          <cell r="S5512" t="str">
            <v>0</v>
          </cell>
        </row>
        <row r="5513">
          <cell r="S5513" t="str">
            <v>0</v>
          </cell>
        </row>
        <row r="5514">
          <cell r="S5514" t="str">
            <v>0</v>
          </cell>
        </row>
        <row r="5515">
          <cell r="S5515" t="str">
            <v>0</v>
          </cell>
        </row>
        <row r="5516">
          <cell r="S5516" t="str">
            <v>0</v>
          </cell>
        </row>
        <row r="5517">
          <cell r="S5517" t="str">
            <v>0</v>
          </cell>
        </row>
        <row r="5518">
          <cell r="S5518" t="str">
            <v>0</v>
          </cell>
        </row>
        <row r="5519">
          <cell r="S5519" t="str">
            <v>0</v>
          </cell>
        </row>
        <row r="5520">
          <cell r="S5520" t="str">
            <v>0</v>
          </cell>
        </row>
        <row r="5521">
          <cell r="S5521" t="str">
            <v>0</v>
          </cell>
        </row>
        <row r="5522">
          <cell r="S5522" t="str">
            <v>0</v>
          </cell>
        </row>
        <row r="5523">
          <cell r="S5523" t="str">
            <v>0</v>
          </cell>
        </row>
        <row r="5524">
          <cell r="S5524" t="str">
            <v>0</v>
          </cell>
        </row>
        <row r="5525">
          <cell r="S5525" t="str">
            <v>0</v>
          </cell>
        </row>
        <row r="5526">
          <cell r="S5526" t="str">
            <v>0</v>
          </cell>
        </row>
        <row r="5527">
          <cell r="S5527" t="str">
            <v>0</v>
          </cell>
        </row>
        <row r="5528">
          <cell r="S5528" t="str">
            <v>0</v>
          </cell>
        </row>
        <row r="5529">
          <cell r="S5529" t="str">
            <v>0</v>
          </cell>
        </row>
        <row r="5530">
          <cell r="S5530" t="str">
            <v>0</v>
          </cell>
        </row>
        <row r="5531">
          <cell r="S5531" t="str">
            <v>0</v>
          </cell>
        </row>
        <row r="5532">
          <cell r="S5532" t="str">
            <v>0</v>
          </cell>
        </row>
        <row r="5533">
          <cell r="S5533" t="str">
            <v>0</v>
          </cell>
        </row>
        <row r="5534">
          <cell r="S5534" t="str">
            <v>0</v>
          </cell>
        </row>
        <row r="5535">
          <cell r="S5535" t="str">
            <v>0</v>
          </cell>
        </row>
        <row r="5536">
          <cell r="S5536" t="str">
            <v>0</v>
          </cell>
        </row>
        <row r="5537">
          <cell r="S5537" t="str">
            <v>0</v>
          </cell>
        </row>
        <row r="5538">
          <cell r="S5538" t="str">
            <v>0</v>
          </cell>
        </row>
        <row r="5539">
          <cell r="S5539" t="str">
            <v>0</v>
          </cell>
        </row>
        <row r="5540">
          <cell r="S5540" t="str">
            <v>0</v>
          </cell>
        </row>
        <row r="5541">
          <cell r="S5541" t="str">
            <v>0</v>
          </cell>
        </row>
        <row r="5542">
          <cell r="S5542" t="str">
            <v>0</v>
          </cell>
        </row>
        <row r="5543">
          <cell r="S5543" t="str">
            <v>0</v>
          </cell>
        </row>
        <row r="5544">
          <cell r="S5544" t="str">
            <v>0</v>
          </cell>
        </row>
        <row r="5545">
          <cell r="S5545" t="str">
            <v>0</v>
          </cell>
        </row>
        <row r="5546">
          <cell r="S5546" t="str">
            <v>0</v>
          </cell>
        </row>
        <row r="5547">
          <cell r="S5547" t="str">
            <v>0</v>
          </cell>
        </row>
        <row r="5548">
          <cell r="S5548" t="str">
            <v>0</v>
          </cell>
        </row>
        <row r="5549">
          <cell r="S5549" t="str">
            <v>0</v>
          </cell>
        </row>
        <row r="5550">
          <cell r="S5550" t="str">
            <v>0</v>
          </cell>
        </row>
        <row r="5551">
          <cell r="S5551" t="str">
            <v>0</v>
          </cell>
        </row>
        <row r="5552">
          <cell r="S5552" t="str">
            <v>0</v>
          </cell>
        </row>
        <row r="5553">
          <cell r="S5553" t="str">
            <v>0</v>
          </cell>
        </row>
        <row r="5554">
          <cell r="S5554" t="str">
            <v>0</v>
          </cell>
        </row>
        <row r="5555">
          <cell r="S5555" t="str">
            <v>0</v>
          </cell>
        </row>
        <row r="5556">
          <cell r="S5556" t="str">
            <v>0</v>
          </cell>
        </row>
        <row r="5557">
          <cell r="S5557" t="str">
            <v>0</v>
          </cell>
        </row>
        <row r="5558">
          <cell r="S5558" t="str">
            <v>0</v>
          </cell>
        </row>
        <row r="5559">
          <cell r="S5559" t="str">
            <v>0</v>
          </cell>
        </row>
        <row r="5560">
          <cell r="S5560" t="str">
            <v>0</v>
          </cell>
        </row>
        <row r="5561">
          <cell r="S5561" t="str">
            <v>0</v>
          </cell>
        </row>
        <row r="5562">
          <cell r="S5562" t="str">
            <v>0</v>
          </cell>
        </row>
        <row r="5563">
          <cell r="S5563" t="str">
            <v>0</v>
          </cell>
        </row>
        <row r="5564">
          <cell r="S5564" t="str">
            <v>0</v>
          </cell>
        </row>
        <row r="5565">
          <cell r="S5565" t="str">
            <v>0</v>
          </cell>
        </row>
        <row r="5566">
          <cell r="S5566" t="str">
            <v>0</v>
          </cell>
        </row>
        <row r="5567">
          <cell r="S5567" t="str">
            <v>0</v>
          </cell>
        </row>
        <row r="5568">
          <cell r="S5568" t="str">
            <v>0</v>
          </cell>
        </row>
        <row r="5569">
          <cell r="S5569" t="str">
            <v>0</v>
          </cell>
        </row>
        <row r="5570">
          <cell r="S5570" t="str">
            <v>0</v>
          </cell>
        </row>
        <row r="5571">
          <cell r="S5571" t="str">
            <v>0</v>
          </cell>
        </row>
        <row r="5572">
          <cell r="S5572" t="str">
            <v>0</v>
          </cell>
        </row>
        <row r="5573">
          <cell r="S5573" t="str">
            <v>0</v>
          </cell>
        </row>
        <row r="5574">
          <cell r="S5574" t="str">
            <v>0</v>
          </cell>
        </row>
        <row r="5575">
          <cell r="S5575" t="str">
            <v>0</v>
          </cell>
        </row>
        <row r="5576">
          <cell r="S5576" t="str">
            <v>0</v>
          </cell>
        </row>
        <row r="5577">
          <cell r="S5577" t="str">
            <v>0</v>
          </cell>
        </row>
        <row r="5578">
          <cell r="S5578" t="str">
            <v>0</v>
          </cell>
        </row>
        <row r="5579">
          <cell r="S5579" t="str">
            <v>0</v>
          </cell>
        </row>
        <row r="5580">
          <cell r="S5580" t="str">
            <v>0</v>
          </cell>
        </row>
        <row r="5581">
          <cell r="S5581" t="str">
            <v>0</v>
          </cell>
        </row>
        <row r="5582">
          <cell r="S5582" t="str">
            <v>0</v>
          </cell>
        </row>
        <row r="5583">
          <cell r="S5583" t="str">
            <v>0</v>
          </cell>
        </row>
        <row r="5584">
          <cell r="S5584" t="str">
            <v>0</v>
          </cell>
        </row>
        <row r="5585">
          <cell r="S5585" t="str">
            <v>0</v>
          </cell>
        </row>
        <row r="5586">
          <cell r="S5586" t="str">
            <v>0</v>
          </cell>
        </row>
        <row r="5587">
          <cell r="S5587" t="str">
            <v>0</v>
          </cell>
        </row>
        <row r="5588">
          <cell r="S5588" t="str">
            <v>0</v>
          </cell>
        </row>
        <row r="5589">
          <cell r="S5589" t="str">
            <v>0</v>
          </cell>
        </row>
        <row r="5590">
          <cell r="S5590" t="str">
            <v>0</v>
          </cell>
        </row>
        <row r="5591">
          <cell r="S5591" t="str">
            <v>0</v>
          </cell>
        </row>
        <row r="5592">
          <cell r="S5592" t="str">
            <v>0</v>
          </cell>
        </row>
        <row r="5593">
          <cell r="S5593" t="str">
            <v>0</v>
          </cell>
        </row>
        <row r="5594">
          <cell r="S5594" t="str">
            <v>0</v>
          </cell>
        </row>
        <row r="5595">
          <cell r="S5595" t="str">
            <v>0</v>
          </cell>
        </row>
        <row r="5596">
          <cell r="S5596" t="str">
            <v>0</v>
          </cell>
        </row>
        <row r="5597">
          <cell r="S5597" t="str">
            <v>0</v>
          </cell>
        </row>
        <row r="5598">
          <cell r="S5598" t="str">
            <v>0</v>
          </cell>
        </row>
        <row r="5599">
          <cell r="S5599" t="str">
            <v>0</v>
          </cell>
        </row>
        <row r="5600">
          <cell r="S5600" t="str">
            <v>0</v>
          </cell>
        </row>
        <row r="5601">
          <cell r="S5601" t="str">
            <v>0</v>
          </cell>
        </row>
        <row r="5602">
          <cell r="S5602" t="str">
            <v>0</v>
          </cell>
        </row>
        <row r="5603">
          <cell r="S5603" t="str">
            <v>0</v>
          </cell>
        </row>
        <row r="5604">
          <cell r="S5604" t="str">
            <v>0</v>
          </cell>
        </row>
        <row r="5605">
          <cell r="S5605" t="str">
            <v>0</v>
          </cell>
        </row>
        <row r="5606">
          <cell r="S5606" t="str">
            <v>0</v>
          </cell>
        </row>
        <row r="5607">
          <cell r="S5607" t="str">
            <v>0</v>
          </cell>
        </row>
        <row r="5608">
          <cell r="S5608" t="str">
            <v>0</v>
          </cell>
        </row>
        <row r="5609">
          <cell r="S5609" t="str">
            <v>0</v>
          </cell>
        </row>
        <row r="5610">
          <cell r="S5610" t="str">
            <v>0</v>
          </cell>
        </row>
        <row r="5611">
          <cell r="S5611" t="str">
            <v>0</v>
          </cell>
        </row>
        <row r="5612">
          <cell r="S5612" t="str">
            <v>0</v>
          </cell>
        </row>
        <row r="5613">
          <cell r="S5613" t="str">
            <v>0</v>
          </cell>
        </row>
        <row r="5614">
          <cell r="S5614" t="str">
            <v>0</v>
          </cell>
        </row>
        <row r="5615">
          <cell r="S5615" t="str">
            <v>0</v>
          </cell>
        </row>
        <row r="5616">
          <cell r="S5616" t="str">
            <v>0</v>
          </cell>
        </row>
        <row r="5617">
          <cell r="S5617" t="str">
            <v>0</v>
          </cell>
        </row>
        <row r="5618">
          <cell r="S5618" t="str">
            <v>0</v>
          </cell>
        </row>
        <row r="5619">
          <cell r="S5619" t="str">
            <v>0</v>
          </cell>
        </row>
        <row r="5620">
          <cell r="S5620" t="str">
            <v>0</v>
          </cell>
        </row>
        <row r="5621">
          <cell r="S5621" t="str">
            <v>0</v>
          </cell>
        </row>
        <row r="5622">
          <cell r="S5622" t="str">
            <v>0</v>
          </cell>
        </row>
        <row r="5623">
          <cell r="S5623" t="str">
            <v>0</v>
          </cell>
        </row>
        <row r="5624">
          <cell r="S5624" t="str">
            <v>0</v>
          </cell>
        </row>
        <row r="5625">
          <cell r="S5625" t="str">
            <v>0</v>
          </cell>
        </row>
        <row r="5626">
          <cell r="S5626" t="str">
            <v>0</v>
          </cell>
        </row>
        <row r="5627">
          <cell r="S5627" t="str">
            <v>0</v>
          </cell>
        </row>
        <row r="5628">
          <cell r="S5628" t="str">
            <v>0</v>
          </cell>
        </row>
        <row r="5629">
          <cell r="S5629" t="str">
            <v>0</v>
          </cell>
        </row>
        <row r="5630">
          <cell r="S5630" t="str">
            <v>0</v>
          </cell>
        </row>
        <row r="5631">
          <cell r="S5631" t="str">
            <v>0</v>
          </cell>
        </row>
        <row r="5632">
          <cell r="S5632" t="str">
            <v>0</v>
          </cell>
        </row>
        <row r="5633">
          <cell r="S5633" t="str">
            <v>0</v>
          </cell>
        </row>
        <row r="5634">
          <cell r="S5634" t="str">
            <v>0</v>
          </cell>
        </row>
        <row r="5635">
          <cell r="S5635" t="str">
            <v>0</v>
          </cell>
        </row>
        <row r="5636">
          <cell r="S5636" t="str">
            <v>0</v>
          </cell>
        </row>
        <row r="5637">
          <cell r="S5637" t="str">
            <v>0</v>
          </cell>
        </row>
        <row r="5638">
          <cell r="S5638" t="str">
            <v>0</v>
          </cell>
        </row>
        <row r="5639">
          <cell r="S5639" t="str">
            <v>0</v>
          </cell>
        </row>
        <row r="5640">
          <cell r="S5640" t="str">
            <v>0</v>
          </cell>
        </row>
        <row r="5641">
          <cell r="S5641" t="str">
            <v>0</v>
          </cell>
        </row>
        <row r="5642">
          <cell r="S5642" t="str">
            <v>0</v>
          </cell>
        </row>
        <row r="5643">
          <cell r="S5643" t="str">
            <v>0</v>
          </cell>
        </row>
        <row r="5644">
          <cell r="S5644" t="str">
            <v>0</v>
          </cell>
        </row>
        <row r="5645">
          <cell r="S5645" t="str">
            <v>0</v>
          </cell>
        </row>
        <row r="5646">
          <cell r="S5646" t="str">
            <v>0</v>
          </cell>
        </row>
        <row r="5647">
          <cell r="S5647" t="str">
            <v>0</v>
          </cell>
        </row>
        <row r="5648">
          <cell r="S5648" t="str">
            <v>0</v>
          </cell>
        </row>
        <row r="5649">
          <cell r="S5649" t="str">
            <v>0</v>
          </cell>
        </row>
        <row r="5650">
          <cell r="S5650" t="str">
            <v>0</v>
          </cell>
        </row>
        <row r="5651">
          <cell r="S5651" t="str">
            <v>0</v>
          </cell>
        </row>
        <row r="5652">
          <cell r="S5652" t="str">
            <v>0</v>
          </cell>
        </row>
        <row r="5653">
          <cell r="S5653" t="str">
            <v>0</v>
          </cell>
        </row>
        <row r="5654">
          <cell r="S5654" t="str">
            <v>0</v>
          </cell>
        </row>
        <row r="5655">
          <cell r="S5655" t="str">
            <v>0</v>
          </cell>
        </row>
        <row r="5656">
          <cell r="S5656" t="str">
            <v>0</v>
          </cell>
        </row>
        <row r="5657">
          <cell r="S5657" t="str">
            <v>0</v>
          </cell>
        </row>
        <row r="5658">
          <cell r="S5658" t="str">
            <v>0</v>
          </cell>
        </row>
        <row r="5659">
          <cell r="S5659" t="str">
            <v>0</v>
          </cell>
        </row>
        <row r="5660">
          <cell r="S5660" t="str">
            <v>0</v>
          </cell>
        </row>
        <row r="5661">
          <cell r="S5661" t="str">
            <v>0</v>
          </cell>
        </row>
        <row r="5662">
          <cell r="S5662" t="str">
            <v>0</v>
          </cell>
        </row>
        <row r="5663">
          <cell r="S5663" t="str">
            <v>0</v>
          </cell>
        </row>
        <row r="5664">
          <cell r="S5664" t="str">
            <v>0</v>
          </cell>
        </row>
        <row r="5665">
          <cell r="S5665" t="str">
            <v>0</v>
          </cell>
        </row>
        <row r="5666">
          <cell r="S5666" t="str">
            <v>0</v>
          </cell>
        </row>
        <row r="5667">
          <cell r="S5667" t="str">
            <v>0</v>
          </cell>
        </row>
        <row r="5668">
          <cell r="S5668" t="str">
            <v>0</v>
          </cell>
        </row>
        <row r="5669">
          <cell r="S5669" t="str">
            <v>0</v>
          </cell>
        </row>
        <row r="5670">
          <cell r="S5670" t="str">
            <v>0</v>
          </cell>
        </row>
        <row r="5671">
          <cell r="S5671" t="str">
            <v>0</v>
          </cell>
        </row>
        <row r="5672">
          <cell r="S5672" t="str">
            <v>0</v>
          </cell>
        </row>
        <row r="5673">
          <cell r="S5673" t="str">
            <v>0</v>
          </cell>
        </row>
        <row r="5674">
          <cell r="S5674" t="str">
            <v>0</v>
          </cell>
        </row>
        <row r="5675">
          <cell r="S5675" t="str">
            <v>0</v>
          </cell>
        </row>
        <row r="5676">
          <cell r="S5676" t="str">
            <v>0</v>
          </cell>
        </row>
        <row r="5677">
          <cell r="S5677" t="str">
            <v>0</v>
          </cell>
        </row>
        <row r="5678">
          <cell r="S5678" t="str">
            <v>0</v>
          </cell>
        </row>
        <row r="5679">
          <cell r="S5679" t="str">
            <v>0</v>
          </cell>
        </row>
        <row r="5680">
          <cell r="S5680" t="str">
            <v>0</v>
          </cell>
        </row>
        <row r="5681">
          <cell r="S5681" t="str">
            <v>0</v>
          </cell>
        </row>
        <row r="5682">
          <cell r="S5682" t="str">
            <v>0</v>
          </cell>
        </row>
        <row r="5683">
          <cell r="S5683" t="str">
            <v>0</v>
          </cell>
        </row>
        <row r="5684">
          <cell r="S5684" t="str">
            <v>0</v>
          </cell>
        </row>
        <row r="5685">
          <cell r="S5685" t="str">
            <v>0</v>
          </cell>
        </row>
        <row r="5686">
          <cell r="S5686" t="str">
            <v>0</v>
          </cell>
        </row>
        <row r="5687">
          <cell r="S5687" t="str">
            <v>0</v>
          </cell>
        </row>
        <row r="5688">
          <cell r="S5688" t="str">
            <v>0</v>
          </cell>
        </row>
        <row r="5689">
          <cell r="S5689" t="str">
            <v>0</v>
          </cell>
        </row>
        <row r="5690">
          <cell r="S5690" t="str">
            <v>0</v>
          </cell>
        </row>
        <row r="5691">
          <cell r="S5691" t="str">
            <v>0</v>
          </cell>
        </row>
        <row r="5692">
          <cell r="S5692" t="str">
            <v>0</v>
          </cell>
        </row>
        <row r="5693">
          <cell r="S5693" t="str">
            <v>0</v>
          </cell>
        </row>
        <row r="5694">
          <cell r="S5694" t="str">
            <v>0</v>
          </cell>
        </row>
        <row r="5695">
          <cell r="S5695" t="str">
            <v>0</v>
          </cell>
        </row>
        <row r="5696">
          <cell r="S5696" t="str">
            <v>0</v>
          </cell>
        </row>
        <row r="5697">
          <cell r="S5697" t="str">
            <v>0</v>
          </cell>
        </row>
        <row r="5698">
          <cell r="S5698" t="str">
            <v>0</v>
          </cell>
        </row>
        <row r="5699">
          <cell r="S5699" t="str">
            <v>0</v>
          </cell>
        </row>
        <row r="5700">
          <cell r="S5700" t="str">
            <v>0</v>
          </cell>
        </row>
        <row r="5701">
          <cell r="S5701" t="str">
            <v>0</v>
          </cell>
        </row>
        <row r="5702">
          <cell r="S5702" t="str">
            <v>0</v>
          </cell>
        </row>
        <row r="5703">
          <cell r="S5703" t="str">
            <v>0</v>
          </cell>
        </row>
        <row r="5704">
          <cell r="S5704" t="str">
            <v>0</v>
          </cell>
        </row>
        <row r="5705">
          <cell r="S5705" t="str">
            <v>0</v>
          </cell>
        </row>
        <row r="5706">
          <cell r="S5706" t="str">
            <v>0</v>
          </cell>
        </row>
        <row r="5707">
          <cell r="S5707" t="str">
            <v>0</v>
          </cell>
        </row>
        <row r="5708">
          <cell r="S5708" t="str">
            <v>0</v>
          </cell>
        </row>
        <row r="5709">
          <cell r="S5709" t="str">
            <v>0</v>
          </cell>
        </row>
        <row r="5710">
          <cell r="S5710" t="str">
            <v>0</v>
          </cell>
        </row>
        <row r="5711">
          <cell r="S5711" t="str">
            <v>0</v>
          </cell>
        </row>
        <row r="5712">
          <cell r="S5712" t="str">
            <v>0</v>
          </cell>
        </row>
        <row r="5713">
          <cell r="S5713" t="str">
            <v>0</v>
          </cell>
        </row>
        <row r="5714">
          <cell r="S5714" t="str">
            <v>0</v>
          </cell>
        </row>
        <row r="5715">
          <cell r="S5715" t="str">
            <v>0</v>
          </cell>
        </row>
        <row r="5716">
          <cell r="S5716" t="str">
            <v>0</v>
          </cell>
        </row>
        <row r="5717">
          <cell r="S5717" t="str">
            <v>0</v>
          </cell>
        </row>
        <row r="5718">
          <cell r="S5718" t="str">
            <v>0</v>
          </cell>
        </row>
        <row r="5719">
          <cell r="S5719" t="str">
            <v>0</v>
          </cell>
        </row>
        <row r="5720">
          <cell r="S5720" t="str">
            <v>0</v>
          </cell>
        </row>
        <row r="5721">
          <cell r="S5721" t="str">
            <v>0</v>
          </cell>
        </row>
        <row r="5722">
          <cell r="S5722" t="str">
            <v>0</v>
          </cell>
        </row>
        <row r="5723">
          <cell r="S5723" t="str">
            <v>0</v>
          </cell>
        </row>
        <row r="5724">
          <cell r="S5724" t="str">
            <v>0</v>
          </cell>
        </row>
        <row r="5725">
          <cell r="S5725" t="str">
            <v>0</v>
          </cell>
        </row>
        <row r="5726">
          <cell r="S5726" t="str">
            <v>0</v>
          </cell>
        </row>
        <row r="5727">
          <cell r="S5727" t="str">
            <v>0</v>
          </cell>
        </row>
        <row r="5728">
          <cell r="S5728" t="str">
            <v>0</v>
          </cell>
        </row>
        <row r="5729">
          <cell r="S5729" t="str">
            <v>0</v>
          </cell>
        </row>
        <row r="5730">
          <cell r="S5730" t="str">
            <v>0</v>
          </cell>
        </row>
        <row r="5731">
          <cell r="S5731" t="str">
            <v>0</v>
          </cell>
        </row>
        <row r="5732">
          <cell r="S5732" t="str">
            <v>0</v>
          </cell>
        </row>
        <row r="5733">
          <cell r="S5733" t="str">
            <v>0</v>
          </cell>
        </row>
        <row r="5734">
          <cell r="S5734" t="str">
            <v>0</v>
          </cell>
        </row>
        <row r="5735">
          <cell r="S5735" t="str">
            <v>0</v>
          </cell>
        </row>
        <row r="5736">
          <cell r="S5736" t="str">
            <v>0</v>
          </cell>
        </row>
        <row r="5737">
          <cell r="S5737" t="str">
            <v>0</v>
          </cell>
        </row>
        <row r="5738">
          <cell r="S5738" t="str">
            <v>0</v>
          </cell>
        </row>
        <row r="5739">
          <cell r="S5739" t="str">
            <v>0</v>
          </cell>
        </row>
        <row r="5740">
          <cell r="S5740" t="str">
            <v>0</v>
          </cell>
        </row>
        <row r="5741">
          <cell r="S5741" t="str">
            <v>0</v>
          </cell>
        </row>
        <row r="5742">
          <cell r="S5742" t="str">
            <v>0</v>
          </cell>
        </row>
        <row r="5743">
          <cell r="S5743" t="str">
            <v>0</v>
          </cell>
        </row>
        <row r="5744">
          <cell r="S5744" t="str">
            <v>0</v>
          </cell>
        </row>
        <row r="5745">
          <cell r="S5745" t="str">
            <v>0</v>
          </cell>
        </row>
        <row r="5746">
          <cell r="S5746" t="str">
            <v>0</v>
          </cell>
        </row>
        <row r="5747">
          <cell r="S5747" t="str">
            <v>0</v>
          </cell>
        </row>
        <row r="5748">
          <cell r="S5748" t="str">
            <v>0</v>
          </cell>
        </row>
        <row r="5749">
          <cell r="S5749" t="str">
            <v>0</v>
          </cell>
        </row>
        <row r="5750">
          <cell r="S5750" t="str">
            <v>0</v>
          </cell>
        </row>
        <row r="5751">
          <cell r="S5751" t="str">
            <v>0</v>
          </cell>
        </row>
        <row r="5752">
          <cell r="S5752" t="str">
            <v>0</v>
          </cell>
        </row>
        <row r="5753">
          <cell r="S5753" t="str">
            <v>0</v>
          </cell>
        </row>
        <row r="5754">
          <cell r="S5754" t="str">
            <v>0</v>
          </cell>
        </row>
        <row r="5755">
          <cell r="S5755" t="str">
            <v>0</v>
          </cell>
        </row>
        <row r="5756">
          <cell r="S5756" t="str">
            <v>0</v>
          </cell>
        </row>
        <row r="5757">
          <cell r="S5757" t="str">
            <v>0</v>
          </cell>
        </row>
        <row r="5758">
          <cell r="S5758" t="str">
            <v>0</v>
          </cell>
        </row>
        <row r="5759">
          <cell r="S5759" t="str">
            <v>0</v>
          </cell>
        </row>
        <row r="5760">
          <cell r="S5760" t="str">
            <v>0</v>
          </cell>
        </row>
        <row r="5761">
          <cell r="S5761" t="str">
            <v>0</v>
          </cell>
        </row>
        <row r="5762">
          <cell r="S5762" t="str">
            <v>0</v>
          </cell>
        </row>
        <row r="5763">
          <cell r="S5763" t="str">
            <v>0</v>
          </cell>
        </row>
        <row r="5764">
          <cell r="S5764" t="str">
            <v>0</v>
          </cell>
        </row>
        <row r="5765">
          <cell r="S5765" t="str">
            <v>0</v>
          </cell>
        </row>
        <row r="5766">
          <cell r="S5766" t="str">
            <v>0</v>
          </cell>
        </row>
        <row r="5767">
          <cell r="S5767" t="str">
            <v>0</v>
          </cell>
        </row>
        <row r="5768">
          <cell r="S5768" t="str">
            <v>0</v>
          </cell>
        </row>
        <row r="5769">
          <cell r="S5769" t="str">
            <v>0</v>
          </cell>
        </row>
        <row r="5770">
          <cell r="S5770" t="str">
            <v>0</v>
          </cell>
        </row>
        <row r="5771">
          <cell r="S5771" t="str">
            <v>0</v>
          </cell>
        </row>
        <row r="5772">
          <cell r="S5772" t="str">
            <v>0</v>
          </cell>
        </row>
        <row r="5773">
          <cell r="S5773" t="str">
            <v>0</v>
          </cell>
        </row>
        <row r="5774">
          <cell r="S5774" t="str">
            <v>0</v>
          </cell>
        </row>
        <row r="5775">
          <cell r="S5775" t="str">
            <v>0</v>
          </cell>
        </row>
        <row r="5776">
          <cell r="S5776" t="str">
            <v>0</v>
          </cell>
        </row>
        <row r="5777">
          <cell r="S5777" t="str">
            <v>0</v>
          </cell>
        </row>
        <row r="5778">
          <cell r="S5778" t="str">
            <v>0</v>
          </cell>
        </row>
        <row r="5779">
          <cell r="S5779" t="str">
            <v>0</v>
          </cell>
        </row>
        <row r="5780">
          <cell r="S5780" t="str">
            <v>0</v>
          </cell>
        </row>
        <row r="5781">
          <cell r="S5781" t="str">
            <v>0</v>
          </cell>
        </row>
        <row r="5782">
          <cell r="S5782" t="str">
            <v>0</v>
          </cell>
        </row>
        <row r="5783">
          <cell r="S5783" t="str">
            <v>0</v>
          </cell>
        </row>
        <row r="5784">
          <cell r="S5784" t="str">
            <v>0</v>
          </cell>
        </row>
        <row r="5785">
          <cell r="S5785" t="str">
            <v>0</v>
          </cell>
        </row>
        <row r="5786">
          <cell r="S5786" t="str">
            <v>0</v>
          </cell>
        </row>
        <row r="5787">
          <cell r="S5787" t="str">
            <v>0</v>
          </cell>
        </row>
        <row r="5788">
          <cell r="S5788" t="str">
            <v>0</v>
          </cell>
        </row>
        <row r="5789">
          <cell r="S5789" t="str">
            <v>0</v>
          </cell>
        </row>
        <row r="5790">
          <cell r="S5790" t="str">
            <v>0</v>
          </cell>
        </row>
        <row r="5791">
          <cell r="S5791" t="str">
            <v>0</v>
          </cell>
        </row>
        <row r="5792">
          <cell r="S5792" t="str">
            <v>0</v>
          </cell>
        </row>
        <row r="5793">
          <cell r="S5793" t="str">
            <v>0</v>
          </cell>
        </row>
        <row r="5794">
          <cell r="S5794" t="str">
            <v>0</v>
          </cell>
        </row>
        <row r="5795">
          <cell r="S5795" t="str">
            <v>0</v>
          </cell>
        </row>
        <row r="5796">
          <cell r="S5796" t="str">
            <v>0</v>
          </cell>
        </row>
        <row r="5797">
          <cell r="S5797" t="str">
            <v>0</v>
          </cell>
        </row>
        <row r="5798">
          <cell r="S5798" t="str">
            <v>0</v>
          </cell>
        </row>
        <row r="5799">
          <cell r="S5799" t="str">
            <v>0</v>
          </cell>
        </row>
        <row r="5800">
          <cell r="S5800" t="str">
            <v>0</v>
          </cell>
        </row>
        <row r="5801">
          <cell r="S5801" t="str">
            <v>0</v>
          </cell>
        </row>
        <row r="5802">
          <cell r="S5802" t="str">
            <v>0</v>
          </cell>
        </row>
        <row r="5803">
          <cell r="S5803" t="str">
            <v>0</v>
          </cell>
        </row>
        <row r="5804">
          <cell r="S5804" t="str">
            <v>0</v>
          </cell>
        </row>
        <row r="5805">
          <cell r="S5805" t="str">
            <v>0</v>
          </cell>
        </row>
        <row r="5806">
          <cell r="S5806" t="str">
            <v>0</v>
          </cell>
        </row>
        <row r="5807">
          <cell r="S5807" t="str">
            <v>0</v>
          </cell>
        </row>
        <row r="5808">
          <cell r="S5808" t="str">
            <v>0</v>
          </cell>
        </row>
        <row r="5809">
          <cell r="S5809" t="str">
            <v>0</v>
          </cell>
        </row>
        <row r="5810">
          <cell r="S5810" t="str">
            <v>0</v>
          </cell>
        </row>
        <row r="5811">
          <cell r="S5811" t="str">
            <v>0</v>
          </cell>
        </row>
        <row r="5812">
          <cell r="S5812" t="str">
            <v>0</v>
          </cell>
        </row>
        <row r="5813">
          <cell r="S5813" t="str">
            <v>0</v>
          </cell>
        </row>
        <row r="5814">
          <cell r="S5814" t="str">
            <v>0</v>
          </cell>
        </row>
        <row r="5815">
          <cell r="S5815" t="str">
            <v>0</v>
          </cell>
        </row>
        <row r="5816">
          <cell r="S5816" t="str">
            <v>0</v>
          </cell>
        </row>
        <row r="5817">
          <cell r="S5817" t="str">
            <v>0</v>
          </cell>
        </row>
        <row r="5818">
          <cell r="S5818" t="str">
            <v>0</v>
          </cell>
        </row>
        <row r="5819">
          <cell r="S5819" t="str">
            <v>0</v>
          </cell>
        </row>
        <row r="5820">
          <cell r="S5820" t="str">
            <v>0</v>
          </cell>
        </row>
        <row r="5821">
          <cell r="S5821" t="str">
            <v>0</v>
          </cell>
        </row>
        <row r="5822">
          <cell r="S5822" t="str">
            <v>0</v>
          </cell>
        </row>
        <row r="5823">
          <cell r="S5823" t="str">
            <v>0</v>
          </cell>
        </row>
        <row r="5824">
          <cell r="S5824" t="str">
            <v>0</v>
          </cell>
        </row>
        <row r="5825">
          <cell r="S5825" t="str">
            <v>0</v>
          </cell>
        </row>
        <row r="5826">
          <cell r="S5826" t="str">
            <v>0</v>
          </cell>
        </row>
        <row r="5827">
          <cell r="S5827" t="str">
            <v>0</v>
          </cell>
        </row>
        <row r="5828">
          <cell r="S5828" t="str">
            <v>0</v>
          </cell>
        </row>
        <row r="5829">
          <cell r="S5829" t="str">
            <v>0</v>
          </cell>
        </row>
        <row r="5830">
          <cell r="S5830" t="str">
            <v>0</v>
          </cell>
        </row>
        <row r="5831">
          <cell r="S5831" t="str">
            <v>0</v>
          </cell>
        </row>
        <row r="5832">
          <cell r="S5832" t="str">
            <v>0</v>
          </cell>
        </row>
        <row r="5833">
          <cell r="S5833" t="str">
            <v>0</v>
          </cell>
        </row>
        <row r="5834">
          <cell r="S5834" t="str">
            <v>0</v>
          </cell>
        </row>
        <row r="5835">
          <cell r="S5835" t="str">
            <v>0</v>
          </cell>
        </row>
        <row r="5836">
          <cell r="S5836" t="str">
            <v>0</v>
          </cell>
        </row>
        <row r="5837">
          <cell r="S5837" t="str">
            <v>0</v>
          </cell>
        </row>
        <row r="5838">
          <cell r="S5838" t="str">
            <v>0</v>
          </cell>
        </row>
        <row r="5839">
          <cell r="S5839" t="str">
            <v>0</v>
          </cell>
        </row>
        <row r="5840">
          <cell r="S5840" t="str">
            <v>0</v>
          </cell>
        </row>
        <row r="5841">
          <cell r="S5841" t="str">
            <v>0</v>
          </cell>
        </row>
        <row r="5842">
          <cell r="S5842" t="str">
            <v>0</v>
          </cell>
        </row>
        <row r="5843">
          <cell r="S5843" t="str">
            <v>0</v>
          </cell>
        </row>
        <row r="5844">
          <cell r="S5844" t="str">
            <v>0</v>
          </cell>
        </row>
        <row r="5845">
          <cell r="S5845" t="str">
            <v>0</v>
          </cell>
        </row>
        <row r="5846">
          <cell r="S5846" t="str">
            <v>0</v>
          </cell>
        </row>
        <row r="5847">
          <cell r="S5847" t="str">
            <v>0</v>
          </cell>
        </row>
        <row r="5848">
          <cell r="S5848" t="str">
            <v>0</v>
          </cell>
        </row>
        <row r="5849">
          <cell r="S5849" t="str">
            <v>0</v>
          </cell>
        </row>
        <row r="5850">
          <cell r="S5850" t="str">
            <v>0</v>
          </cell>
        </row>
        <row r="5851">
          <cell r="S5851" t="str">
            <v>0</v>
          </cell>
        </row>
        <row r="5852">
          <cell r="S5852" t="str">
            <v>0</v>
          </cell>
        </row>
        <row r="5853">
          <cell r="S5853" t="str">
            <v>0</v>
          </cell>
        </row>
        <row r="5854">
          <cell r="S5854" t="str">
            <v>0</v>
          </cell>
        </row>
        <row r="5855">
          <cell r="S5855" t="str">
            <v>0</v>
          </cell>
        </row>
        <row r="5856">
          <cell r="S5856" t="str">
            <v>0</v>
          </cell>
        </row>
        <row r="5857">
          <cell r="S5857" t="str">
            <v>0</v>
          </cell>
        </row>
        <row r="5858">
          <cell r="S5858" t="str">
            <v>0</v>
          </cell>
        </row>
        <row r="5859">
          <cell r="S5859" t="str">
            <v>0</v>
          </cell>
        </row>
        <row r="5860">
          <cell r="S5860" t="str">
            <v>0</v>
          </cell>
        </row>
        <row r="5861">
          <cell r="S5861" t="str">
            <v>0</v>
          </cell>
        </row>
        <row r="5862">
          <cell r="S5862" t="str">
            <v>0</v>
          </cell>
        </row>
        <row r="5863">
          <cell r="S5863" t="str">
            <v>0</v>
          </cell>
        </row>
        <row r="5864">
          <cell r="S5864" t="str">
            <v>0</v>
          </cell>
        </row>
        <row r="5865">
          <cell r="S5865" t="str">
            <v>0</v>
          </cell>
        </row>
        <row r="5866">
          <cell r="S5866" t="str">
            <v>0</v>
          </cell>
        </row>
        <row r="5867">
          <cell r="S5867" t="str">
            <v>0</v>
          </cell>
        </row>
        <row r="5868">
          <cell r="S5868" t="str">
            <v>0</v>
          </cell>
        </row>
        <row r="5869">
          <cell r="S5869" t="str">
            <v>0</v>
          </cell>
        </row>
        <row r="5870">
          <cell r="S5870" t="str">
            <v>0</v>
          </cell>
        </row>
        <row r="5871">
          <cell r="S5871" t="str">
            <v>0</v>
          </cell>
        </row>
        <row r="5872">
          <cell r="S5872" t="str">
            <v>0</v>
          </cell>
        </row>
        <row r="5873">
          <cell r="S5873" t="str">
            <v>0</v>
          </cell>
        </row>
        <row r="5874">
          <cell r="S5874" t="str">
            <v>0</v>
          </cell>
        </row>
        <row r="5875">
          <cell r="S5875" t="str">
            <v>0</v>
          </cell>
        </row>
        <row r="5876">
          <cell r="S5876" t="str">
            <v>0</v>
          </cell>
        </row>
        <row r="5877">
          <cell r="S5877" t="str">
            <v>0</v>
          </cell>
        </row>
        <row r="5878">
          <cell r="S5878" t="str">
            <v>0</v>
          </cell>
        </row>
        <row r="5879">
          <cell r="S5879" t="str">
            <v>0</v>
          </cell>
        </row>
        <row r="5880">
          <cell r="S5880" t="str">
            <v>0</v>
          </cell>
        </row>
        <row r="5881">
          <cell r="S5881" t="str">
            <v>0</v>
          </cell>
        </row>
        <row r="5882">
          <cell r="S5882" t="str">
            <v>0</v>
          </cell>
        </row>
        <row r="5883">
          <cell r="S5883" t="str">
            <v>0</v>
          </cell>
        </row>
        <row r="5884">
          <cell r="S5884" t="str">
            <v>0</v>
          </cell>
        </row>
        <row r="5885">
          <cell r="S5885" t="str">
            <v>0</v>
          </cell>
        </row>
        <row r="5886">
          <cell r="S5886" t="str">
            <v>0</v>
          </cell>
        </row>
        <row r="5887">
          <cell r="S5887" t="str">
            <v>0</v>
          </cell>
        </row>
        <row r="5888">
          <cell r="S5888" t="str">
            <v>0</v>
          </cell>
        </row>
        <row r="5889">
          <cell r="S5889" t="str">
            <v>0</v>
          </cell>
        </row>
        <row r="5890">
          <cell r="S5890" t="str">
            <v>0</v>
          </cell>
        </row>
        <row r="5891">
          <cell r="S5891" t="str">
            <v>0</v>
          </cell>
        </row>
        <row r="5892">
          <cell r="S5892" t="str">
            <v>0</v>
          </cell>
        </row>
        <row r="5893">
          <cell r="S5893" t="str">
            <v>0</v>
          </cell>
        </row>
        <row r="5894">
          <cell r="S5894" t="str">
            <v>0</v>
          </cell>
        </row>
        <row r="5895">
          <cell r="S5895" t="str">
            <v>0</v>
          </cell>
        </row>
        <row r="5896">
          <cell r="S5896" t="str">
            <v>0</v>
          </cell>
        </row>
        <row r="5897">
          <cell r="S5897" t="str">
            <v>0</v>
          </cell>
        </row>
        <row r="5898">
          <cell r="S5898" t="str">
            <v>0</v>
          </cell>
        </row>
        <row r="5899">
          <cell r="S5899" t="str">
            <v>0</v>
          </cell>
        </row>
        <row r="5900">
          <cell r="S5900" t="str">
            <v>0</v>
          </cell>
        </row>
        <row r="5901">
          <cell r="S5901" t="str">
            <v>0</v>
          </cell>
        </row>
        <row r="5902">
          <cell r="S5902" t="str">
            <v>0</v>
          </cell>
        </row>
        <row r="5903">
          <cell r="S5903" t="str">
            <v>0</v>
          </cell>
        </row>
        <row r="5904">
          <cell r="S5904" t="str">
            <v>0</v>
          </cell>
        </row>
        <row r="5905">
          <cell r="S5905" t="str">
            <v>0</v>
          </cell>
        </row>
        <row r="5906">
          <cell r="S5906" t="str">
            <v>0</v>
          </cell>
        </row>
        <row r="5907">
          <cell r="S5907" t="str">
            <v>0</v>
          </cell>
        </row>
        <row r="5908">
          <cell r="S5908" t="str">
            <v>0</v>
          </cell>
        </row>
        <row r="5909">
          <cell r="S5909" t="str">
            <v>0</v>
          </cell>
        </row>
        <row r="5910">
          <cell r="S5910" t="str">
            <v>0</v>
          </cell>
        </row>
        <row r="5911">
          <cell r="S5911" t="str">
            <v>0</v>
          </cell>
        </row>
        <row r="5912">
          <cell r="S5912" t="str">
            <v>0</v>
          </cell>
        </row>
        <row r="5913">
          <cell r="S5913" t="str">
            <v>0</v>
          </cell>
        </row>
        <row r="5914">
          <cell r="S5914" t="str">
            <v>0</v>
          </cell>
        </row>
        <row r="5915">
          <cell r="S5915" t="str">
            <v>0</v>
          </cell>
        </row>
        <row r="5916">
          <cell r="S5916" t="str">
            <v>0</v>
          </cell>
        </row>
        <row r="5917">
          <cell r="S5917" t="str">
            <v>0</v>
          </cell>
        </row>
        <row r="5918">
          <cell r="S5918" t="str">
            <v>0</v>
          </cell>
        </row>
        <row r="5919">
          <cell r="S5919" t="str">
            <v>0</v>
          </cell>
        </row>
        <row r="5920">
          <cell r="S5920" t="str">
            <v>0</v>
          </cell>
        </row>
        <row r="5921">
          <cell r="S5921" t="str">
            <v>0</v>
          </cell>
        </row>
        <row r="5922">
          <cell r="S5922" t="str">
            <v>0</v>
          </cell>
        </row>
        <row r="5923">
          <cell r="S5923" t="str">
            <v>0</v>
          </cell>
        </row>
        <row r="5924">
          <cell r="S5924" t="str">
            <v>0</v>
          </cell>
        </row>
        <row r="5925">
          <cell r="S5925" t="str">
            <v>0</v>
          </cell>
        </row>
        <row r="5926">
          <cell r="S5926" t="str">
            <v>0</v>
          </cell>
        </row>
        <row r="5927">
          <cell r="S5927" t="str">
            <v>0</v>
          </cell>
        </row>
        <row r="5928">
          <cell r="S5928" t="str">
            <v>0</v>
          </cell>
        </row>
        <row r="5929">
          <cell r="S5929" t="str">
            <v>0</v>
          </cell>
        </row>
        <row r="5930">
          <cell r="S5930" t="str">
            <v>0</v>
          </cell>
        </row>
        <row r="5931">
          <cell r="S5931" t="str">
            <v>0</v>
          </cell>
        </row>
        <row r="5932">
          <cell r="S5932" t="str">
            <v>0</v>
          </cell>
        </row>
        <row r="5933">
          <cell r="S5933" t="str">
            <v>0</v>
          </cell>
        </row>
        <row r="5934">
          <cell r="S5934" t="str">
            <v>0</v>
          </cell>
        </row>
        <row r="5935">
          <cell r="S5935" t="str">
            <v>0</v>
          </cell>
        </row>
        <row r="5936">
          <cell r="S5936" t="str">
            <v>0</v>
          </cell>
        </row>
        <row r="5937">
          <cell r="S5937" t="str">
            <v>0</v>
          </cell>
        </row>
        <row r="5938">
          <cell r="S5938" t="str">
            <v>0</v>
          </cell>
        </row>
        <row r="5939">
          <cell r="S5939" t="str">
            <v>0</v>
          </cell>
        </row>
        <row r="5940">
          <cell r="S5940" t="str">
            <v>0</v>
          </cell>
        </row>
        <row r="5941">
          <cell r="S5941" t="str">
            <v>0</v>
          </cell>
        </row>
        <row r="5942">
          <cell r="S5942" t="str">
            <v>0</v>
          </cell>
        </row>
        <row r="5943">
          <cell r="S5943" t="str">
            <v>0</v>
          </cell>
        </row>
        <row r="5944">
          <cell r="S5944" t="str">
            <v>0</v>
          </cell>
        </row>
        <row r="5945">
          <cell r="S5945" t="str">
            <v>0</v>
          </cell>
        </row>
        <row r="5946">
          <cell r="S5946" t="str">
            <v>0</v>
          </cell>
        </row>
        <row r="5947">
          <cell r="S5947" t="str">
            <v>0</v>
          </cell>
        </row>
        <row r="5948">
          <cell r="S5948" t="str">
            <v>0</v>
          </cell>
        </row>
        <row r="5949">
          <cell r="S5949" t="str">
            <v>0</v>
          </cell>
        </row>
        <row r="5950">
          <cell r="S5950" t="str">
            <v>0</v>
          </cell>
        </row>
        <row r="5951">
          <cell r="S5951" t="str">
            <v>0</v>
          </cell>
        </row>
        <row r="5952">
          <cell r="S5952" t="str">
            <v>0</v>
          </cell>
        </row>
        <row r="5953">
          <cell r="S5953" t="str">
            <v>0</v>
          </cell>
        </row>
        <row r="5954">
          <cell r="S5954" t="str">
            <v>0</v>
          </cell>
        </row>
        <row r="5955">
          <cell r="S5955" t="str">
            <v>0</v>
          </cell>
        </row>
        <row r="5956">
          <cell r="S5956" t="str">
            <v>0</v>
          </cell>
        </row>
        <row r="5957">
          <cell r="S5957" t="str">
            <v>0</v>
          </cell>
        </row>
        <row r="5958">
          <cell r="S5958" t="str">
            <v>0</v>
          </cell>
        </row>
        <row r="5959">
          <cell r="S5959" t="str">
            <v>0</v>
          </cell>
        </row>
        <row r="5960">
          <cell r="S5960" t="str">
            <v>0</v>
          </cell>
        </row>
        <row r="5961">
          <cell r="S5961" t="str">
            <v>0</v>
          </cell>
        </row>
        <row r="5962">
          <cell r="S5962" t="str">
            <v>0</v>
          </cell>
        </row>
        <row r="5963">
          <cell r="S5963" t="str">
            <v>0</v>
          </cell>
        </row>
        <row r="5964">
          <cell r="S5964" t="str">
            <v>0</v>
          </cell>
        </row>
        <row r="5965">
          <cell r="S5965" t="str">
            <v>0</v>
          </cell>
        </row>
        <row r="5966">
          <cell r="S5966" t="str">
            <v>0</v>
          </cell>
        </row>
        <row r="5967">
          <cell r="S5967" t="str">
            <v>0</v>
          </cell>
        </row>
        <row r="5968">
          <cell r="S5968" t="str">
            <v>0</v>
          </cell>
        </row>
        <row r="5969">
          <cell r="S5969" t="str">
            <v>0</v>
          </cell>
        </row>
        <row r="5970">
          <cell r="S5970" t="str">
            <v>0</v>
          </cell>
        </row>
        <row r="5971">
          <cell r="S5971" t="str">
            <v>0</v>
          </cell>
        </row>
        <row r="5972">
          <cell r="S5972" t="str">
            <v>0</v>
          </cell>
        </row>
        <row r="5973">
          <cell r="S5973" t="str">
            <v>0</v>
          </cell>
        </row>
        <row r="5974">
          <cell r="S5974" t="str">
            <v>0</v>
          </cell>
        </row>
        <row r="5975">
          <cell r="S5975" t="str">
            <v>0</v>
          </cell>
        </row>
        <row r="5976">
          <cell r="S5976" t="str">
            <v>0</v>
          </cell>
        </row>
        <row r="5977">
          <cell r="S5977" t="str">
            <v>0</v>
          </cell>
        </row>
        <row r="5978">
          <cell r="S5978" t="str">
            <v>0</v>
          </cell>
        </row>
        <row r="5979">
          <cell r="S5979" t="str">
            <v>0</v>
          </cell>
        </row>
        <row r="5980">
          <cell r="S5980" t="str">
            <v>0</v>
          </cell>
        </row>
        <row r="5981">
          <cell r="S5981" t="str">
            <v>0</v>
          </cell>
        </row>
        <row r="5982">
          <cell r="S5982" t="str">
            <v>0</v>
          </cell>
        </row>
        <row r="5983">
          <cell r="S5983" t="str">
            <v>0</v>
          </cell>
        </row>
        <row r="5984">
          <cell r="S5984" t="str">
            <v>0</v>
          </cell>
        </row>
        <row r="5985">
          <cell r="S5985" t="str">
            <v>0</v>
          </cell>
        </row>
        <row r="5986">
          <cell r="S5986" t="str">
            <v>0</v>
          </cell>
        </row>
        <row r="5987">
          <cell r="S5987" t="str">
            <v>0</v>
          </cell>
        </row>
        <row r="5988">
          <cell r="S5988" t="str">
            <v>0</v>
          </cell>
        </row>
        <row r="5989">
          <cell r="S5989" t="str">
            <v>0</v>
          </cell>
        </row>
        <row r="5990">
          <cell r="S5990" t="str">
            <v>0</v>
          </cell>
        </row>
        <row r="5991">
          <cell r="S5991" t="str">
            <v>0</v>
          </cell>
        </row>
        <row r="5992">
          <cell r="S5992" t="str">
            <v>0</v>
          </cell>
        </row>
        <row r="5993">
          <cell r="S5993" t="str">
            <v>0</v>
          </cell>
        </row>
        <row r="5994">
          <cell r="S5994" t="str">
            <v>0</v>
          </cell>
        </row>
        <row r="5995">
          <cell r="S5995" t="str">
            <v>0</v>
          </cell>
        </row>
        <row r="5996">
          <cell r="S5996" t="str">
            <v>0</v>
          </cell>
        </row>
        <row r="5997">
          <cell r="S5997" t="str">
            <v>0</v>
          </cell>
        </row>
        <row r="5998">
          <cell r="S5998" t="str">
            <v>0</v>
          </cell>
        </row>
        <row r="5999">
          <cell r="S5999" t="str">
            <v>0</v>
          </cell>
        </row>
        <row r="6000">
          <cell r="S6000" t="str">
            <v>0</v>
          </cell>
        </row>
        <row r="6001">
          <cell r="S6001" t="str">
            <v>0</v>
          </cell>
        </row>
        <row r="6002">
          <cell r="S6002" t="str">
            <v>0</v>
          </cell>
        </row>
        <row r="6003">
          <cell r="S6003" t="str">
            <v>0</v>
          </cell>
        </row>
        <row r="6004">
          <cell r="S6004" t="str">
            <v>0</v>
          </cell>
        </row>
        <row r="6005">
          <cell r="S6005" t="str">
            <v>0</v>
          </cell>
        </row>
        <row r="6006">
          <cell r="S6006" t="str">
            <v>0</v>
          </cell>
        </row>
        <row r="6007">
          <cell r="S6007" t="str">
            <v>0</v>
          </cell>
        </row>
        <row r="6008">
          <cell r="S6008" t="str">
            <v>0</v>
          </cell>
        </row>
        <row r="6009">
          <cell r="S6009" t="str">
            <v>0</v>
          </cell>
        </row>
        <row r="6010">
          <cell r="S6010" t="str">
            <v>0</v>
          </cell>
        </row>
        <row r="6011">
          <cell r="S6011" t="str">
            <v>0</v>
          </cell>
        </row>
        <row r="6012">
          <cell r="S6012" t="str">
            <v>0</v>
          </cell>
        </row>
        <row r="6013">
          <cell r="S6013" t="str">
            <v>0</v>
          </cell>
        </row>
        <row r="6014">
          <cell r="S6014" t="str">
            <v>0</v>
          </cell>
        </row>
        <row r="6015">
          <cell r="S6015" t="str">
            <v>0</v>
          </cell>
        </row>
        <row r="6016">
          <cell r="S6016" t="str">
            <v>0</v>
          </cell>
        </row>
        <row r="6017">
          <cell r="S6017" t="str">
            <v>0</v>
          </cell>
        </row>
        <row r="6018">
          <cell r="S6018" t="str">
            <v>0</v>
          </cell>
        </row>
        <row r="6019">
          <cell r="S6019" t="str">
            <v>0</v>
          </cell>
        </row>
        <row r="6020">
          <cell r="S6020" t="str">
            <v>0</v>
          </cell>
        </row>
        <row r="6021">
          <cell r="S6021" t="str">
            <v>0</v>
          </cell>
        </row>
        <row r="6022">
          <cell r="S6022" t="str">
            <v>0</v>
          </cell>
        </row>
        <row r="6023">
          <cell r="S6023" t="str">
            <v>0</v>
          </cell>
        </row>
        <row r="6024">
          <cell r="S6024" t="str">
            <v>0</v>
          </cell>
        </row>
        <row r="6025">
          <cell r="S6025" t="str">
            <v>0</v>
          </cell>
        </row>
        <row r="6026">
          <cell r="S6026" t="str">
            <v>0</v>
          </cell>
        </row>
        <row r="6027">
          <cell r="S6027" t="str">
            <v>0</v>
          </cell>
        </row>
        <row r="6028">
          <cell r="S6028" t="str">
            <v>0</v>
          </cell>
        </row>
        <row r="6029">
          <cell r="S6029" t="str">
            <v>0</v>
          </cell>
        </row>
        <row r="6030">
          <cell r="S6030" t="str">
            <v>0</v>
          </cell>
        </row>
        <row r="6031">
          <cell r="S6031" t="str">
            <v>0</v>
          </cell>
        </row>
        <row r="6032">
          <cell r="S6032" t="str">
            <v>0</v>
          </cell>
        </row>
        <row r="6033">
          <cell r="S6033" t="str">
            <v>0</v>
          </cell>
        </row>
        <row r="6034">
          <cell r="S6034" t="str">
            <v>0</v>
          </cell>
        </row>
        <row r="6035">
          <cell r="S6035" t="str">
            <v>0</v>
          </cell>
        </row>
        <row r="6036">
          <cell r="S6036" t="str">
            <v>0</v>
          </cell>
        </row>
        <row r="6037">
          <cell r="S6037" t="str">
            <v>0</v>
          </cell>
        </row>
        <row r="6038">
          <cell r="S6038" t="str">
            <v>0</v>
          </cell>
        </row>
        <row r="6039">
          <cell r="S6039" t="str">
            <v>0</v>
          </cell>
        </row>
        <row r="6040">
          <cell r="S6040" t="str">
            <v>0</v>
          </cell>
        </row>
        <row r="6041">
          <cell r="S6041" t="str">
            <v>0</v>
          </cell>
        </row>
        <row r="6042">
          <cell r="S6042" t="str">
            <v>0</v>
          </cell>
        </row>
        <row r="6043">
          <cell r="S6043" t="str">
            <v>0</v>
          </cell>
        </row>
        <row r="6044">
          <cell r="S6044" t="str">
            <v>0</v>
          </cell>
        </row>
        <row r="6045">
          <cell r="S6045" t="str">
            <v>0</v>
          </cell>
        </row>
        <row r="6046">
          <cell r="S6046" t="str">
            <v>0</v>
          </cell>
        </row>
        <row r="6047">
          <cell r="S6047" t="str">
            <v>0</v>
          </cell>
        </row>
        <row r="6048">
          <cell r="S6048" t="str">
            <v>0</v>
          </cell>
        </row>
        <row r="6049">
          <cell r="S6049" t="str">
            <v>0</v>
          </cell>
        </row>
        <row r="6050">
          <cell r="S6050" t="str">
            <v>0</v>
          </cell>
        </row>
        <row r="6051">
          <cell r="S6051" t="str">
            <v>0</v>
          </cell>
        </row>
        <row r="6052">
          <cell r="S6052" t="str">
            <v>0</v>
          </cell>
        </row>
        <row r="6053">
          <cell r="S6053" t="str">
            <v>0</v>
          </cell>
        </row>
        <row r="6054">
          <cell r="S6054" t="str">
            <v>0</v>
          </cell>
        </row>
        <row r="6055">
          <cell r="S6055" t="str">
            <v>0</v>
          </cell>
        </row>
        <row r="6056">
          <cell r="S6056" t="str">
            <v>0</v>
          </cell>
        </row>
        <row r="6057">
          <cell r="S6057" t="str">
            <v>0</v>
          </cell>
        </row>
        <row r="6058">
          <cell r="S6058" t="str">
            <v>0</v>
          </cell>
        </row>
        <row r="6059">
          <cell r="S6059" t="str">
            <v>0</v>
          </cell>
        </row>
        <row r="6060">
          <cell r="S6060" t="str">
            <v>0</v>
          </cell>
        </row>
        <row r="6061">
          <cell r="S6061" t="str">
            <v>0</v>
          </cell>
        </row>
        <row r="6062">
          <cell r="S6062" t="str">
            <v>0</v>
          </cell>
        </row>
        <row r="6063">
          <cell r="S6063" t="str">
            <v>0</v>
          </cell>
        </row>
        <row r="6064">
          <cell r="S6064" t="str">
            <v>0</v>
          </cell>
        </row>
        <row r="6065">
          <cell r="S6065" t="str">
            <v>0</v>
          </cell>
        </row>
        <row r="6066">
          <cell r="S6066" t="str">
            <v>0</v>
          </cell>
        </row>
        <row r="6067">
          <cell r="S6067" t="str">
            <v>0</v>
          </cell>
        </row>
        <row r="6068">
          <cell r="S6068" t="str">
            <v>0</v>
          </cell>
        </row>
        <row r="6069">
          <cell r="S6069" t="str">
            <v>0</v>
          </cell>
        </row>
        <row r="6070">
          <cell r="S6070" t="str">
            <v>0</v>
          </cell>
        </row>
        <row r="6071">
          <cell r="S6071" t="str">
            <v>0</v>
          </cell>
        </row>
        <row r="6072">
          <cell r="S6072" t="str">
            <v>0</v>
          </cell>
        </row>
        <row r="6073">
          <cell r="S6073" t="str">
            <v>0</v>
          </cell>
        </row>
        <row r="6074">
          <cell r="S6074" t="str">
            <v>0</v>
          </cell>
        </row>
        <row r="6075">
          <cell r="S6075" t="str">
            <v>0</v>
          </cell>
        </row>
        <row r="6076">
          <cell r="S6076" t="str">
            <v>0</v>
          </cell>
        </row>
        <row r="6077">
          <cell r="S6077" t="str">
            <v>0</v>
          </cell>
        </row>
        <row r="6078">
          <cell r="S6078" t="str">
            <v>0</v>
          </cell>
        </row>
        <row r="6079">
          <cell r="S6079" t="str">
            <v>0</v>
          </cell>
        </row>
        <row r="6080">
          <cell r="S6080" t="str">
            <v>0</v>
          </cell>
        </row>
        <row r="6081">
          <cell r="S6081" t="str">
            <v>0</v>
          </cell>
        </row>
        <row r="6082">
          <cell r="S6082" t="str">
            <v>0</v>
          </cell>
        </row>
        <row r="6083">
          <cell r="S6083" t="str">
            <v>0</v>
          </cell>
        </row>
        <row r="6084">
          <cell r="S6084" t="str">
            <v>0</v>
          </cell>
        </row>
        <row r="6085">
          <cell r="S6085" t="str">
            <v>0</v>
          </cell>
        </row>
        <row r="6086">
          <cell r="S6086" t="str">
            <v>0</v>
          </cell>
        </row>
        <row r="6087">
          <cell r="S6087" t="str">
            <v>0</v>
          </cell>
        </row>
        <row r="6088">
          <cell r="S6088" t="str">
            <v>0</v>
          </cell>
        </row>
        <row r="6089">
          <cell r="S6089" t="str">
            <v>0</v>
          </cell>
        </row>
        <row r="6090">
          <cell r="S6090" t="str">
            <v>0</v>
          </cell>
        </row>
        <row r="6091">
          <cell r="S6091" t="str">
            <v>0</v>
          </cell>
        </row>
        <row r="6092">
          <cell r="S6092" t="str">
            <v>0</v>
          </cell>
        </row>
        <row r="6093">
          <cell r="S6093" t="str">
            <v>0</v>
          </cell>
        </row>
        <row r="6094">
          <cell r="S6094" t="str">
            <v>0</v>
          </cell>
        </row>
        <row r="6095">
          <cell r="S6095" t="str">
            <v>0</v>
          </cell>
        </row>
        <row r="6096">
          <cell r="S6096" t="str">
            <v>0</v>
          </cell>
        </row>
        <row r="6097">
          <cell r="S6097" t="str">
            <v>0</v>
          </cell>
        </row>
        <row r="6098">
          <cell r="S6098" t="str">
            <v>0</v>
          </cell>
        </row>
        <row r="6099">
          <cell r="S6099" t="str">
            <v>0</v>
          </cell>
        </row>
        <row r="6100">
          <cell r="S6100" t="str">
            <v>0</v>
          </cell>
        </row>
        <row r="6101">
          <cell r="S6101" t="str">
            <v>0</v>
          </cell>
        </row>
        <row r="6102">
          <cell r="S6102" t="str">
            <v>0</v>
          </cell>
        </row>
        <row r="6103">
          <cell r="S6103" t="str">
            <v>0</v>
          </cell>
        </row>
        <row r="6104">
          <cell r="S6104" t="str">
            <v>0</v>
          </cell>
        </row>
        <row r="6105">
          <cell r="S6105" t="str">
            <v>0</v>
          </cell>
        </row>
        <row r="6106">
          <cell r="S6106" t="str">
            <v>0</v>
          </cell>
        </row>
        <row r="6107">
          <cell r="S6107" t="str">
            <v>0</v>
          </cell>
        </row>
        <row r="6108">
          <cell r="S6108" t="str">
            <v>0</v>
          </cell>
        </row>
        <row r="6109">
          <cell r="S6109" t="str">
            <v>0</v>
          </cell>
        </row>
        <row r="6110">
          <cell r="S6110" t="str">
            <v>0</v>
          </cell>
        </row>
        <row r="6111">
          <cell r="S6111" t="str">
            <v>0</v>
          </cell>
        </row>
        <row r="6112">
          <cell r="S6112" t="str">
            <v>0</v>
          </cell>
        </row>
        <row r="6113">
          <cell r="S6113" t="str">
            <v>0</v>
          </cell>
        </row>
        <row r="6114">
          <cell r="S6114" t="str">
            <v>0</v>
          </cell>
        </row>
        <row r="6115">
          <cell r="S6115" t="str">
            <v>0</v>
          </cell>
        </row>
        <row r="6116">
          <cell r="S6116" t="str">
            <v>0</v>
          </cell>
        </row>
        <row r="6117">
          <cell r="S6117" t="str">
            <v>0</v>
          </cell>
        </row>
        <row r="6118">
          <cell r="S6118" t="str">
            <v>0</v>
          </cell>
        </row>
        <row r="6119">
          <cell r="S6119" t="str">
            <v>0</v>
          </cell>
        </row>
        <row r="6120">
          <cell r="S6120" t="str">
            <v>0</v>
          </cell>
        </row>
        <row r="6121">
          <cell r="S6121" t="str">
            <v>0</v>
          </cell>
        </row>
        <row r="6122">
          <cell r="S6122" t="str">
            <v>0</v>
          </cell>
        </row>
        <row r="6123">
          <cell r="S6123" t="str">
            <v>0</v>
          </cell>
        </row>
        <row r="6124">
          <cell r="S6124" t="str">
            <v>0</v>
          </cell>
        </row>
        <row r="6125">
          <cell r="S6125" t="str">
            <v>0</v>
          </cell>
        </row>
        <row r="6126">
          <cell r="S6126" t="str">
            <v>0</v>
          </cell>
        </row>
        <row r="6127">
          <cell r="S6127" t="str">
            <v>0</v>
          </cell>
        </row>
        <row r="6128">
          <cell r="S6128" t="str">
            <v>0</v>
          </cell>
        </row>
        <row r="6129">
          <cell r="S6129" t="str">
            <v>0</v>
          </cell>
        </row>
        <row r="6130">
          <cell r="S6130" t="str">
            <v>0</v>
          </cell>
        </row>
        <row r="6131">
          <cell r="S6131" t="str">
            <v>0</v>
          </cell>
        </row>
        <row r="6132">
          <cell r="S6132" t="str">
            <v>0</v>
          </cell>
        </row>
        <row r="6133">
          <cell r="S6133" t="str">
            <v>0</v>
          </cell>
        </row>
        <row r="6134">
          <cell r="S6134" t="str">
            <v>0</v>
          </cell>
        </row>
        <row r="6135">
          <cell r="S6135" t="str">
            <v>0</v>
          </cell>
        </row>
        <row r="6136">
          <cell r="S6136" t="str">
            <v>0</v>
          </cell>
        </row>
        <row r="6137">
          <cell r="S6137" t="str">
            <v>0</v>
          </cell>
        </row>
        <row r="6138">
          <cell r="S6138" t="str">
            <v>0</v>
          </cell>
        </row>
        <row r="6139">
          <cell r="S6139" t="str">
            <v>0</v>
          </cell>
        </row>
        <row r="6140">
          <cell r="S6140" t="str">
            <v>0</v>
          </cell>
        </row>
        <row r="6141">
          <cell r="S6141" t="str">
            <v>0</v>
          </cell>
        </row>
        <row r="6142">
          <cell r="S6142" t="str">
            <v>0</v>
          </cell>
        </row>
        <row r="6143">
          <cell r="S6143" t="str">
            <v>0</v>
          </cell>
        </row>
        <row r="6144">
          <cell r="S6144" t="str">
            <v>0</v>
          </cell>
        </row>
        <row r="6145">
          <cell r="S6145" t="str">
            <v>0</v>
          </cell>
        </row>
        <row r="6146">
          <cell r="S6146" t="str">
            <v>0</v>
          </cell>
        </row>
        <row r="6147">
          <cell r="S6147" t="str">
            <v>0</v>
          </cell>
        </row>
        <row r="6148">
          <cell r="S6148" t="str">
            <v>0</v>
          </cell>
        </row>
        <row r="6149">
          <cell r="S6149" t="str">
            <v>0</v>
          </cell>
        </row>
        <row r="6150">
          <cell r="S6150" t="str">
            <v>0</v>
          </cell>
        </row>
        <row r="6151">
          <cell r="S6151" t="str">
            <v>0</v>
          </cell>
        </row>
        <row r="6152">
          <cell r="S6152" t="str">
            <v>0</v>
          </cell>
        </row>
        <row r="6153">
          <cell r="S6153" t="str">
            <v>0</v>
          </cell>
        </row>
        <row r="6154">
          <cell r="S6154" t="str">
            <v>0</v>
          </cell>
        </row>
        <row r="6155">
          <cell r="S6155" t="str">
            <v>0</v>
          </cell>
        </row>
        <row r="6156">
          <cell r="S6156" t="str">
            <v>0</v>
          </cell>
        </row>
        <row r="6157">
          <cell r="S6157" t="str">
            <v>0</v>
          </cell>
        </row>
        <row r="6158">
          <cell r="S6158" t="str">
            <v>0</v>
          </cell>
        </row>
        <row r="6159">
          <cell r="S6159" t="str">
            <v>0</v>
          </cell>
        </row>
        <row r="6160">
          <cell r="S6160" t="str">
            <v>0</v>
          </cell>
        </row>
        <row r="6161">
          <cell r="S6161" t="str">
            <v>0</v>
          </cell>
        </row>
        <row r="6162">
          <cell r="S6162" t="str">
            <v>0</v>
          </cell>
        </row>
        <row r="6163">
          <cell r="S6163" t="str">
            <v>0</v>
          </cell>
        </row>
        <row r="6164">
          <cell r="S6164" t="str">
            <v>0</v>
          </cell>
        </row>
        <row r="6165">
          <cell r="S6165" t="str">
            <v>0</v>
          </cell>
        </row>
        <row r="6166">
          <cell r="S6166" t="str">
            <v>0</v>
          </cell>
        </row>
        <row r="6167">
          <cell r="S6167" t="str">
            <v>0</v>
          </cell>
        </row>
        <row r="6168">
          <cell r="S6168" t="str">
            <v>0</v>
          </cell>
        </row>
        <row r="6169">
          <cell r="S6169" t="str">
            <v>0</v>
          </cell>
        </row>
        <row r="6170">
          <cell r="S6170" t="str">
            <v>0</v>
          </cell>
        </row>
        <row r="6171">
          <cell r="S6171" t="str">
            <v>0</v>
          </cell>
        </row>
        <row r="6172">
          <cell r="S6172" t="str">
            <v>0</v>
          </cell>
        </row>
        <row r="6173">
          <cell r="S6173" t="str">
            <v>0</v>
          </cell>
        </row>
        <row r="6174">
          <cell r="S6174" t="str">
            <v>0</v>
          </cell>
        </row>
        <row r="6175">
          <cell r="S6175" t="str">
            <v>0</v>
          </cell>
        </row>
        <row r="6176">
          <cell r="S6176" t="str">
            <v>0</v>
          </cell>
        </row>
        <row r="6177">
          <cell r="S6177" t="str">
            <v>0</v>
          </cell>
        </row>
        <row r="6178">
          <cell r="S6178" t="str">
            <v>0</v>
          </cell>
        </row>
        <row r="6179">
          <cell r="S6179" t="str">
            <v>0</v>
          </cell>
        </row>
        <row r="6180">
          <cell r="S6180" t="str">
            <v>0</v>
          </cell>
        </row>
        <row r="6181">
          <cell r="S6181" t="str">
            <v>0</v>
          </cell>
        </row>
        <row r="6182">
          <cell r="S6182" t="str">
            <v>0</v>
          </cell>
        </row>
        <row r="6183">
          <cell r="S6183" t="str">
            <v>0</v>
          </cell>
        </row>
        <row r="6184">
          <cell r="S6184" t="str">
            <v>0</v>
          </cell>
        </row>
        <row r="6185">
          <cell r="S6185" t="str">
            <v>0</v>
          </cell>
        </row>
        <row r="6186">
          <cell r="S6186" t="str">
            <v>0</v>
          </cell>
        </row>
        <row r="6187">
          <cell r="S6187" t="str">
            <v>0</v>
          </cell>
        </row>
        <row r="6188">
          <cell r="S6188" t="str">
            <v>0</v>
          </cell>
        </row>
        <row r="6189">
          <cell r="S6189" t="str">
            <v>0</v>
          </cell>
        </row>
        <row r="6190">
          <cell r="S6190" t="str">
            <v>0</v>
          </cell>
        </row>
        <row r="6191">
          <cell r="S6191" t="str">
            <v>0</v>
          </cell>
        </row>
        <row r="6192">
          <cell r="S6192" t="str">
            <v>0</v>
          </cell>
        </row>
        <row r="6193">
          <cell r="S6193" t="str">
            <v>0</v>
          </cell>
        </row>
        <row r="6194">
          <cell r="S6194" t="str">
            <v>0</v>
          </cell>
        </row>
        <row r="6195">
          <cell r="S6195" t="str">
            <v>0</v>
          </cell>
        </row>
        <row r="6196">
          <cell r="S6196" t="str">
            <v>0</v>
          </cell>
        </row>
        <row r="6197">
          <cell r="S6197" t="str">
            <v>0</v>
          </cell>
        </row>
        <row r="6198">
          <cell r="S6198" t="str">
            <v>0</v>
          </cell>
        </row>
        <row r="6199">
          <cell r="S6199" t="str">
            <v>0</v>
          </cell>
        </row>
        <row r="6200">
          <cell r="S6200" t="str">
            <v>0</v>
          </cell>
        </row>
        <row r="6201">
          <cell r="S6201" t="str">
            <v>0</v>
          </cell>
        </row>
        <row r="6202">
          <cell r="S6202" t="str">
            <v>0</v>
          </cell>
        </row>
        <row r="6203">
          <cell r="S6203" t="str">
            <v>0</v>
          </cell>
        </row>
        <row r="6204">
          <cell r="S6204" t="str">
            <v>0</v>
          </cell>
        </row>
        <row r="6205">
          <cell r="S6205" t="str">
            <v>0</v>
          </cell>
        </row>
        <row r="6206">
          <cell r="S6206" t="str">
            <v>0</v>
          </cell>
        </row>
        <row r="6207">
          <cell r="S6207" t="str">
            <v>0</v>
          </cell>
        </row>
        <row r="6208">
          <cell r="S6208" t="str">
            <v>0</v>
          </cell>
        </row>
        <row r="6209">
          <cell r="S6209" t="str">
            <v>0</v>
          </cell>
        </row>
        <row r="6210">
          <cell r="S6210" t="str">
            <v>0</v>
          </cell>
        </row>
        <row r="6211">
          <cell r="S6211" t="str">
            <v>0</v>
          </cell>
        </row>
        <row r="6212">
          <cell r="S6212" t="str">
            <v>0</v>
          </cell>
        </row>
        <row r="6213">
          <cell r="S6213" t="str">
            <v>0</v>
          </cell>
        </row>
        <row r="6214">
          <cell r="S6214" t="str">
            <v>0</v>
          </cell>
        </row>
        <row r="6215">
          <cell r="S6215" t="str">
            <v>0</v>
          </cell>
        </row>
        <row r="6216">
          <cell r="S6216" t="str">
            <v>0</v>
          </cell>
        </row>
        <row r="6217">
          <cell r="S6217" t="str">
            <v>0</v>
          </cell>
        </row>
        <row r="6218">
          <cell r="S6218" t="str">
            <v>0</v>
          </cell>
        </row>
        <row r="6219">
          <cell r="S6219" t="str">
            <v>0</v>
          </cell>
        </row>
        <row r="6220">
          <cell r="S6220" t="str">
            <v>0</v>
          </cell>
        </row>
        <row r="6221">
          <cell r="S6221" t="str">
            <v>0</v>
          </cell>
        </row>
        <row r="6222">
          <cell r="S6222" t="str">
            <v>0</v>
          </cell>
        </row>
        <row r="6223">
          <cell r="S6223" t="str">
            <v>0</v>
          </cell>
        </row>
        <row r="6224">
          <cell r="S6224" t="str">
            <v>0</v>
          </cell>
        </row>
        <row r="6225">
          <cell r="S6225" t="str">
            <v>0</v>
          </cell>
        </row>
        <row r="6226">
          <cell r="S6226" t="str">
            <v>0</v>
          </cell>
        </row>
        <row r="6227">
          <cell r="S6227" t="str">
            <v>0</v>
          </cell>
        </row>
        <row r="6228">
          <cell r="S6228" t="str">
            <v>0</v>
          </cell>
        </row>
        <row r="6229">
          <cell r="S6229" t="str">
            <v>0</v>
          </cell>
        </row>
        <row r="6230">
          <cell r="S6230" t="str">
            <v>0</v>
          </cell>
        </row>
        <row r="6231">
          <cell r="S6231" t="str">
            <v>0</v>
          </cell>
        </row>
        <row r="6232">
          <cell r="S6232" t="str">
            <v>0</v>
          </cell>
        </row>
        <row r="6233">
          <cell r="S6233" t="str">
            <v>0</v>
          </cell>
        </row>
        <row r="6234">
          <cell r="S6234" t="str">
            <v>0</v>
          </cell>
        </row>
        <row r="6235">
          <cell r="S6235" t="str">
            <v>0</v>
          </cell>
        </row>
        <row r="6236">
          <cell r="S6236" t="str">
            <v>0</v>
          </cell>
        </row>
        <row r="6237">
          <cell r="S6237" t="str">
            <v>0</v>
          </cell>
        </row>
        <row r="6238">
          <cell r="S6238" t="str">
            <v>0</v>
          </cell>
        </row>
        <row r="6239">
          <cell r="S6239" t="str">
            <v>0</v>
          </cell>
        </row>
        <row r="6240">
          <cell r="S6240" t="str">
            <v>0</v>
          </cell>
        </row>
        <row r="6241">
          <cell r="S6241" t="str">
            <v>0</v>
          </cell>
        </row>
        <row r="6242">
          <cell r="S6242" t="str">
            <v>0</v>
          </cell>
        </row>
        <row r="6243">
          <cell r="S6243" t="str">
            <v>0</v>
          </cell>
        </row>
        <row r="6244">
          <cell r="S6244" t="str">
            <v>0</v>
          </cell>
        </row>
        <row r="6245">
          <cell r="S6245" t="str">
            <v>0</v>
          </cell>
        </row>
        <row r="6246">
          <cell r="S6246" t="str">
            <v>0</v>
          </cell>
        </row>
        <row r="6247">
          <cell r="S6247" t="str">
            <v>0</v>
          </cell>
        </row>
        <row r="6248">
          <cell r="S6248" t="str">
            <v>0</v>
          </cell>
        </row>
        <row r="6249">
          <cell r="S6249" t="str">
            <v>0</v>
          </cell>
        </row>
        <row r="6250">
          <cell r="S6250" t="str">
            <v>0</v>
          </cell>
        </row>
        <row r="6251">
          <cell r="S6251" t="str">
            <v>0</v>
          </cell>
        </row>
        <row r="6252">
          <cell r="S6252" t="str">
            <v>0</v>
          </cell>
        </row>
        <row r="6253">
          <cell r="S6253" t="str">
            <v>0</v>
          </cell>
        </row>
        <row r="6254">
          <cell r="S6254" t="str">
            <v>0</v>
          </cell>
        </row>
        <row r="6255">
          <cell r="S6255" t="str">
            <v>0</v>
          </cell>
        </row>
        <row r="6256">
          <cell r="S6256" t="str">
            <v>0</v>
          </cell>
        </row>
        <row r="6257">
          <cell r="S6257" t="str">
            <v>0</v>
          </cell>
        </row>
        <row r="6258">
          <cell r="S6258" t="str">
            <v>0</v>
          </cell>
        </row>
        <row r="6259">
          <cell r="S6259" t="str">
            <v>0</v>
          </cell>
        </row>
        <row r="6260">
          <cell r="S6260" t="str">
            <v>0</v>
          </cell>
        </row>
        <row r="6261">
          <cell r="S6261" t="str">
            <v>0</v>
          </cell>
        </row>
        <row r="6262">
          <cell r="S6262" t="str">
            <v>0</v>
          </cell>
        </row>
        <row r="6263">
          <cell r="S6263" t="str">
            <v>0</v>
          </cell>
        </row>
        <row r="6264">
          <cell r="S6264" t="str">
            <v>0</v>
          </cell>
        </row>
        <row r="6265">
          <cell r="S6265" t="str">
            <v>0</v>
          </cell>
        </row>
        <row r="6266">
          <cell r="S6266" t="str">
            <v>0</v>
          </cell>
        </row>
        <row r="6267">
          <cell r="S6267" t="str">
            <v>0</v>
          </cell>
        </row>
        <row r="6268">
          <cell r="S6268" t="str">
            <v>0</v>
          </cell>
        </row>
        <row r="6269">
          <cell r="S6269" t="str">
            <v>0</v>
          </cell>
        </row>
        <row r="6270">
          <cell r="S6270" t="str">
            <v>0</v>
          </cell>
        </row>
        <row r="6271">
          <cell r="S6271" t="str">
            <v>0</v>
          </cell>
        </row>
        <row r="6272">
          <cell r="S6272" t="str">
            <v>0</v>
          </cell>
        </row>
        <row r="6273">
          <cell r="S6273" t="str">
            <v>0</v>
          </cell>
        </row>
        <row r="6274">
          <cell r="S6274" t="str">
            <v>0</v>
          </cell>
        </row>
        <row r="6275">
          <cell r="S6275" t="str">
            <v>0</v>
          </cell>
        </row>
        <row r="6276">
          <cell r="S6276" t="str">
            <v>0</v>
          </cell>
        </row>
        <row r="6277">
          <cell r="S6277" t="str">
            <v>0</v>
          </cell>
        </row>
        <row r="6278">
          <cell r="S6278" t="str">
            <v>0</v>
          </cell>
        </row>
        <row r="6279">
          <cell r="S6279" t="str">
            <v>0</v>
          </cell>
        </row>
        <row r="6280">
          <cell r="S6280" t="str">
            <v>0</v>
          </cell>
        </row>
        <row r="6281">
          <cell r="S6281" t="str">
            <v>0</v>
          </cell>
        </row>
        <row r="6282">
          <cell r="S6282" t="str">
            <v>0</v>
          </cell>
        </row>
        <row r="6283">
          <cell r="S6283" t="str">
            <v>0</v>
          </cell>
        </row>
        <row r="6284">
          <cell r="S6284" t="str">
            <v>0</v>
          </cell>
        </row>
        <row r="6285">
          <cell r="S6285" t="str">
            <v>0</v>
          </cell>
        </row>
        <row r="6286">
          <cell r="S6286" t="str">
            <v>0</v>
          </cell>
        </row>
        <row r="6287">
          <cell r="S6287" t="str">
            <v>0</v>
          </cell>
        </row>
        <row r="6288">
          <cell r="S6288" t="str">
            <v>0</v>
          </cell>
        </row>
        <row r="6289">
          <cell r="S6289" t="str">
            <v>0</v>
          </cell>
        </row>
        <row r="6290">
          <cell r="S6290" t="str">
            <v>0</v>
          </cell>
        </row>
        <row r="6291">
          <cell r="S6291" t="str">
            <v>0</v>
          </cell>
        </row>
        <row r="6292">
          <cell r="S6292" t="str">
            <v>0</v>
          </cell>
        </row>
        <row r="6293">
          <cell r="S6293" t="str">
            <v>0</v>
          </cell>
        </row>
        <row r="6294">
          <cell r="S6294" t="str">
            <v>0</v>
          </cell>
        </row>
        <row r="6295">
          <cell r="S6295" t="str">
            <v>0</v>
          </cell>
        </row>
        <row r="6296">
          <cell r="S6296" t="str">
            <v>0</v>
          </cell>
        </row>
        <row r="6297">
          <cell r="S6297" t="str">
            <v>0</v>
          </cell>
        </row>
        <row r="6298">
          <cell r="S6298" t="str">
            <v>0</v>
          </cell>
        </row>
        <row r="6299">
          <cell r="S6299" t="str">
            <v>0</v>
          </cell>
        </row>
        <row r="6300">
          <cell r="S6300" t="str">
            <v>0</v>
          </cell>
        </row>
        <row r="6301">
          <cell r="S6301" t="str">
            <v>0</v>
          </cell>
        </row>
        <row r="6302">
          <cell r="S6302" t="str">
            <v>0</v>
          </cell>
        </row>
        <row r="6303">
          <cell r="S6303" t="str">
            <v>0</v>
          </cell>
        </row>
        <row r="6304">
          <cell r="S6304" t="str">
            <v>0</v>
          </cell>
        </row>
        <row r="6305">
          <cell r="S6305" t="str">
            <v>0</v>
          </cell>
        </row>
        <row r="6306">
          <cell r="S6306" t="str">
            <v>0</v>
          </cell>
        </row>
        <row r="6307">
          <cell r="S6307" t="str">
            <v>0</v>
          </cell>
        </row>
        <row r="6308">
          <cell r="S6308" t="str">
            <v>0</v>
          </cell>
        </row>
        <row r="6309">
          <cell r="S6309" t="str">
            <v>0</v>
          </cell>
        </row>
        <row r="6310">
          <cell r="S6310" t="str">
            <v>0</v>
          </cell>
        </row>
        <row r="6311">
          <cell r="S6311" t="str">
            <v>0</v>
          </cell>
        </row>
        <row r="6312">
          <cell r="S6312" t="str">
            <v>0</v>
          </cell>
        </row>
        <row r="6313">
          <cell r="S6313" t="str">
            <v>0</v>
          </cell>
        </row>
        <row r="6314">
          <cell r="S6314" t="str">
            <v>0</v>
          </cell>
        </row>
        <row r="6315">
          <cell r="S6315" t="str">
            <v>0</v>
          </cell>
        </row>
        <row r="6316">
          <cell r="S6316" t="str">
            <v>0</v>
          </cell>
        </row>
        <row r="6317">
          <cell r="S6317" t="str">
            <v>0</v>
          </cell>
        </row>
        <row r="6318">
          <cell r="S6318" t="str">
            <v>0</v>
          </cell>
        </row>
        <row r="6319">
          <cell r="S6319" t="str">
            <v>0</v>
          </cell>
        </row>
        <row r="6320">
          <cell r="S6320" t="str">
            <v>0</v>
          </cell>
        </row>
        <row r="6321">
          <cell r="S6321" t="str">
            <v>0</v>
          </cell>
        </row>
        <row r="6322">
          <cell r="S6322" t="str">
            <v>0</v>
          </cell>
        </row>
        <row r="6323">
          <cell r="S6323" t="str">
            <v>0</v>
          </cell>
        </row>
        <row r="6324">
          <cell r="S6324" t="str">
            <v>0</v>
          </cell>
        </row>
        <row r="6325">
          <cell r="S6325" t="str">
            <v>0</v>
          </cell>
        </row>
        <row r="6326">
          <cell r="S6326" t="str">
            <v>0</v>
          </cell>
        </row>
        <row r="6327">
          <cell r="S6327" t="str">
            <v>0</v>
          </cell>
        </row>
        <row r="6328">
          <cell r="S6328" t="str">
            <v>0</v>
          </cell>
        </row>
        <row r="6329">
          <cell r="S6329" t="str">
            <v>0</v>
          </cell>
        </row>
        <row r="6330">
          <cell r="S6330" t="str">
            <v>0</v>
          </cell>
        </row>
        <row r="6331">
          <cell r="S6331" t="str">
            <v>0</v>
          </cell>
        </row>
        <row r="6332">
          <cell r="S6332" t="str">
            <v>0</v>
          </cell>
        </row>
        <row r="6333">
          <cell r="S6333" t="str">
            <v>0</v>
          </cell>
        </row>
        <row r="6334">
          <cell r="S6334" t="str">
            <v>0</v>
          </cell>
        </row>
        <row r="6335">
          <cell r="S6335" t="str">
            <v>0</v>
          </cell>
        </row>
        <row r="6336">
          <cell r="S6336" t="str">
            <v>0</v>
          </cell>
        </row>
        <row r="6337">
          <cell r="S6337" t="str">
            <v>0</v>
          </cell>
        </row>
        <row r="6338">
          <cell r="S6338" t="str">
            <v>0</v>
          </cell>
        </row>
        <row r="6339">
          <cell r="S6339" t="str">
            <v>0</v>
          </cell>
        </row>
        <row r="6340">
          <cell r="S6340" t="str">
            <v>0</v>
          </cell>
        </row>
        <row r="6341">
          <cell r="S6341" t="str">
            <v>0</v>
          </cell>
        </row>
        <row r="6342">
          <cell r="S6342" t="str">
            <v>0</v>
          </cell>
        </row>
        <row r="6343">
          <cell r="S6343" t="str">
            <v>0</v>
          </cell>
        </row>
        <row r="6344">
          <cell r="S6344" t="str">
            <v>0</v>
          </cell>
        </row>
        <row r="6345">
          <cell r="S6345" t="str">
            <v>0</v>
          </cell>
        </row>
        <row r="6346">
          <cell r="S6346" t="str">
            <v>0</v>
          </cell>
        </row>
        <row r="6347">
          <cell r="S6347" t="str">
            <v>0</v>
          </cell>
        </row>
        <row r="6348">
          <cell r="S6348" t="str">
            <v>0</v>
          </cell>
        </row>
        <row r="6349">
          <cell r="S6349" t="str">
            <v>0</v>
          </cell>
        </row>
        <row r="6350">
          <cell r="S6350" t="str">
            <v>0</v>
          </cell>
        </row>
        <row r="6351">
          <cell r="S6351" t="str">
            <v>0</v>
          </cell>
        </row>
        <row r="6352">
          <cell r="S6352" t="str">
            <v>0</v>
          </cell>
        </row>
        <row r="6353">
          <cell r="S6353" t="str">
            <v>0</v>
          </cell>
        </row>
        <row r="6354">
          <cell r="S6354" t="str">
            <v>0</v>
          </cell>
        </row>
        <row r="6355">
          <cell r="S6355" t="str">
            <v>0</v>
          </cell>
        </row>
        <row r="6356">
          <cell r="S6356" t="str">
            <v>0</v>
          </cell>
        </row>
        <row r="6357">
          <cell r="S6357" t="str">
            <v>0</v>
          </cell>
        </row>
        <row r="6358">
          <cell r="S6358" t="str">
            <v>0</v>
          </cell>
        </row>
        <row r="6359">
          <cell r="S6359" t="str">
            <v>0</v>
          </cell>
        </row>
        <row r="6360">
          <cell r="S6360" t="str">
            <v>0</v>
          </cell>
        </row>
        <row r="6361">
          <cell r="S6361" t="str">
            <v>0</v>
          </cell>
        </row>
        <row r="6362">
          <cell r="S6362" t="str">
            <v>0</v>
          </cell>
        </row>
        <row r="6363">
          <cell r="S6363" t="str">
            <v>0</v>
          </cell>
        </row>
        <row r="6364">
          <cell r="S6364" t="str">
            <v>0</v>
          </cell>
        </row>
        <row r="6365">
          <cell r="S6365" t="str">
            <v>0</v>
          </cell>
        </row>
        <row r="6366">
          <cell r="S6366" t="str">
            <v>0</v>
          </cell>
        </row>
        <row r="6367">
          <cell r="S6367" t="str">
            <v>0</v>
          </cell>
        </row>
        <row r="6368">
          <cell r="S6368" t="str">
            <v>0</v>
          </cell>
        </row>
        <row r="6369">
          <cell r="S6369" t="str">
            <v>0</v>
          </cell>
        </row>
        <row r="6370">
          <cell r="S6370" t="str">
            <v>0</v>
          </cell>
        </row>
        <row r="6371">
          <cell r="S6371" t="str">
            <v>0</v>
          </cell>
        </row>
        <row r="6372">
          <cell r="S6372" t="str">
            <v>0</v>
          </cell>
        </row>
        <row r="6373">
          <cell r="S6373" t="str">
            <v>0</v>
          </cell>
        </row>
        <row r="6374">
          <cell r="S6374" t="str">
            <v>0</v>
          </cell>
        </row>
        <row r="6375">
          <cell r="S6375" t="str">
            <v>0</v>
          </cell>
        </row>
        <row r="6376">
          <cell r="S6376" t="str">
            <v>0</v>
          </cell>
        </row>
        <row r="6377">
          <cell r="S6377" t="str">
            <v>0</v>
          </cell>
        </row>
        <row r="6378">
          <cell r="S6378" t="str">
            <v>0</v>
          </cell>
        </row>
        <row r="6379">
          <cell r="S6379" t="str">
            <v>0</v>
          </cell>
        </row>
        <row r="6380">
          <cell r="S6380" t="str">
            <v>0</v>
          </cell>
        </row>
        <row r="6381">
          <cell r="S6381" t="str">
            <v>0</v>
          </cell>
        </row>
        <row r="6382">
          <cell r="S6382" t="str">
            <v>0</v>
          </cell>
        </row>
        <row r="6383">
          <cell r="S6383" t="str">
            <v>0</v>
          </cell>
        </row>
        <row r="6384">
          <cell r="S6384" t="str">
            <v>0</v>
          </cell>
        </row>
        <row r="6385">
          <cell r="S6385" t="str">
            <v>0</v>
          </cell>
        </row>
        <row r="6386">
          <cell r="S6386" t="str">
            <v>0</v>
          </cell>
        </row>
        <row r="6387">
          <cell r="S6387" t="str">
            <v>0</v>
          </cell>
        </row>
        <row r="6388">
          <cell r="S6388" t="str">
            <v>0</v>
          </cell>
        </row>
        <row r="6389">
          <cell r="S6389" t="str">
            <v>0</v>
          </cell>
        </row>
        <row r="6390">
          <cell r="S6390" t="str">
            <v>0</v>
          </cell>
        </row>
        <row r="6391">
          <cell r="S6391" t="str">
            <v>0</v>
          </cell>
        </row>
        <row r="6392">
          <cell r="S6392" t="str">
            <v>0</v>
          </cell>
        </row>
        <row r="6393">
          <cell r="S6393" t="str">
            <v>0</v>
          </cell>
        </row>
        <row r="6394">
          <cell r="S6394" t="str">
            <v>0</v>
          </cell>
        </row>
        <row r="6395">
          <cell r="S6395" t="str">
            <v>0</v>
          </cell>
        </row>
        <row r="6396">
          <cell r="S6396" t="str">
            <v>0</v>
          </cell>
        </row>
        <row r="6397">
          <cell r="S6397" t="str">
            <v>0</v>
          </cell>
        </row>
        <row r="6398">
          <cell r="S6398" t="str">
            <v>0</v>
          </cell>
        </row>
        <row r="6399">
          <cell r="S6399" t="str">
            <v>0</v>
          </cell>
        </row>
        <row r="6400">
          <cell r="S6400" t="str">
            <v>0</v>
          </cell>
        </row>
        <row r="6401">
          <cell r="S6401" t="str">
            <v>0</v>
          </cell>
        </row>
        <row r="6402">
          <cell r="S6402" t="str">
            <v>0</v>
          </cell>
        </row>
        <row r="6403">
          <cell r="S6403" t="str">
            <v>0</v>
          </cell>
        </row>
        <row r="6404">
          <cell r="S6404" t="str">
            <v>0</v>
          </cell>
        </row>
        <row r="6405">
          <cell r="S6405" t="str">
            <v>0</v>
          </cell>
        </row>
        <row r="6406">
          <cell r="S6406" t="str">
            <v>0</v>
          </cell>
        </row>
        <row r="6407">
          <cell r="S6407" t="str">
            <v>0</v>
          </cell>
        </row>
        <row r="6408">
          <cell r="S6408" t="str">
            <v>0</v>
          </cell>
        </row>
        <row r="6409">
          <cell r="S6409" t="str">
            <v>0</v>
          </cell>
        </row>
        <row r="6410">
          <cell r="S6410" t="str">
            <v>0</v>
          </cell>
        </row>
        <row r="6411">
          <cell r="S6411" t="str">
            <v>0</v>
          </cell>
        </row>
        <row r="6412">
          <cell r="S6412" t="str">
            <v>0</v>
          </cell>
        </row>
        <row r="6413">
          <cell r="S6413" t="str">
            <v>0</v>
          </cell>
        </row>
        <row r="6414">
          <cell r="S6414" t="str">
            <v>0</v>
          </cell>
        </row>
        <row r="6415">
          <cell r="S6415" t="str">
            <v>0</v>
          </cell>
        </row>
        <row r="6416">
          <cell r="S6416" t="str">
            <v>0</v>
          </cell>
        </row>
        <row r="6417">
          <cell r="S6417" t="str">
            <v>0</v>
          </cell>
        </row>
        <row r="6418">
          <cell r="S6418" t="str">
            <v>0</v>
          </cell>
        </row>
        <row r="6419">
          <cell r="S6419" t="str">
            <v>0</v>
          </cell>
        </row>
        <row r="6420">
          <cell r="S6420" t="str">
            <v>0</v>
          </cell>
        </row>
        <row r="6421">
          <cell r="S6421" t="str">
            <v>0</v>
          </cell>
        </row>
        <row r="6422">
          <cell r="S6422" t="str">
            <v>0</v>
          </cell>
        </row>
        <row r="6423">
          <cell r="S6423" t="str">
            <v>0</v>
          </cell>
        </row>
        <row r="6424">
          <cell r="S6424" t="str">
            <v>0</v>
          </cell>
        </row>
        <row r="6425">
          <cell r="S6425" t="str">
            <v>0</v>
          </cell>
        </row>
        <row r="6426">
          <cell r="S6426" t="str">
            <v>0</v>
          </cell>
        </row>
        <row r="6427">
          <cell r="S6427" t="str">
            <v>0</v>
          </cell>
        </row>
        <row r="6428">
          <cell r="S6428" t="str">
            <v>0</v>
          </cell>
        </row>
        <row r="6429">
          <cell r="S6429" t="str">
            <v>0</v>
          </cell>
        </row>
        <row r="6430">
          <cell r="S6430" t="str">
            <v>0</v>
          </cell>
        </row>
        <row r="6431">
          <cell r="S6431" t="str">
            <v>0</v>
          </cell>
        </row>
        <row r="6432">
          <cell r="S6432" t="str">
            <v>0</v>
          </cell>
        </row>
        <row r="6433">
          <cell r="S6433" t="str">
            <v>0</v>
          </cell>
        </row>
        <row r="6434">
          <cell r="S6434" t="str">
            <v>0</v>
          </cell>
        </row>
        <row r="6435">
          <cell r="S6435" t="str">
            <v>0</v>
          </cell>
        </row>
        <row r="6436">
          <cell r="S6436" t="str">
            <v>0</v>
          </cell>
        </row>
        <row r="6437">
          <cell r="S6437" t="str">
            <v>0</v>
          </cell>
        </row>
        <row r="6438">
          <cell r="S6438" t="str">
            <v>0</v>
          </cell>
        </row>
        <row r="6439">
          <cell r="S6439" t="str">
            <v>0</v>
          </cell>
        </row>
        <row r="6440">
          <cell r="S6440" t="str">
            <v>0</v>
          </cell>
        </row>
        <row r="6441">
          <cell r="S6441" t="str">
            <v>0</v>
          </cell>
        </row>
        <row r="6442">
          <cell r="S6442" t="str">
            <v>0</v>
          </cell>
        </row>
        <row r="6443">
          <cell r="S6443" t="str">
            <v>0</v>
          </cell>
        </row>
        <row r="6444">
          <cell r="S6444" t="str">
            <v>0</v>
          </cell>
        </row>
        <row r="6445">
          <cell r="S6445" t="str">
            <v>0</v>
          </cell>
        </row>
        <row r="6446">
          <cell r="S6446" t="str">
            <v>0</v>
          </cell>
        </row>
        <row r="6447">
          <cell r="S6447" t="str">
            <v>0</v>
          </cell>
        </row>
        <row r="6448">
          <cell r="S6448" t="str">
            <v>0</v>
          </cell>
        </row>
        <row r="6449">
          <cell r="S6449" t="str">
            <v>0</v>
          </cell>
        </row>
        <row r="6450">
          <cell r="S6450" t="str">
            <v>0</v>
          </cell>
        </row>
        <row r="6451">
          <cell r="S6451" t="str">
            <v>0</v>
          </cell>
        </row>
        <row r="6452">
          <cell r="S6452" t="str">
            <v>0</v>
          </cell>
        </row>
        <row r="6453">
          <cell r="S6453" t="str">
            <v>0</v>
          </cell>
        </row>
        <row r="6454">
          <cell r="S6454" t="str">
            <v>0</v>
          </cell>
        </row>
        <row r="6455">
          <cell r="S6455" t="str">
            <v>0</v>
          </cell>
        </row>
        <row r="6456">
          <cell r="S6456" t="str">
            <v>0</v>
          </cell>
        </row>
        <row r="6457">
          <cell r="S6457" t="str">
            <v>0</v>
          </cell>
        </row>
        <row r="6458">
          <cell r="S6458" t="str">
            <v>0</v>
          </cell>
        </row>
        <row r="6459">
          <cell r="S6459" t="str">
            <v>0</v>
          </cell>
        </row>
        <row r="6460">
          <cell r="S6460" t="str">
            <v>0</v>
          </cell>
        </row>
        <row r="6461">
          <cell r="S6461" t="str">
            <v>0</v>
          </cell>
        </row>
        <row r="6462">
          <cell r="S6462" t="str">
            <v>0</v>
          </cell>
        </row>
        <row r="6463">
          <cell r="S6463" t="str">
            <v>0</v>
          </cell>
        </row>
        <row r="6464">
          <cell r="S6464" t="str">
            <v>0</v>
          </cell>
        </row>
        <row r="6465">
          <cell r="S6465" t="str">
            <v>0</v>
          </cell>
        </row>
        <row r="6466">
          <cell r="S6466" t="str">
            <v>0</v>
          </cell>
        </row>
        <row r="6467">
          <cell r="S6467" t="str">
            <v>0</v>
          </cell>
        </row>
        <row r="6468">
          <cell r="S6468" t="str">
            <v>0</v>
          </cell>
        </row>
        <row r="6469">
          <cell r="S6469" t="str">
            <v>0</v>
          </cell>
        </row>
        <row r="6470">
          <cell r="S6470" t="str">
            <v>0</v>
          </cell>
        </row>
        <row r="6471">
          <cell r="S6471" t="str">
            <v>0</v>
          </cell>
        </row>
        <row r="6472">
          <cell r="S6472" t="str">
            <v>0</v>
          </cell>
        </row>
        <row r="6473">
          <cell r="S6473" t="str">
            <v>0</v>
          </cell>
        </row>
        <row r="6474">
          <cell r="S6474" t="str">
            <v>0</v>
          </cell>
        </row>
        <row r="6475">
          <cell r="S6475" t="str">
            <v>0</v>
          </cell>
        </row>
        <row r="6476">
          <cell r="S6476" t="str">
            <v>0</v>
          </cell>
        </row>
        <row r="6477">
          <cell r="S6477" t="str">
            <v>0</v>
          </cell>
        </row>
        <row r="6478">
          <cell r="S6478" t="str">
            <v>0</v>
          </cell>
        </row>
        <row r="6479">
          <cell r="S6479" t="str">
            <v>0</v>
          </cell>
        </row>
        <row r="6480">
          <cell r="S6480" t="str">
            <v>0</v>
          </cell>
        </row>
        <row r="6481">
          <cell r="S6481" t="str">
            <v>0</v>
          </cell>
        </row>
        <row r="6482">
          <cell r="S6482" t="str">
            <v>0</v>
          </cell>
        </row>
        <row r="6483">
          <cell r="S6483" t="str">
            <v>0</v>
          </cell>
        </row>
        <row r="6484">
          <cell r="S6484" t="str">
            <v>0</v>
          </cell>
        </row>
        <row r="6485">
          <cell r="S6485" t="str">
            <v>0</v>
          </cell>
        </row>
        <row r="6486">
          <cell r="S6486" t="str">
            <v>0</v>
          </cell>
        </row>
        <row r="6487">
          <cell r="S6487" t="str">
            <v>0</v>
          </cell>
        </row>
        <row r="6488">
          <cell r="S6488" t="str">
            <v>0</v>
          </cell>
        </row>
        <row r="6489">
          <cell r="S6489" t="str">
            <v>0</v>
          </cell>
        </row>
        <row r="6490">
          <cell r="S6490" t="str">
            <v>0</v>
          </cell>
        </row>
        <row r="6491">
          <cell r="S6491" t="str">
            <v>0</v>
          </cell>
        </row>
        <row r="6492">
          <cell r="S6492" t="str">
            <v>0</v>
          </cell>
        </row>
        <row r="6493">
          <cell r="S6493" t="str">
            <v>0</v>
          </cell>
        </row>
        <row r="6494">
          <cell r="S6494" t="str">
            <v>0</v>
          </cell>
        </row>
        <row r="6495">
          <cell r="S6495" t="str">
            <v>0</v>
          </cell>
        </row>
        <row r="6496">
          <cell r="S6496" t="str">
            <v>0</v>
          </cell>
        </row>
        <row r="6497">
          <cell r="S6497" t="str">
            <v>0</v>
          </cell>
        </row>
        <row r="6498">
          <cell r="S6498" t="str">
            <v>0</v>
          </cell>
        </row>
        <row r="6499">
          <cell r="S6499" t="str">
            <v>0</v>
          </cell>
        </row>
        <row r="6500">
          <cell r="S6500" t="str">
            <v>0</v>
          </cell>
        </row>
        <row r="6501">
          <cell r="S6501" t="str">
            <v>0</v>
          </cell>
        </row>
        <row r="6502">
          <cell r="S6502" t="str">
            <v>0</v>
          </cell>
        </row>
        <row r="6503">
          <cell r="S6503" t="str">
            <v>0</v>
          </cell>
        </row>
        <row r="6504">
          <cell r="S6504" t="str">
            <v>0</v>
          </cell>
        </row>
        <row r="6505">
          <cell r="S6505" t="str">
            <v>0</v>
          </cell>
        </row>
        <row r="6506">
          <cell r="S6506" t="str">
            <v>0</v>
          </cell>
        </row>
        <row r="6507">
          <cell r="S6507" t="str">
            <v>0</v>
          </cell>
        </row>
        <row r="6508">
          <cell r="S6508" t="str">
            <v>0</v>
          </cell>
        </row>
        <row r="6509">
          <cell r="S6509" t="str">
            <v>0</v>
          </cell>
        </row>
        <row r="6510">
          <cell r="S6510" t="str">
            <v>0</v>
          </cell>
        </row>
        <row r="6511">
          <cell r="S6511" t="str">
            <v>0</v>
          </cell>
        </row>
        <row r="6512">
          <cell r="S6512" t="str">
            <v>0</v>
          </cell>
        </row>
        <row r="6513">
          <cell r="S6513" t="str">
            <v>0</v>
          </cell>
        </row>
        <row r="6514">
          <cell r="S6514" t="str">
            <v>0</v>
          </cell>
        </row>
        <row r="6515">
          <cell r="S6515" t="str">
            <v>0</v>
          </cell>
        </row>
        <row r="6516">
          <cell r="S6516" t="str">
            <v>0</v>
          </cell>
        </row>
        <row r="6517">
          <cell r="S6517" t="str">
            <v>0</v>
          </cell>
        </row>
        <row r="6518">
          <cell r="S6518" t="str">
            <v>0</v>
          </cell>
        </row>
        <row r="6519">
          <cell r="S6519" t="str">
            <v>0</v>
          </cell>
        </row>
        <row r="6520">
          <cell r="S6520" t="str">
            <v>0</v>
          </cell>
        </row>
        <row r="6521">
          <cell r="S6521" t="str">
            <v>0</v>
          </cell>
        </row>
        <row r="6522">
          <cell r="S6522" t="str">
            <v>0</v>
          </cell>
        </row>
        <row r="6523">
          <cell r="S6523" t="str">
            <v>0</v>
          </cell>
        </row>
        <row r="6524">
          <cell r="S6524" t="str">
            <v>0</v>
          </cell>
        </row>
        <row r="6525">
          <cell r="S6525" t="str">
            <v>0</v>
          </cell>
        </row>
        <row r="6526">
          <cell r="S6526" t="str">
            <v>0</v>
          </cell>
        </row>
        <row r="6527">
          <cell r="S6527" t="str">
            <v>0</v>
          </cell>
        </row>
        <row r="6528">
          <cell r="S6528" t="str">
            <v>0</v>
          </cell>
        </row>
        <row r="6529">
          <cell r="S6529" t="str">
            <v>0</v>
          </cell>
        </row>
        <row r="6530">
          <cell r="S6530" t="str">
            <v>0</v>
          </cell>
        </row>
        <row r="6531">
          <cell r="S6531" t="str">
            <v>0</v>
          </cell>
        </row>
        <row r="6532">
          <cell r="S6532" t="str">
            <v>0</v>
          </cell>
        </row>
        <row r="6533">
          <cell r="S6533" t="str">
            <v>0</v>
          </cell>
        </row>
        <row r="6534">
          <cell r="S6534" t="str">
            <v>0</v>
          </cell>
        </row>
        <row r="6535">
          <cell r="S6535" t="str">
            <v>0</v>
          </cell>
        </row>
        <row r="6536">
          <cell r="S6536" t="str">
            <v>0</v>
          </cell>
        </row>
        <row r="6537">
          <cell r="S6537" t="str">
            <v>0</v>
          </cell>
        </row>
        <row r="6538">
          <cell r="S6538" t="str">
            <v>0</v>
          </cell>
        </row>
        <row r="6539">
          <cell r="S6539" t="str">
            <v>0</v>
          </cell>
        </row>
        <row r="6540">
          <cell r="S6540" t="str">
            <v>0</v>
          </cell>
        </row>
        <row r="6541">
          <cell r="S6541" t="str">
            <v>0</v>
          </cell>
        </row>
        <row r="6542">
          <cell r="S6542" t="str">
            <v>0</v>
          </cell>
        </row>
        <row r="6543">
          <cell r="S6543" t="str">
            <v>0</v>
          </cell>
        </row>
        <row r="6544">
          <cell r="S6544" t="str">
            <v>0</v>
          </cell>
        </row>
        <row r="6545">
          <cell r="S6545" t="str">
            <v>0</v>
          </cell>
        </row>
        <row r="6546">
          <cell r="S6546" t="str">
            <v>0</v>
          </cell>
        </row>
        <row r="6547">
          <cell r="S6547" t="str">
            <v>0</v>
          </cell>
        </row>
        <row r="6548">
          <cell r="S6548" t="str">
            <v>0</v>
          </cell>
        </row>
        <row r="6549">
          <cell r="S6549" t="str">
            <v>0</v>
          </cell>
        </row>
        <row r="6550">
          <cell r="S6550" t="str">
            <v>0</v>
          </cell>
        </row>
        <row r="6551">
          <cell r="S6551" t="str">
            <v>0</v>
          </cell>
        </row>
        <row r="6552">
          <cell r="S6552" t="str">
            <v>0</v>
          </cell>
        </row>
        <row r="6553">
          <cell r="S6553" t="str">
            <v>0</v>
          </cell>
        </row>
        <row r="6554">
          <cell r="S6554" t="str">
            <v>0</v>
          </cell>
        </row>
        <row r="6555">
          <cell r="S6555" t="str">
            <v>0</v>
          </cell>
        </row>
        <row r="6556">
          <cell r="S6556" t="str">
            <v>0</v>
          </cell>
        </row>
        <row r="6557">
          <cell r="S6557" t="str">
            <v>0</v>
          </cell>
        </row>
        <row r="6558">
          <cell r="S6558" t="str">
            <v>0</v>
          </cell>
        </row>
        <row r="6559">
          <cell r="S6559" t="str">
            <v>0</v>
          </cell>
        </row>
        <row r="6560">
          <cell r="S6560" t="str">
            <v>0</v>
          </cell>
        </row>
        <row r="6561">
          <cell r="S6561" t="str">
            <v>0</v>
          </cell>
        </row>
        <row r="6562">
          <cell r="S6562" t="str">
            <v>0</v>
          </cell>
        </row>
        <row r="6563">
          <cell r="S6563" t="str">
            <v>0</v>
          </cell>
        </row>
        <row r="6564">
          <cell r="S6564" t="str">
            <v>0</v>
          </cell>
        </row>
        <row r="6565">
          <cell r="S6565" t="str">
            <v>0</v>
          </cell>
        </row>
        <row r="6566">
          <cell r="S6566" t="str">
            <v>0</v>
          </cell>
        </row>
        <row r="6567">
          <cell r="S6567" t="str">
            <v>0</v>
          </cell>
        </row>
        <row r="6568">
          <cell r="S6568" t="str">
            <v>0</v>
          </cell>
        </row>
        <row r="6569">
          <cell r="S6569" t="str">
            <v>0</v>
          </cell>
        </row>
        <row r="6570">
          <cell r="S6570" t="str">
            <v>0</v>
          </cell>
        </row>
        <row r="6571">
          <cell r="S6571" t="str">
            <v>0</v>
          </cell>
        </row>
        <row r="6572">
          <cell r="S6572" t="str">
            <v>0</v>
          </cell>
        </row>
        <row r="6573">
          <cell r="S6573" t="str">
            <v>0</v>
          </cell>
        </row>
        <row r="6574">
          <cell r="S6574" t="str">
            <v>0</v>
          </cell>
        </row>
        <row r="6575">
          <cell r="S6575" t="str">
            <v>0</v>
          </cell>
        </row>
        <row r="6576">
          <cell r="S6576" t="str">
            <v>0</v>
          </cell>
        </row>
        <row r="6577">
          <cell r="S6577" t="str">
            <v>0</v>
          </cell>
        </row>
        <row r="6578">
          <cell r="S6578" t="str">
            <v>0</v>
          </cell>
        </row>
        <row r="6579">
          <cell r="S6579" t="str">
            <v>0</v>
          </cell>
        </row>
        <row r="6580">
          <cell r="S6580" t="str">
            <v>0</v>
          </cell>
        </row>
        <row r="6581">
          <cell r="S6581" t="str">
            <v>0</v>
          </cell>
        </row>
        <row r="6582">
          <cell r="S6582" t="str">
            <v>0</v>
          </cell>
        </row>
        <row r="6583">
          <cell r="S6583" t="str">
            <v>0</v>
          </cell>
        </row>
        <row r="6584">
          <cell r="S6584" t="str">
            <v>0</v>
          </cell>
        </row>
        <row r="6585">
          <cell r="S6585" t="str">
            <v>0</v>
          </cell>
        </row>
        <row r="6586">
          <cell r="S6586" t="str">
            <v>0</v>
          </cell>
        </row>
        <row r="6587">
          <cell r="S6587" t="str">
            <v>0</v>
          </cell>
        </row>
        <row r="6588">
          <cell r="S6588" t="str">
            <v>0</v>
          </cell>
        </row>
        <row r="6589">
          <cell r="S6589" t="str">
            <v>0</v>
          </cell>
        </row>
        <row r="6590">
          <cell r="S6590" t="str">
            <v>0</v>
          </cell>
        </row>
        <row r="6591">
          <cell r="S6591" t="str">
            <v>0</v>
          </cell>
        </row>
        <row r="6592">
          <cell r="S6592" t="str">
            <v>0</v>
          </cell>
        </row>
        <row r="6593">
          <cell r="S6593" t="str">
            <v>0</v>
          </cell>
        </row>
        <row r="6594">
          <cell r="S6594" t="str">
            <v>0</v>
          </cell>
        </row>
        <row r="6595">
          <cell r="S6595" t="str">
            <v>0</v>
          </cell>
        </row>
        <row r="6596">
          <cell r="S6596" t="str">
            <v>0</v>
          </cell>
        </row>
        <row r="6597">
          <cell r="S6597" t="str">
            <v>0</v>
          </cell>
        </row>
        <row r="6598">
          <cell r="S6598" t="str">
            <v>0</v>
          </cell>
        </row>
        <row r="6599">
          <cell r="S6599" t="str">
            <v>0</v>
          </cell>
        </row>
        <row r="6600">
          <cell r="S6600" t="str">
            <v>0</v>
          </cell>
        </row>
        <row r="6601">
          <cell r="S6601" t="str">
            <v>0</v>
          </cell>
        </row>
        <row r="6602">
          <cell r="S6602" t="str">
            <v>0</v>
          </cell>
        </row>
        <row r="6603">
          <cell r="S6603" t="str">
            <v>0</v>
          </cell>
        </row>
        <row r="6604">
          <cell r="S6604" t="str">
            <v>0</v>
          </cell>
        </row>
        <row r="6605">
          <cell r="S6605" t="str">
            <v>0</v>
          </cell>
        </row>
        <row r="6606">
          <cell r="S6606" t="str">
            <v>0</v>
          </cell>
        </row>
        <row r="6607">
          <cell r="S6607" t="str">
            <v>0</v>
          </cell>
        </row>
        <row r="6608">
          <cell r="S6608" t="str">
            <v>0</v>
          </cell>
        </row>
        <row r="6609">
          <cell r="S6609" t="str">
            <v>0</v>
          </cell>
        </row>
        <row r="6610">
          <cell r="S6610" t="str">
            <v>0</v>
          </cell>
        </row>
        <row r="6611">
          <cell r="S6611" t="str">
            <v>0</v>
          </cell>
        </row>
        <row r="6612">
          <cell r="S6612" t="str">
            <v>0</v>
          </cell>
        </row>
        <row r="6613">
          <cell r="S6613" t="str">
            <v>0</v>
          </cell>
        </row>
        <row r="6614">
          <cell r="S6614" t="str">
            <v>0</v>
          </cell>
        </row>
        <row r="6615">
          <cell r="S6615" t="str">
            <v>0</v>
          </cell>
        </row>
        <row r="6616">
          <cell r="S6616" t="str">
            <v>0</v>
          </cell>
        </row>
        <row r="6617">
          <cell r="S6617" t="str">
            <v>0</v>
          </cell>
        </row>
        <row r="6618">
          <cell r="S6618" t="str">
            <v>0</v>
          </cell>
        </row>
        <row r="6619">
          <cell r="S6619" t="str">
            <v>0</v>
          </cell>
        </row>
        <row r="6620">
          <cell r="S6620" t="str">
            <v>0</v>
          </cell>
        </row>
        <row r="6621">
          <cell r="S6621" t="str">
            <v>0</v>
          </cell>
        </row>
        <row r="6622">
          <cell r="S6622" t="str">
            <v>0</v>
          </cell>
        </row>
        <row r="6623">
          <cell r="S6623" t="str">
            <v>0</v>
          </cell>
        </row>
        <row r="6624">
          <cell r="S6624" t="str">
            <v>0</v>
          </cell>
        </row>
        <row r="6625">
          <cell r="S6625" t="str">
            <v>0</v>
          </cell>
        </row>
        <row r="6626">
          <cell r="S6626" t="str">
            <v>0</v>
          </cell>
        </row>
        <row r="6627">
          <cell r="S6627" t="str">
            <v>0</v>
          </cell>
        </row>
        <row r="6628">
          <cell r="S6628" t="str">
            <v>0</v>
          </cell>
        </row>
        <row r="6629">
          <cell r="S6629" t="str">
            <v>0</v>
          </cell>
        </row>
        <row r="6630">
          <cell r="S6630" t="str">
            <v>0</v>
          </cell>
        </row>
        <row r="6631">
          <cell r="S6631" t="str">
            <v>0</v>
          </cell>
        </row>
        <row r="6632">
          <cell r="S6632" t="str">
            <v>0</v>
          </cell>
        </row>
        <row r="6633">
          <cell r="S6633" t="str">
            <v>0</v>
          </cell>
        </row>
        <row r="6634">
          <cell r="S6634" t="str">
            <v>0</v>
          </cell>
        </row>
        <row r="6635">
          <cell r="S6635" t="str">
            <v>0</v>
          </cell>
        </row>
        <row r="6636">
          <cell r="S6636" t="str">
            <v>0</v>
          </cell>
        </row>
        <row r="6637">
          <cell r="S6637" t="str">
            <v>0</v>
          </cell>
        </row>
        <row r="6638">
          <cell r="S6638" t="str">
            <v>0</v>
          </cell>
        </row>
        <row r="6639">
          <cell r="S6639" t="str">
            <v>0</v>
          </cell>
        </row>
        <row r="6640">
          <cell r="S6640" t="str">
            <v>0</v>
          </cell>
        </row>
        <row r="6641">
          <cell r="S6641" t="str">
            <v>0</v>
          </cell>
        </row>
        <row r="6642">
          <cell r="S6642" t="str">
            <v>0</v>
          </cell>
        </row>
        <row r="6643">
          <cell r="S6643" t="str">
            <v>0</v>
          </cell>
        </row>
        <row r="6644">
          <cell r="S6644" t="str">
            <v>0</v>
          </cell>
        </row>
        <row r="6645">
          <cell r="S6645" t="str">
            <v>0</v>
          </cell>
        </row>
        <row r="6646">
          <cell r="S6646" t="str">
            <v>0</v>
          </cell>
        </row>
        <row r="6647">
          <cell r="S6647" t="str">
            <v>0</v>
          </cell>
        </row>
        <row r="6648">
          <cell r="S6648" t="str">
            <v>0</v>
          </cell>
        </row>
        <row r="6649">
          <cell r="S6649" t="str">
            <v>0</v>
          </cell>
        </row>
        <row r="6650">
          <cell r="S6650" t="str">
            <v>0</v>
          </cell>
        </row>
        <row r="6651">
          <cell r="S6651" t="str">
            <v>0</v>
          </cell>
        </row>
        <row r="6652">
          <cell r="S6652" t="str">
            <v>0</v>
          </cell>
        </row>
        <row r="6653">
          <cell r="S6653" t="str">
            <v>0</v>
          </cell>
        </row>
        <row r="6654">
          <cell r="S6654" t="str">
            <v>0</v>
          </cell>
        </row>
        <row r="6655">
          <cell r="S6655" t="str">
            <v>0</v>
          </cell>
        </row>
        <row r="6656">
          <cell r="S6656" t="str">
            <v>0</v>
          </cell>
        </row>
        <row r="6657">
          <cell r="S6657" t="str">
            <v>0</v>
          </cell>
        </row>
        <row r="6658">
          <cell r="S6658" t="str">
            <v>0</v>
          </cell>
        </row>
        <row r="6659">
          <cell r="S6659" t="str">
            <v>0</v>
          </cell>
        </row>
        <row r="6660">
          <cell r="S6660" t="str">
            <v>0</v>
          </cell>
        </row>
        <row r="6661">
          <cell r="S6661" t="str">
            <v>0</v>
          </cell>
        </row>
        <row r="6662">
          <cell r="S6662" t="str">
            <v>0</v>
          </cell>
        </row>
        <row r="6663">
          <cell r="S6663" t="str">
            <v>0</v>
          </cell>
        </row>
        <row r="6664">
          <cell r="S6664" t="str">
            <v>0</v>
          </cell>
        </row>
        <row r="6665">
          <cell r="S6665" t="str">
            <v>0</v>
          </cell>
        </row>
        <row r="6666">
          <cell r="S6666" t="str">
            <v>0</v>
          </cell>
        </row>
        <row r="6667">
          <cell r="S6667" t="str">
            <v>0</v>
          </cell>
        </row>
        <row r="6668">
          <cell r="S6668" t="str">
            <v>0</v>
          </cell>
        </row>
        <row r="6669">
          <cell r="S6669" t="str">
            <v>0</v>
          </cell>
        </row>
        <row r="6670">
          <cell r="S6670" t="str">
            <v>0</v>
          </cell>
        </row>
        <row r="6671">
          <cell r="S6671" t="str">
            <v>0</v>
          </cell>
        </row>
        <row r="6672">
          <cell r="S6672" t="str">
            <v>0</v>
          </cell>
        </row>
        <row r="6673">
          <cell r="S6673" t="str">
            <v>0</v>
          </cell>
        </row>
        <row r="6674">
          <cell r="S6674" t="str">
            <v>0</v>
          </cell>
        </row>
        <row r="6675">
          <cell r="S6675" t="str">
            <v>0</v>
          </cell>
        </row>
        <row r="6676">
          <cell r="S6676" t="str">
            <v>0</v>
          </cell>
        </row>
        <row r="6677">
          <cell r="S6677" t="str">
            <v>0</v>
          </cell>
        </row>
        <row r="6678">
          <cell r="S6678" t="str">
            <v>0</v>
          </cell>
        </row>
        <row r="6679">
          <cell r="S6679" t="str">
            <v>0</v>
          </cell>
        </row>
        <row r="6680">
          <cell r="S6680" t="str">
            <v>0</v>
          </cell>
        </row>
        <row r="6681">
          <cell r="S6681" t="str">
            <v>0</v>
          </cell>
        </row>
        <row r="6682">
          <cell r="S6682" t="str">
            <v>0</v>
          </cell>
        </row>
        <row r="6683">
          <cell r="S6683" t="str">
            <v>0</v>
          </cell>
        </row>
        <row r="6684">
          <cell r="S6684" t="str">
            <v>0</v>
          </cell>
        </row>
        <row r="6685">
          <cell r="S6685" t="str">
            <v>0</v>
          </cell>
        </row>
        <row r="6686">
          <cell r="S6686" t="str">
            <v>0</v>
          </cell>
        </row>
        <row r="6687">
          <cell r="S6687" t="str">
            <v>0</v>
          </cell>
        </row>
        <row r="6688">
          <cell r="S6688" t="str">
            <v>0</v>
          </cell>
        </row>
        <row r="6689">
          <cell r="S6689" t="str">
            <v>0</v>
          </cell>
        </row>
        <row r="6690">
          <cell r="S6690" t="str">
            <v>0</v>
          </cell>
        </row>
        <row r="6691">
          <cell r="S6691" t="str">
            <v>0</v>
          </cell>
        </row>
        <row r="6692">
          <cell r="S6692" t="str">
            <v>0</v>
          </cell>
        </row>
        <row r="6693">
          <cell r="S6693" t="str">
            <v>0</v>
          </cell>
        </row>
        <row r="6694">
          <cell r="S6694" t="str">
            <v>0</v>
          </cell>
        </row>
        <row r="6695">
          <cell r="S6695" t="str">
            <v>0</v>
          </cell>
        </row>
        <row r="6696">
          <cell r="S6696" t="str">
            <v>0</v>
          </cell>
        </row>
        <row r="6697">
          <cell r="S6697" t="str">
            <v>0</v>
          </cell>
        </row>
        <row r="6698">
          <cell r="S6698" t="str">
            <v>0</v>
          </cell>
        </row>
        <row r="6699">
          <cell r="S6699" t="str">
            <v>0</v>
          </cell>
        </row>
        <row r="6700">
          <cell r="S6700" t="str">
            <v>0</v>
          </cell>
        </row>
        <row r="6701">
          <cell r="S6701" t="str">
            <v>0</v>
          </cell>
        </row>
        <row r="6702">
          <cell r="S6702" t="str">
            <v>0</v>
          </cell>
        </row>
        <row r="6703">
          <cell r="S6703" t="str">
            <v>0</v>
          </cell>
        </row>
        <row r="6704">
          <cell r="S6704" t="str">
            <v>0</v>
          </cell>
        </row>
        <row r="6705">
          <cell r="S6705" t="str">
            <v>0</v>
          </cell>
        </row>
        <row r="6706">
          <cell r="S6706" t="str">
            <v>0</v>
          </cell>
        </row>
        <row r="6707">
          <cell r="S6707" t="str">
            <v>0</v>
          </cell>
        </row>
        <row r="6708">
          <cell r="S6708" t="str">
            <v>0</v>
          </cell>
        </row>
        <row r="6709">
          <cell r="S6709" t="str">
            <v>0</v>
          </cell>
        </row>
        <row r="6710">
          <cell r="S6710" t="str">
            <v>0</v>
          </cell>
        </row>
        <row r="6711">
          <cell r="S6711" t="str">
            <v>0</v>
          </cell>
        </row>
        <row r="6712">
          <cell r="S6712" t="str">
            <v>0</v>
          </cell>
        </row>
        <row r="6713">
          <cell r="S6713" t="str">
            <v>0</v>
          </cell>
        </row>
        <row r="6714">
          <cell r="S6714" t="str">
            <v>0</v>
          </cell>
        </row>
        <row r="6715">
          <cell r="S6715" t="str">
            <v>0</v>
          </cell>
        </row>
        <row r="6716">
          <cell r="S6716" t="str">
            <v>0</v>
          </cell>
        </row>
        <row r="6717">
          <cell r="S6717" t="str">
            <v>0</v>
          </cell>
        </row>
        <row r="6718">
          <cell r="S6718" t="str">
            <v>0</v>
          </cell>
        </row>
        <row r="6719">
          <cell r="S6719" t="str">
            <v>0</v>
          </cell>
        </row>
        <row r="6720">
          <cell r="S6720" t="str">
            <v>0</v>
          </cell>
        </row>
        <row r="6721">
          <cell r="S6721" t="str">
            <v>0</v>
          </cell>
        </row>
        <row r="6722">
          <cell r="S6722" t="str">
            <v>0</v>
          </cell>
        </row>
        <row r="6723">
          <cell r="S6723" t="str">
            <v>0</v>
          </cell>
        </row>
        <row r="6724">
          <cell r="S6724" t="str">
            <v>0</v>
          </cell>
        </row>
        <row r="6725">
          <cell r="S6725" t="str">
            <v>0</v>
          </cell>
        </row>
        <row r="6726">
          <cell r="S6726" t="str">
            <v>0</v>
          </cell>
        </row>
        <row r="6727">
          <cell r="S6727" t="str">
            <v>0</v>
          </cell>
        </row>
        <row r="6728">
          <cell r="S6728" t="str">
            <v>0</v>
          </cell>
        </row>
        <row r="6729">
          <cell r="S6729" t="str">
            <v>0</v>
          </cell>
        </row>
        <row r="6730">
          <cell r="S6730" t="str">
            <v>0</v>
          </cell>
        </row>
        <row r="6731">
          <cell r="S6731" t="str">
            <v>0</v>
          </cell>
        </row>
        <row r="6732">
          <cell r="S6732" t="str">
            <v>0</v>
          </cell>
        </row>
        <row r="6733">
          <cell r="S6733" t="str">
            <v>0</v>
          </cell>
        </row>
        <row r="6734">
          <cell r="S6734" t="str">
            <v>0</v>
          </cell>
        </row>
        <row r="6735">
          <cell r="S6735" t="str">
            <v>0</v>
          </cell>
        </row>
        <row r="6736">
          <cell r="S6736" t="str">
            <v>0</v>
          </cell>
        </row>
        <row r="6737">
          <cell r="S6737" t="str">
            <v>0</v>
          </cell>
        </row>
        <row r="6738">
          <cell r="S6738" t="str">
            <v>0</v>
          </cell>
        </row>
        <row r="6739">
          <cell r="S6739" t="str">
            <v>0</v>
          </cell>
        </row>
        <row r="6740">
          <cell r="S6740" t="str">
            <v>0</v>
          </cell>
        </row>
        <row r="6741">
          <cell r="S6741" t="str">
            <v>0</v>
          </cell>
        </row>
        <row r="6742">
          <cell r="S6742" t="str">
            <v>0</v>
          </cell>
        </row>
        <row r="6743">
          <cell r="S6743" t="str">
            <v>0</v>
          </cell>
        </row>
        <row r="6744">
          <cell r="S6744" t="str">
            <v>0</v>
          </cell>
        </row>
        <row r="6745">
          <cell r="S6745" t="str">
            <v>0</v>
          </cell>
        </row>
        <row r="6746">
          <cell r="S6746" t="str">
            <v>0</v>
          </cell>
        </row>
        <row r="6747">
          <cell r="S6747" t="str">
            <v>0</v>
          </cell>
        </row>
        <row r="6748">
          <cell r="S6748" t="str">
            <v>0</v>
          </cell>
        </row>
        <row r="6749">
          <cell r="S6749" t="str">
            <v>0</v>
          </cell>
        </row>
        <row r="6750">
          <cell r="S6750" t="str">
            <v>0</v>
          </cell>
        </row>
        <row r="6751">
          <cell r="S6751" t="str">
            <v>0</v>
          </cell>
        </row>
        <row r="6752">
          <cell r="S6752" t="str">
            <v>0</v>
          </cell>
        </row>
        <row r="6753">
          <cell r="S6753" t="str">
            <v>0</v>
          </cell>
        </row>
        <row r="6754">
          <cell r="S6754" t="str">
            <v>0</v>
          </cell>
        </row>
        <row r="6755">
          <cell r="S6755" t="str">
            <v>0</v>
          </cell>
        </row>
        <row r="6756">
          <cell r="S6756" t="str">
            <v>0</v>
          </cell>
        </row>
        <row r="6757">
          <cell r="S6757" t="str">
            <v>0</v>
          </cell>
        </row>
        <row r="6758">
          <cell r="S6758" t="str">
            <v>0</v>
          </cell>
        </row>
        <row r="6759">
          <cell r="S6759" t="str">
            <v>0</v>
          </cell>
        </row>
        <row r="6760">
          <cell r="S6760" t="str">
            <v>0</v>
          </cell>
        </row>
        <row r="6761">
          <cell r="S6761" t="str">
            <v>0</v>
          </cell>
        </row>
        <row r="6762">
          <cell r="S6762" t="str">
            <v>0</v>
          </cell>
        </row>
        <row r="6763">
          <cell r="S6763" t="str">
            <v>0</v>
          </cell>
        </row>
        <row r="6764">
          <cell r="S6764" t="str">
            <v>0</v>
          </cell>
        </row>
        <row r="6765">
          <cell r="S6765" t="str">
            <v>0</v>
          </cell>
        </row>
        <row r="6766">
          <cell r="S6766" t="str">
            <v>0</v>
          </cell>
        </row>
        <row r="6767">
          <cell r="S6767" t="str">
            <v>0</v>
          </cell>
        </row>
        <row r="6768">
          <cell r="S6768" t="str">
            <v>0</v>
          </cell>
        </row>
        <row r="6769">
          <cell r="S6769" t="str">
            <v>0</v>
          </cell>
        </row>
        <row r="6770">
          <cell r="S6770" t="str">
            <v>0</v>
          </cell>
        </row>
        <row r="6771">
          <cell r="S6771" t="str">
            <v>0</v>
          </cell>
        </row>
        <row r="6772">
          <cell r="S6772" t="str">
            <v>0</v>
          </cell>
        </row>
        <row r="6773">
          <cell r="S6773" t="str">
            <v>0</v>
          </cell>
        </row>
        <row r="6774">
          <cell r="S6774" t="str">
            <v>0</v>
          </cell>
        </row>
        <row r="6775">
          <cell r="S6775" t="str">
            <v>0</v>
          </cell>
        </row>
        <row r="6776">
          <cell r="S6776" t="str">
            <v>0</v>
          </cell>
        </row>
        <row r="6777">
          <cell r="S6777" t="str">
            <v>0</v>
          </cell>
        </row>
        <row r="6778">
          <cell r="S6778" t="str">
            <v>0</v>
          </cell>
        </row>
        <row r="6779">
          <cell r="S6779" t="str">
            <v>0</v>
          </cell>
        </row>
        <row r="6780">
          <cell r="S6780" t="str">
            <v>0</v>
          </cell>
        </row>
        <row r="6781">
          <cell r="S6781" t="str">
            <v>0</v>
          </cell>
        </row>
        <row r="6782">
          <cell r="S6782" t="str">
            <v>0</v>
          </cell>
        </row>
        <row r="6783">
          <cell r="S6783" t="str">
            <v>0</v>
          </cell>
        </row>
        <row r="6784">
          <cell r="S6784" t="str">
            <v>0</v>
          </cell>
        </row>
        <row r="6785">
          <cell r="S6785" t="str">
            <v>0</v>
          </cell>
        </row>
        <row r="6786">
          <cell r="S6786" t="str">
            <v>0</v>
          </cell>
        </row>
        <row r="6787">
          <cell r="S6787" t="str">
            <v>0</v>
          </cell>
        </row>
        <row r="6788">
          <cell r="S6788" t="str">
            <v>0</v>
          </cell>
        </row>
        <row r="6789">
          <cell r="S6789" t="str">
            <v>0</v>
          </cell>
        </row>
        <row r="6790">
          <cell r="S6790" t="str">
            <v>0</v>
          </cell>
        </row>
        <row r="6791">
          <cell r="S6791" t="str">
            <v>0</v>
          </cell>
        </row>
        <row r="6792">
          <cell r="S6792" t="str">
            <v>0</v>
          </cell>
        </row>
        <row r="6793">
          <cell r="S6793" t="str">
            <v>0</v>
          </cell>
        </row>
        <row r="6794">
          <cell r="S6794" t="str">
            <v>0</v>
          </cell>
        </row>
        <row r="6795">
          <cell r="S6795" t="str">
            <v>0</v>
          </cell>
        </row>
        <row r="6796">
          <cell r="S6796" t="str">
            <v>0</v>
          </cell>
        </row>
        <row r="6797">
          <cell r="S6797" t="str">
            <v>0</v>
          </cell>
        </row>
        <row r="6798">
          <cell r="S6798" t="str">
            <v>0</v>
          </cell>
        </row>
        <row r="6799">
          <cell r="S6799" t="str">
            <v>0</v>
          </cell>
        </row>
        <row r="6800">
          <cell r="S6800" t="str">
            <v>0</v>
          </cell>
        </row>
        <row r="6801">
          <cell r="S6801" t="str">
            <v>0</v>
          </cell>
        </row>
        <row r="6802">
          <cell r="S6802" t="str">
            <v>0</v>
          </cell>
        </row>
        <row r="6803">
          <cell r="S6803" t="str">
            <v>0</v>
          </cell>
        </row>
        <row r="6804">
          <cell r="S6804" t="str">
            <v>0</v>
          </cell>
        </row>
        <row r="6805">
          <cell r="S6805" t="str">
            <v>0</v>
          </cell>
        </row>
        <row r="6806">
          <cell r="S6806" t="str">
            <v>0</v>
          </cell>
        </row>
        <row r="6807">
          <cell r="S6807" t="str">
            <v>0</v>
          </cell>
        </row>
        <row r="6808">
          <cell r="S6808" t="str">
            <v>0</v>
          </cell>
        </row>
        <row r="6809">
          <cell r="S6809" t="str">
            <v>0</v>
          </cell>
        </row>
        <row r="6810">
          <cell r="S6810" t="str">
            <v>0</v>
          </cell>
        </row>
        <row r="6811">
          <cell r="S6811" t="str">
            <v>0</v>
          </cell>
        </row>
        <row r="6812">
          <cell r="S6812" t="str">
            <v>0</v>
          </cell>
        </row>
        <row r="6813">
          <cell r="S6813" t="str">
            <v>0</v>
          </cell>
        </row>
        <row r="6814">
          <cell r="S6814" t="str">
            <v>0</v>
          </cell>
        </row>
        <row r="6815">
          <cell r="S6815" t="str">
            <v>0</v>
          </cell>
        </row>
        <row r="6816">
          <cell r="S6816" t="str">
            <v>0</v>
          </cell>
        </row>
        <row r="6817">
          <cell r="S6817" t="str">
            <v>0</v>
          </cell>
        </row>
        <row r="6818">
          <cell r="S6818" t="str">
            <v>0</v>
          </cell>
        </row>
        <row r="6819">
          <cell r="S6819" t="str">
            <v>0</v>
          </cell>
        </row>
        <row r="6820">
          <cell r="S6820" t="str">
            <v>0</v>
          </cell>
        </row>
        <row r="6821">
          <cell r="S6821" t="str">
            <v>0</v>
          </cell>
        </row>
        <row r="6822">
          <cell r="S6822" t="str">
            <v>0</v>
          </cell>
        </row>
        <row r="6823">
          <cell r="S6823" t="str">
            <v>0</v>
          </cell>
        </row>
        <row r="6824">
          <cell r="S6824" t="str">
            <v>0</v>
          </cell>
        </row>
        <row r="6825">
          <cell r="S6825" t="str">
            <v>0</v>
          </cell>
        </row>
        <row r="6826">
          <cell r="S6826" t="str">
            <v>0</v>
          </cell>
        </row>
        <row r="6827">
          <cell r="S6827" t="str">
            <v>0</v>
          </cell>
        </row>
        <row r="6828">
          <cell r="S6828" t="str">
            <v>0</v>
          </cell>
        </row>
        <row r="6829">
          <cell r="S6829" t="str">
            <v>0</v>
          </cell>
        </row>
        <row r="6830">
          <cell r="S6830" t="str">
            <v>0</v>
          </cell>
        </row>
        <row r="6831">
          <cell r="S6831" t="str">
            <v>0</v>
          </cell>
        </row>
        <row r="6832">
          <cell r="S6832" t="str">
            <v>0</v>
          </cell>
        </row>
        <row r="6833">
          <cell r="S6833" t="str">
            <v>0</v>
          </cell>
        </row>
        <row r="6834">
          <cell r="S6834" t="str">
            <v>0</v>
          </cell>
        </row>
        <row r="6835">
          <cell r="S6835" t="str">
            <v>0</v>
          </cell>
        </row>
        <row r="6836">
          <cell r="S6836" t="str">
            <v>0</v>
          </cell>
        </row>
        <row r="6837">
          <cell r="S6837" t="str">
            <v>0</v>
          </cell>
        </row>
        <row r="6838">
          <cell r="S6838" t="str">
            <v>0</v>
          </cell>
        </row>
        <row r="6839">
          <cell r="S6839" t="str">
            <v>0</v>
          </cell>
        </row>
        <row r="6840">
          <cell r="S6840" t="str">
            <v>0</v>
          </cell>
        </row>
        <row r="6841">
          <cell r="S6841" t="str">
            <v>0</v>
          </cell>
        </row>
        <row r="6842">
          <cell r="S6842" t="str">
            <v>0</v>
          </cell>
        </row>
        <row r="6843">
          <cell r="S6843" t="str">
            <v>0</v>
          </cell>
        </row>
        <row r="6844">
          <cell r="S6844" t="str">
            <v>0</v>
          </cell>
        </row>
        <row r="6845">
          <cell r="S6845" t="str">
            <v>0</v>
          </cell>
        </row>
        <row r="6846">
          <cell r="S6846" t="str">
            <v>0</v>
          </cell>
        </row>
        <row r="6847">
          <cell r="S6847" t="str">
            <v>0</v>
          </cell>
        </row>
        <row r="6848">
          <cell r="S6848" t="str">
            <v>0</v>
          </cell>
        </row>
        <row r="6849">
          <cell r="S6849" t="str">
            <v>0</v>
          </cell>
        </row>
        <row r="6850">
          <cell r="S6850" t="str">
            <v>0</v>
          </cell>
        </row>
        <row r="6851">
          <cell r="S6851" t="str">
            <v>0</v>
          </cell>
        </row>
        <row r="6852">
          <cell r="S6852" t="str">
            <v>0</v>
          </cell>
        </row>
        <row r="6853">
          <cell r="S6853" t="str">
            <v>0</v>
          </cell>
        </row>
        <row r="6854">
          <cell r="S6854" t="str">
            <v>0</v>
          </cell>
        </row>
        <row r="6855">
          <cell r="S6855" t="str">
            <v>0</v>
          </cell>
        </row>
        <row r="6856">
          <cell r="S6856" t="str">
            <v>0</v>
          </cell>
        </row>
        <row r="6857">
          <cell r="S6857" t="str">
            <v>0</v>
          </cell>
        </row>
        <row r="6858">
          <cell r="S6858" t="str">
            <v>0</v>
          </cell>
        </row>
        <row r="6859">
          <cell r="S6859" t="str">
            <v>0</v>
          </cell>
        </row>
        <row r="6860">
          <cell r="S6860" t="str">
            <v>0</v>
          </cell>
        </row>
        <row r="6861">
          <cell r="S6861" t="str">
            <v>0</v>
          </cell>
        </row>
        <row r="6862">
          <cell r="S6862" t="str">
            <v>0</v>
          </cell>
        </row>
        <row r="6863">
          <cell r="S6863" t="str">
            <v>0</v>
          </cell>
        </row>
        <row r="6864">
          <cell r="S6864" t="str">
            <v>0</v>
          </cell>
        </row>
        <row r="6865">
          <cell r="S6865" t="str">
            <v>0</v>
          </cell>
        </row>
        <row r="6866">
          <cell r="S6866" t="str">
            <v>0</v>
          </cell>
        </row>
        <row r="6867">
          <cell r="S6867" t="str">
            <v>0</v>
          </cell>
        </row>
        <row r="6868">
          <cell r="S6868" t="str">
            <v>0</v>
          </cell>
        </row>
        <row r="6869">
          <cell r="S6869" t="str">
            <v>0</v>
          </cell>
        </row>
        <row r="6870">
          <cell r="S6870" t="str">
            <v>0</v>
          </cell>
        </row>
        <row r="6871">
          <cell r="S6871" t="str">
            <v>0</v>
          </cell>
        </row>
        <row r="6872">
          <cell r="S6872" t="str">
            <v>0</v>
          </cell>
        </row>
        <row r="6873">
          <cell r="S6873" t="str">
            <v>0</v>
          </cell>
        </row>
        <row r="6874">
          <cell r="S6874" t="str">
            <v>0</v>
          </cell>
        </row>
        <row r="6875">
          <cell r="S6875" t="str">
            <v>0</v>
          </cell>
        </row>
        <row r="6876">
          <cell r="S6876" t="str">
            <v>0</v>
          </cell>
        </row>
        <row r="6877">
          <cell r="S6877" t="str">
            <v>0</v>
          </cell>
        </row>
        <row r="6878">
          <cell r="S6878" t="str">
            <v>0</v>
          </cell>
        </row>
        <row r="6879">
          <cell r="S6879" t="str">
            <v>0</v>
          </cell>
        </row>
        <row r="6880">
          <cell r="S6880" t="str">
            <v>0</v>
          </cell>
        </row>
        <row r="6881">
          <cell r="S6881" t="str">
            <v>0</v>
          </cell>
        </row>
        <row r="6882">
          <cell r="S6882" t="str">
            <v>0</v>
          </cell>
        </row>
        <row r="6883">
          <cell r="S6883" t="str">
            <v>0</v>
          </cell>
        </row>
        <row r="6884">
          <cell r="S6884" t="str">
            <v>0</v>
          </cell>
        </row>
        <row r="6885">
          <cell r="S6885" t="str">
            <v>0</v>
          </cell>
        </row>
        <row r="6886">
          <cell r="S6886" t="str">
            <v>0</v>
          </cell>
        </row>
        <row r="6887">
          <cell r="S6887" t="str">
            <v>0</v>
          </cell>
        </row>
        <row r="6888">
          <cell r="S6888" t="str">
            <v>0</v>
          </cell>
        </row>
        <row r="6889">
          <cell r="S6889" t="str">
            <v>0</v>
          </cell>
        </row>
        <row r="6890">
          <cell r="S6890" t="str">
            <v>0</v>
          </cell>
        </row>
        <row r="6891">
          <cell r="S6891" t="str">
            <v>0</v>
          </cell>
        </row>
        <row r="6892">
          <cell r="S6892" t="str">
            <v>0</v>
          </cell>
        </row>
        <row r="6893">
          <cell r="S6893" t="str">
            <v>0</v>
          </cell>
        </row>
        <row r="6894">
          <cell r="S6894" t="str">
            <v>0</v>
          </cell>
        </row>
        <row r="6895">
          <cell r="S6895" t="str">
            <v>0</v>
          </cell>
        </row>
        <row r="6896">
          <cell r="S6896" t="str">
            <v>0</v>
          </cell>
        </row>
        <row r="6897">
          <cell r="S6897" t="str">
            <v>0</v>
          </cell>
        </row>
        <row r="6898">
          <cell r="S6898" t="str">
            <v>0</v>
          </cell>
        </row>
        <row r="6899">
          <cell r="S6899" t="str">
            <v>0</v>
          </cell>
        </row>
        <row r="6900">
          <cell r="S6900" t="str">
            <v>0</v>
          </cell>
        </row>
        <row r="6901">
          <cell r="S6901" t="str">
            <v>0</v>
          </cell>
        </row>
        <row r="6902">
          <cell r="S6902" t="str">
            <v>0</v>
          </cell>
        </row>
        <row r="6903">
          <cell r="S6903" t="str">
            <v>0</v>
          </cell>
        </row>
        <row r="6904">
          <cell r="S6904" t="str">
            <v>0</v>
          </cell>
        </row>
        <row r="6905">
          <cell r="S6905" t="str">
            <v>0</v>
          </cell>
        </row>
        <row r="6906">
          <cell r="S6906" t="str">
            <v>0</v>
          </cell>
        </row>
        <row r="6907">
          <cell r="S6907" t="str">
            <v>0</v>
          </cell>
        </row>
        <row r="6908">
          <cell r="S6908" t="str">
            <v>0</v>
          </cell>
        </row>
        <row r="6909">
          <cell r="S6909" t="str">
            <v>0</v>
          </cell>
        </row>
        <row r="6910">
          <cell r="S6910" t="str">
            <v>0</v>
          </cell>
        </row>
        <row r="6911">
          <cell r="S6911" t="str">
            <v>0</v>
          </cell>
        </row>
        <row r="6912">
          <cell r="S6912" t="str">
            <v>0</v>
          </cell>
        </row>
        <row r="6913">
          <cell r="S6913" t="str">
            <v>0</v>
          </cell>
        </row>
        <row r="6914">
          <cell r="S6914" t="str">
            <v>0</v>
          </cell>
        </row>
        <row r="6915">
          <cell r="S6915" t="str">
            <v>0</v>
          </cell>
        </row>
        <row r="6916">
          <cell r="S6916" t="str">
            <v>0</v>
          </cell>
        </row>
        <row r="6917">
          <cell r="S6917" t="str">
            <v>0</v>
          </cell>
        </row>
        <row r="6918">
          <cell r="S6918" t="str">
            <v>0</v>
          </cell>
        </row>
        <row r="6919">
          <cell r="S6919" t="str">
            <v>0</v>
          </cell>
        </row>
        <row r="6920">
          <cell r="S6920" t="str">
            <v>0</v>
          </cell>
        </row>
        <row r="6921">
          <cell r="S6921" t="str">
            <v>0</v>
          </cell>
        </row>
        <row r="6922">
          <cell r="S6922" t="str">
            <v>0</v>
          </cell>
        </row>
        <row r="6923">
          <cell r="S6923" t="str">
            <v>0</v>
          </cell>
        </row>
        <row r="6924">
          <cell r="S6924" t="str">
            <v>0</v>
          </cell>
        </row>
        <row r="6925">
          <cell r="S6925" t="str">
            <v>0</v>
          </cell>
        </row>
        <row r="6926">
          <cell r="S6926" t="str">
            <v>0</v>
          </cell>
        </row>
        <row r="6927">
          <cell r="S6927" t="str">
            <v>0</v>
          </cell>
        </row>
        <row r="6928">
          <cell r="S6928" t="str">
            <v>0</v>
          </cell>
        </row>
        <row r="6929">
          <cell r="S6929" t="str">
            <v>0</v>
          </cell>
        </row>
        <row r="6930">
          <cell r="S6930" t="str">
            <v>0</v>
          </cell>
        </row>
        <row r="6931">
          <cell r="S6931" t="str">
            <v>0</v>
          </cell>
        </row>
        <row r="6932">
          <cell r="S6932" t="str">
            <v>0</v>
          </cell>
        </row>
        <row r="6933">
          <cell r="S6933" t="str">
            <v>0</v>
          </cell>
        </row>
        <row r="6934">
          <cell r="S6934" t="str">
            <v>0</v>
          </cell>
        </row>
        <row r="6935">
          <cell r="S6935" t="str">
            <v>0</v>
          </cell>
        </row>
        <row r="6936">
          <cell r="S6936" t="str">
            <v>0</v>
          </cell>
        </row>
        <row r="6937">
          <cell r="S6937" t="str">
            <v>0</v>
          </cell>
        </row>
        <row r="6938">
          <cell r="S6938" t="str">
            <v>0</v>
          </cell>
        </row>
        <row r="6939">
          <cell r="S6939" t="str">
            <v>0</v>
          </cell>
        </row>
        <row r="6940">
          <cell r="S6940" t="str">
            <v>0</v>
          </cell>
        </row>
        <row r="6941">
          <cell r="S6941" t="str">
            <v>0</v>
          </cell>
        </row>
        <row r="6942">
          <cell r="S6942" t="str">
            <v>0</v>
          </cell>
        </row>
        <row r="6943">
          <cell r="S6943" t="str">
            <v>0</v>
          </cell>
        </row>
        <row r="6944">
          <cell r="S6944" t="str">
            <v>0</v>
          </cell>
        </row>
        <row r="6945">
          <cell r="S6945" t="str">
            <v>0</v>
          </cell>
        </row>
        <row r="6946">
          <cell r="S6946" t="str">
            <v>0</v>
          </cell>
        </row>
        <row r="6947">
          <cell r="S6947" t="str">
            <v>0</v>
          </cell>
        </row>
        <row r="6948">
          <cell r="S6948" t="str">
            <v>0</v>
          </cell>
        </row>
        <row r="6949">
          <cell r="S6949" t="str">
            <v>0</v>
          </cell>
        </row>
        <row r="6950">
          <cell r="S6950" t="str">
            <v>0</v>
          </cell>
        </row>
        <row r="6951">
          <cell r="S6951" t="str">
            <v>0</v>
          </cell>
        </row>
        <row r="6952">
          <cell r="S6952" t="str">
            <v>0</v>
          </cell>
        </row>
        <row r="6953">
          <cell r="S6953" t="str">
            <v>0</v>
          </cell>
        </row>
        <row r="6954">
          <cell r="S6954" t="str">
            <v>0</v>
          </cell>
        </row>
        <row r="6955">
          <cell r="S6955" t="str">
            <v>0</v>
          </cell>
        </row>
        <row r="6956">
          <cell r="S6956" t="str">
            <v>0</v>
          </cell>
        </row>
        <row r="6957">
          <cell r="S6957" t="str">
            <v>0</v>
          </cell>
        </row>
        <row r="6958">
          <cell r="S6958" t="str">
            <v>0</v>
          </cell>
        </row>
        <row r="6959">
          <cell r="S6959" t="str">
            <v>0</v>
          </cell>
        </row>
        <row r="6960">
          <cell r="S6960" t="str">
            <v>0</v>
          </cell>
        </row>
        <row r="6961">
          <cell r="S6961" t="str">
            <v>0</v>
          </cell>
        </row>
        <row r="6962">
          <cell r="S6962" t="str">
            <v>0</v>
          </cell>
        </row>
        <row r="6963">
          <cell r="S6963" t="str">
            <v>0</v>
          </cell>
        </row>
        <row r="6964">
          <cell r="S6964" t="str">
            <v>0</v>
          </cell>
        </row>
        <row r="6965">
          <cell r="S6965" t="str">
            <v>0</v>
          </cell>
        </row>
        <row r="6966">
          <cell r="S6966" t="str">
            <v>0</v>
          </cell>
        </row>
        <row r="6967">
          <cell r="S6967" t="str">
            <v>0</v>
          </cell>
        </row>
        <row r="6968">
          <cell r="S6968" t="str">
            <v>0</v>
          </cell>
        </row>
        <row r="6969">
          <cell r="S6969" t="str">
            <v>0</v>
          </cell>
        </row>
        <row r="6970">
          <cell r="S6970" t="str">
            <v>0</v>
          </cell>
        </row>
        <row r="6971">
          <cell r="S6971" t="str">
            <v>0</v>
          </cell>
        </row>
        <row r="6972">
          <cell r="S6972" t="str">
            <v>0</v>
          </cell>
        </row>
        <row r="6973">
          <cell r="S6973" t="str">
            <v>0</v>
          </cell>
        </row>
        <row r="6974">
          <cell r="S6974" t="str">
            <v>0</v>
          </cell>
        </row>
        <row r="6975">
          <cell r="S6975" t="str">
            <v>0</v>
          </cell>
        </row>
        <row r="6976">
          <cell r="S6976" t="str">
            <v>0</v>
          </cell>
        </row>
        <row r="6977">
          <cell r="S6977" t="str">
            <v>0</v>
          </cell>
        </row>
        <row r="6978">
          <cell r="S6978" t="str">
            <v>0</v>
          </cell>
        </row>
        <row r="6979">
          <cell r="S6979" t="str">
            <v>0</v>
          </cell>
        </row>
        <row r="6980">
          <cell r="S6980" t="str">
            <v>0</v>
          </cell>
        </row>
        <row r="6981">
          <cell r="S6981" t="str">
            <v>0</v>
          </cell>
        </row>
        <row r="6982">
          <cell r="S6982" t="str">
            <v>0</v>
          </cell>
        </row>
        <row r="6983">
          <cell r="S6983" t="str">
            <v>0</v>
          </cell>
        </row>
        <row r="6984">
          <cell r="S6984" t="str">
            <v>0</v>
          </cell>
        </row>
        <row r="6985">
          <cell r="S6985" t="str">
            <v>0</v>
          </cell>
        </row>
        <row r="6986">
          <cell r="S6986" t="str">
            <v>0</v>
          </cell>
        </row>
        <row r="6987">
          <cell r="S6987" t="str">
            <v>0</v>
          </cell>
        </row>
        <row r="6988">
          <cell r="S6988" t="str">
            <v>0</v>
          </cell>
        </row>
        <row r="6989">
          <cell r="S6989" t="str">
            <v>0</v>
          </cell>
        </row>
        <row r="6990">
          <cell r="S6990" t="str">
            <v>0</v>
          </cell>
        </row>
        <row r="6991">
          <cell r="S6991" t="str">
            <v>0</v>
          </cell>
        </row>
        <row r="6992">
          <cell r="S6992" t="str">
            <v>0</v>
          </cell>
        </row>
        <row r="6993">
          <cell r="S6993" t="str">
            <v>0</v>
          </cell>
        </row>
        <row r="6994">
          <cell r="S6994" t="str">
            <v>0</v>
          </cell>
        </row>
        <row r="6995">
          <cell r="S6995" t="str">
            <v>0</v>
          </cell>
        </row>
        <row r="6996">
          <cell r="S6996" t="str">
            <v>0</v>
          </cell>
        </row>
        <row r="6997">
          <cell r="S6997" t="str">
            <v>0</v>
          </cell>
        </row>
        <row r="6998">
          <cell r="S6998" t="str">
            <v>0</v>
          </cell>
        </row>
        <row r="6999">
          <cell r="S6999" t="str">
            <v>0</v>
          </cell>
        </row>
        <row r="7000">
          <cell r="S7000" t="str">
            <v>0</v>
          </cell>
        </row>
        <row r="7001">
          <cell r="S7001" t="str">
            <v>0</v>
          </cell>
        </row>
        <row r="7002">
          <cell r="S7002" t="str">
            <v>0</v>
          </cell>
        </row>
        <row r="7003">
          <cell r="S7003" t="str">
            <v>0</v>
          </cell>
        </row>
        <row r="7004">
          <cell r="S7004" t="str">
            <v>0</v>
          </cell>
        </row>
        <row r="7005">
          <cell r="S7005" t="str">
            <v>0</v>
          </cell>
        </row>
        <row r="7006">
          <cell r="S7006" t="str">
            <v>0</v>
          </cell>
        </row>
        <row r="7007">
          <cell r="S7007" t="str">
            <v>0</v>
          </cell>
        </row>
        <row r="7008">
          <cell r="S7008" t="str">
            <v>0</v>
          </cell>
        </row>
        <row r="7009">
          <cell r="S7009" t="str">
            <v>0</v>
          </cell>
        </row>
        <row r="7010">
          <cell r="S7010" t="str">
            <v>0</v>
          </cell>
        </row>
        <row r="7011">
          <cell r="S7011" t="str">
            <v>0</v>
          </cell>
        </row>
        <row r="7012">
          <cell r="S7012" t="str">
            <v>0</v>
          </cell>
        </row>
        <row r="7013">
          <cell r="S7013" t="str">
            <v>0</v>
          </cell>
        </row>
        <row r="7014">
          <cell r="S7014" t="str">
            <v>0</v>
          </cell>
        </row>
        <row r="7015">
          <cell r="S7015" t="str">
            <v>0</v>
          </cell>
        </row>
        <row r="7016">
          <cell r="S7016" t="str">
            <v>0</v>
          </cell>
        </row>
        <row r="7017">
          <cell r="S7017" t="str">
            <v>0</v>
          </cell>
        </row>
        <row r="7018">
          <cell r="S7018" t="str">
            <v>0</v>
          </cell>
        </row>
        <row r="7019">
          <cell r="S7019" t="str">
            <v>0</v>
          </cell>
        </row>
        <row r="7020">
          <cell r="S7020" t="str">
            <v>0</v>
          </cell>
        </row>
        <row r="7021">
          <cell r="S7021" t="str">
            <v>0</v>
          </cell>
        </row>
        <row r="7022">
          <cell r="S7022" t="str">
            <v>0</v>
          </cell>
        </row>
        <row r="7023">
          <cell r="S7023" t="str">
            <v>0</v>
          </cell>
        </row>
        <row r="7024">
          <cell r="S7024" t="str">
            <v>0</v>
          </cell>
        </row>
        <row r="7025">
          <cell r="S7025" t="str">
            <v>0</v>
          </cell>
        </row>
        <row r="7026">
          <cell r="S7026" t="str">
            <v>0</v>
          </cell>
        </row>
        <row r="7027">
          <cell r="S7027" t="str">
            <v>0</v>
          </cell>
        </row>
        <row r="7028">
          <cell r="S7028" t="str">
            <v>0</v>
          </cell>
        </row>
        <row r="7029">
          <cell r="S7029" t="str">
            <v>0</v>
          </cell>
        </row>
        <row r="7030">
          <cell r="S7030" t="str">
            <v>0</v>
          </cell>
        </row>
        <row r="7031">
          <cell r="S7031" t="str">
            <v>0</v>
          </cell>
        </row>
        <row r="7032">
          <cell r="S7032" t="str">
            <v>0</v>
          </cell>
        </row>
        <row r="7033">
          <cell r="S7033" t="str">
            <v>0</v>
          </cell>
        </row>
        <row r="7034">
          <cell r="S7034" t="str">
            <v>0</v>
          </cell>
        </row>
        <row r="7035">
          <cell r="S7035" t="str">
            <v>0</v>
          </cell>
        </row>
        <row r="7036">
          <cell r="S7036" t="str">
            <v>0</v>
          </cell>
        </row>
        <row r="7037">
          <cell r="S7037" t="str">
            <v>0</v>
          </cell>
        </row>
        <row r="7038">
          <cell r="S7038" t="str">
            <v>0</v>
          </cell>
        </row>
        <row r="7039">
          <cell r="S7039" t="str">
            <v>0</v>
          </cell>
        </row>
        <row r="7040">
          <cell r="S7040" t="str">
            <v>0</v>
          </cell>
        </row>
        <row r="7041">
          <cell r="S7041" t="str">
            <v>0</v>
          </cell>
        </row>
        <row r="7042">
          <cell r="S7042" t="str">
            <v>0</v>
          </cell>
        </row>
        <row r="7043">
          <cell r="S7043" t="str">
            <v>0</v>
          </cell>
        </row>
        <row r="7044">
          <cell r="S7044" t="str">
            <v>0</v>
          </cell>
        </row>
        <row r="7045">
          <cell r="S7045" t="str">
            <v>0</v>
          </cell>
        </row>
        <row r="7046">
          <cell r="S7046" t="str">
            <v>0</v>
          </cell>
        </row>
        <row r="7047">
          <cell r="S7047" t="str">
            <v>0</v>
          </cell>
        </row>
        <row r="7048">
          <cell r="S7048" t="str">
            <v>0</v>
          </cell>
        </row>
        <row r="7049">
          <cell r="S7049" t="str">
            <v>0</v>
          </cell>
        </row>
        <row r="7050">
          <cell r="S7050" t="str">
            <v>0</v>
          </cell>
        </row>
        <row r="7051">
          <cell r="S7051" t="str">
            <v>0</v>
          </cell>
        </row>
        <row r="7052">
          <cell r="S7052" t="str">
            <v>0</v>
          </cell>
        </row>
        <row r="7053">
          <cell r="S7053" t="str">
            <v>0</v>
          </cell>
        </row>
        <row r="7054">
          <cell r="S7054" t="str">
            <v>0</v>
          </cell>
        </row>
        <row r="7055">
          <cell r="S7055" t="str">
            <v>0</v>
          </cell>
        </row>
        <row r="7056">
          <cell r="S7056" t="str">
            <v>0</v>
          </cell>
        </row>
        <row r="7057">
          <cell r="S7057" t="str">
            <v>0</v>
          </cell>
        </row>
        <row r="7058">
          <cell r="S7058" t="str">
            <v>0</v>
          </cell>
        </row>
        <row r="7059">
          <cell r="S7059" t="str">
            <v>0</v>
          </cell>
        </row>
        <row r="7060">
          <cell r="S7060" t="str">
            <v>0</v>
          </cell>
        </row>
        <row r="7061">
          <cell r="S7061" t="str">
            <v>0</v>
          </cell>
        </row>
        <row r="7062">
          <cell r="S7062" t="str">
            <v>0</v>
          </cell>
        </row>
        <row r="7063">
          <cell r="S7063" t="str">
            <v>0</v>
          </cell>
        </row>
        <row r="7064">
          <cell r="S7064" t="str">
            <v>0</v>
          </cell>
        </row>
        <row r="7065">
          <cell r="S7065" t="str">
            <v>0</v>
          </cell>
        </row>
        <row r="7066">
          <cell r="S7066" t="str">
            <v>0</v>
          </cell>
        </row>
        <row r="7067">
          <cell r="S7067" t="str">
            <v>0</v>
          </cell>
        </row>
        <row r="7068">
          <cell r="S7068" t="str">
            <v>0</v>
          </cell>
        </row>
        <row r="7069">
          <cell r="S7069" t="str">
            <v>0</v>
          </cell>
        </row>
        <row r="7070">
          <cell r="S7070" t="str">
            <v>0</v>
          </cell>
        </row>
        <row r="7071">
          <cell r="S7071" t="str">
            <v>0</v>
          </cell>
        </row>
        <row r="7072">
          <cell r="S7072" t="str">
            <v>0</v>
          </cell>
        </row>
        <row r="7073">
          <cell r="S7073" t="str">
            <v>0</v>
          </cell>
        </row>
        <row r="7074">
          <cell r="S7074" t="str">
            <v>0</v>
          </cell>
        </row>
        <row r="7075">
          <cell r="S7075" t="str">
            <v>0</v>
          </cell>
        </row>
        <row r="7076">
          <cell r="S7076" t="str">
            <v>0</v>
          </cell>
        </row>
        <row r="7077">
          <cell r="S7077" t="str">
            <v>0</v>
          </cell>
        </row>
        <row r="7078">
          <cell r="S7078" t="str">
            <v>0</v>
          </cell>
        </row>
        <row r="7079">
          <cell r="S7079" t="str">
            <v>0</v>
          </cell>
        </row>
        <row r="7080">
          <cell r="S7080" t="str">
            <v>0</v>
          </cell>
        </row>
        <row r="7081">
          <cell r="S7081" t="str">
            <v>0</v>
          </cell>
        </row>
        <row r="7082">
          <cell r="S7082" t="str">
            <v>0</v>
          </cell>
        </row>
        <row r="7083">
          <cell r="S7083" t="str">
            <v>0</v>
          </cell>
        </row>
        <row r="7084">
          <cell r="S7084" t="str">
            <v>0</v>
          </cell>
        </row>
        <row r="7085">
          <cell r="S7085" t="str">
            <v>0</v>
          </cell>
        </row>
        <row r="7086">
          <cell r="S7086" t="str">
            <v>0</v>
          </cell>
        </row>
        <row r="7087">
          <cell r="S7087" t="str">
            <v>0</v>
          </cell>
        </row>
        <row r="7088">
          <cell r="S7088" t="str">
            <v>0</v>
          </cell>
        </row>
        <row r="7089">
          <cell r="S7089" t="str">
            <v>0</v>
          </cell>
        </row>
        <row r="7090">
          <cell r="S7090" t="str">
            <v>0</v>
          </cell>
        </row>
        <row r="7091">
          <cell r="S7091" t="str">
            <v>0</v>
          </cell>
        </row>
        <row r="7092">
          <cell r="S7092" t="str">
            <v>0</v>
          </cell>
        </row>
        <row r="7093">
          <cell r="S7093" t="str">
            <v>0</v>
          </cell>
        </row>
        <row r="7094">
          <cell r="S7094" t="str">
            <v>0</v>
          </cell>
        </row>
        <row r="7095">
          <cell r="S7095" t="str">
            <v>0</v>
          </cell>
        </row>
        <row r="7096">
          <cell r="S7096" t="str">
            <v>0</v>
          </cell>
        </row>
        <row r="7097">
          <cell r="S7097" t="str">
            <v>0</v>
          </cell>
        </row>
        <row r="7098">
          <cell r="S7098" t="str">
            <v>0</v>
          </cell>
        </row>
        <row r="7099">
          <cell r="S7099" t="str">
            <v>0</v>
          </cell>
        </row>
        <row r="7100">
          <cell r="S7100" t="str">
            <v>0</v>
          </cell>
        </row>
        <row r="7101">
          <cell r="S7101" t="str">
            <v>0</v>
          </cell>
        </row>
        <row r="7102">
          <cell r="S7102" t="str">
            <v>0</v>
          </cell>
        </row>
        <row r="7103">
          <cell r="S7103" t="str">
            <v>0</v>
          </cell>
        </row>
        <row r="7104">
          <cell r="S7104" t="str">
            <v>0</v>
          </cell>
        </row>
        <row r="7105">
          <cell r="S7105" t="str">
            <v>0</v>
          </cell>
        </row>
        <row r="7106">
          <cell r="S7106" t="str">
            <v>0</v>
          </cell>
        </row>
        <row r="7107">
          <cell r="S7107" t="str">
            <v>0</v>
          </cell>
        </row>
        <row r="7108">
          <cell r="S7108" t="str">
            <v>0</v>
          </cell>
        </row>
        <row r="7109">
          <cell r="S7109" t="str">
            <v>0</v>
          </cell>
        </row>
        <row r="7110">
          <cell r="S7110" t="str">
            <v>0</v>
          </cell>
        </row>
        <row r="7111">
          <cell r="S7111" t="str">
            <v>0</v>
          </cell>
        </row>
        <row r="7112">
          <cell r="S7112" t="str">
            <v>0</v>
          </cell>
        </row>
        <row r="7113">
          <cell r="S7113" t="str">
            <v>0</v>
          </cell>
        </row>
        <row r="7114">
          <cell r="S7114" t="str">
            <v>0</v>
          </cell>
        </row>
        <row r="7115">
          <cell r="S7115" t="str">
            <v>0</v>
          </cell>
        </row>
        <row r="7116">
          <cell r="S7116" t="str">
            <v>0</v>
          </cell>
        </row>
        <row r="7117">
          <cell r="S7117" t="str">
            <v>0</v>
          </cell>
        </row>
        <row r="7118">
          <cell r="S7118" t="str">
            <v>0</v>
          </cell>
        </row>
        <row r="7119">
          <cell r="S7119" t="str">
            <v>0</v>
          </cell>
        </row>
        <row r="7120">
          <cell r="S7120" t="str">
            <v>0</v>
          </cell>
        </row>
        <row r="7121">
          <cell r="S7121" t="str">
            <v>0</v>
          </cell>
        </row>
        <row r="7122">
          <cell r="S7122" t="str">
            <v>0</v>
          </cell>
        </row>
        <row r="7123">
          <cell r="S7123" t="str">
            <v>0</v>
          </cell>
        </row>
        <row r="7124">
          <cell r="S7124" t="str">
            <v>0</v>
          </cell>
        </row>
        <row r="7125">
          <cell r="S7125" t="str">
            <v>0</v>
          </cell>
        </row>
        <row r="7126">
          <cell r="S7126" t="str">
            <v>0</v>
          </cell>
        </row>
        <row r="7127">
          <cell r="S7127" t="str">
            <v>0</v>
          </cell>
        </row>
        <row r="7128">
          <cell r="S7128" t="str">
            <v>0</v>
          </cell>
        </row>
        <row r="7129">
          <cell r="S7129" t="str">
            <v>0</v>
          </cell>
        </row>
        <row r="7130">
          <cell r="S7130" t="str">
            <v>0</v>
          </cell>
        </row>
        <row r="7131">
          <cell r="S7131" t="str">
            <v>0</v>
          </cell>
        </row>
        <row r="7132">
          <cell r="S7132" t="str">
            <v>0</v>
          </cell>
        </row>
        <row r="7133">
          <cell r="S7133" t="str">
            <v>0</v>
          </cell>
        </row>
        <row r="7134">
          <cell r="S7134" t="str">
            <v>0</v>
          </cell>
        </row>
        <row r="7135">
          <cell r="S7135" t="str">
            <v>0</v>
          </cell>
        </row>
        <row r="7136">
          <cell r="S7136" t="str">
            <v>0</v>
          </cell>
        </row>
        <row r="7137">
          <cell r="S7137" t="str">
            <v>0</v>
          </cell>
        </row>
        <row r="7138">
          <cell r="S7138" t="str">
            <v>0</v>
          </cell>
        </row>
        <row r="7139">
          <cell r="S7139" t="str">
            <v>0</v>
          </cell>
        </row>
        <row r="7140">
          <cell r="S7140" t="str">
            <v>0</v>
          </cell>
        </row>
        <row r="7141">
          <cell r="S7141" t="str">
            <v>0</v>
          </cell>
        </row>
        <row r="7142">
          <cell r="S7142" t="str">
            <v>0</v>
          </cell>
        </row>
        <row r="7143">
          <cell r="S7143" t="str">
            <v>0</v>
          </cell>
        </row>
        <row r="7144">
          <cell r="S7144" t="str">
            <v>0</v>
          </cell>
        </row>
        <row r="7145">
          <cell r="S7145" t="str">
            <v>0</v>
          </cell>
        </row>
        <row r="7146">
          <cell r="S7146" t="str">
            <v>0</v>
          </cell>
        </row>
        <row r="7147">
          <cell r="S7147" t="str">
            <v>0</v>
          </cell>
        </row>
        <row r="7148">
          <cell r="S7148" t="str">
            <v>0</v>
          </cell>
        </row>
        <row r="7149">
          <cell r="S7149" t="str">
            <v>0</v>
          </cell>
        </row>
        <row r="7150">
          <cell r="S7150" t="str">
            <v>0</v>
          </cell>
        </row>
        <row r="7151">
          <cell r="S7151" t="str">
            <v>0</v>
          </cell>
        </row>
        <row r="7152">
          <cell r="S7152" t="str">
            <v>0</v>
          </cell>
        </row>
        <row r="7153">
          <cell r="S7153" t="str">
            <v>0</v>
          </cell>
        </row>
        <row r="7154">
          <cell r="S7154" t="str">
            <v>0</v>
          </cell>
        </row>
        <row r="7155">
          <cell r="S7155" t="str">
            <v>0</v>
          </cell>
        </row>
        <row r="7156">
          <cell r="S7156" t="str">
            <v>0</v>
          </cell>
        </row>
        <row r="7157">
          <cell r="S7157" t="str">
            <v>0</v>
          </cell>
        </row>
        <row r="7158">
          <cell r="S7158" t="str">
            <v>0</v>
          </cell>
        </row>
        <row r="7159">
          <cell r="S7159" t="str">
            <v>0</v>
          </cell>
        </row>
        <row r="7160">
          <cell r="S7160" t="str">
            <v>0</v>
          </cell>
        </row>
        <row r="7161">
          <cell r="S7161" t="str">
            <v>0</v>
          </cell>
        </row>
        <row r="7162">
          <cell r="S7162" t="str">
            <v>0</v>
          </cell>
        </row>
        <row r="7163">
          <cell r="S7163" t="str">
            <v>0</v>
          </cell>
        </row>
        <row r="7164">
          <cell r="S7164" t="str">
            <v>0</v>
          </cell>
        </row>
        <row r="7165">
          <cell r="S7165" t="str">
            <v>0</v>
          </cell>
        </row>
        <row r="7166">
          <cell r="S7166" t="str">
            <v>0</v>
          </cell>
        </row>
        <row r="7167">
          <cell r="S7167" t="str">
            <v>0</v>
          </cell>
        </row>
        <row r="7168">
          <cell r="S7168" t="str">
            <v>0</v>
          </cell>
        </row>
        <row r="7169">
          <cell r="S7169" t="str">
            <v>0</v>
          </cell>
        </row>
        <row r="7170">
          <cell r="S7170" t="str">
            <v>0</v>
          </cell>
        </row>
        <row r="7171">
          <cell r="S7171" t="str">
            <v>0</v>
          </cell>
        </row>
        <row r="7172">
          <cell r="S7172" t="str">
            <v>0</v>
          </cell>
        </row>
        <row r="7173">
          <cell r="S7173" t="str">
            <v>0</v>
          </cell>
        </row>
        <row r="7174">
          <cell r="S7174" t="str">
            <v>0</v>
          </cell>
        </row>
        <row r="7175">
          <cell r="S7175" t="str">
            <v>0</v>
          </cell>
        </row>
        <row r="7176">
          <cell r="S7176" t="str">
            <v>0</v>
          </cell>
        </row>
        <row r="7177">
          <cell r="S7177" t="str">
            <v>0</v>
          </cell>
        </row>
        <row r="7178">
          <cell r="S7178" t="str">
            <v>0</v>
          </cell>
        </row>
        <row r="7179">
          <cell r="S7179" t="str">
            <v>0</v>
          </cell>
        </row>
        <row r="7180">
          <cell r="S7180" t="str">
            <v>0</v>
          </cell>
        </row>
        <row r="7181">
          <cell r="S7181" t="str">
            <v>0</v>
          </cell>
        </row>
        <row r="7182">
          <cell r="S7182" t="str">
            <v>0</v>
          </cell>
        </row>
        <row r="7183">
          <cell r="S7183" t="str">
            <v>0</v>
          </cell>
        </row>
        <row r="7184">
          <cell r="S7184" t="str">
            <v>0</v>
          </cell>
        </row>
        <row r="7185">
          <cell r="S7185" t="str">
            <v>0</v>
          </cell>
        </row>
        <row r="7186">
          <cell r="S7186" t="str">
            <v>0</v>
          </cell>
        </row>
        <row r="7187">
          <cell r="S7187" t="str">
            <v>0</v>
          </cell>
        </row>
        <row r="7188">
          <cell r="S7188" t="str">
            <v>0</v>
          </cell>
        </row>
        <row r="7189">
          <cell r="S7189" t="str">
            <v>0</v>
          </cell>
        </row>
        <row r="7190">
          <cell r="S7190" t="str">
            <v>0</v>
          </cell>
        </row>
        <row r="7191">
          <cell r="S7191" t="str">
            <v>0</v>
          </cell>
        </row>
        <row r="7192">
          <cell r="S7192" t="str">
            <v>0</v>
          </cell>
        </row>
        <row r="7193">
          <cell r="S7193" t="str">
            <v>0</v>
          </cell>
        </row>
        <row r="7194">
          <cell r="S7194" t="str">
            <v>0</v>
          </cell>
        </row>
        <row r="7195">
          <cell r="S7195" t="str">
            <v>0</v>
          </cell>
        </row>
        <row r="7196">
          <cell r="S7196" t="str">
            <v>0</v>
          </cell>
        </row>
        <row r="7197">
          <cell r="S7197" t="str">
            <v>0</v>
          </cell>
        </row>
        <row r="7198">
          <cell r="S7198" t="str">
            <v>0</v>
          </cell>
        </row>
        <row r="7199">
          <cell r="S7199" t="str">
            <v>0</v>
          </cell>
        </row>
        <row r="7200">
          <cell r="S7200" t="str">
            <v>0</v>
          </cell>
        </row>
        <row r="7201">
          <cell r="S7201" t="str">
            <v>0</v>
          </cell>
        </row>
        <row r="7202">
          <cell r="S7202" t="str">
            <v>0</v>
          </cell>
        </row>
        <row r="7203">
          <cell r="S7203" t="str">
            <v>0</v>
          </cell>
        </row>
        <row r="7204">
          <cell r="S7204" t="str">
            <v>0</v>
          </cell>
        </row>
        <row r="7205">
          <cell r="S7205" t="str">
            <v>0</v>
          </cell>
        </row>
        <row r="7206">
          <cell r="S7206" t="str">
            <v>0</v>
          </cell>
        </row>
        <row r="7207">
          <cell r="S7207" t="str">
            <v>0</v>
          </cell>
        </row>
        <row r="7208">
          <cell r="S7208" t="str">
            <v>0</v>
          </cell>
        </row>
        <row r="7209">
          <cell r="S7209" t="str">
            <v>0</v>
          </cell>
        </row>
        <row r="7210">
          <cell r="S7210" t="str">
            <v>0</v>
          </cell>
        </row>
        <row r="7211">
          <cell r="S7211" t="str">
            <v>0</v>
          </cell>
        </row>
        <row r="7212">
          <cell r="S7212" t="str">
            <v>0</v>
          </cell>
        </row>
        <row r="7213">
          <cell r="S7213" t="str">
            <v>0</v>
          </cell>
        </row>
        <row r="7214">
          <cell r="S7214" t="str">
            <v>0</v>
          </cell>
        </row>
        <row r="7215">
          <cell r="S7215" t="str">
            <v>0</v>
          </cell>
        </row>
        <row r="7216">
          <cell r="S7216" t="str">
            <v>0</v>
          </cell>
        </row>
        <row r="7217">
          <cell r="S7217" t="str">
            <v>0</v>
          </cell>
        </row>
        <row r="7218">
          <cell r="S7218" t="str">
            <v>0</v>
          </cell>
        </row>
        <row r="7219">
          <cell r="S7219" t="str">
            <v>0</v>
          </cell>
        </row>
        <row r="7220">
          <cell r="S7220" t="str">
            <v>0</v>
          </cell>
        </row>
        <row r="7221">
          <cell r="S7221" t="str">
            <v>0</v>
          </cell>
        </row>
        <row r="7222">
          <cell r="S7222" t="str">
            <v>0</v>
          </cell>
        </row>
        <row r="7223">
          <cell r="S7223" t="str">
            <v>0</v>
          </cell>
        </row>
        <row r="7224">
          <cell r="S7224" t="str">
            <v>0</v>
          </cell>
        </row>
        <row r="7225">
          <cell r="S7225" t="str">
            <v>0</v>
          </cell>
        </row>
        <row r="7226">
          <cell r="S7226" t="str">
            <v>0</v>
          </cell>
        </row>
        <row r="7227">
          <cell r="S7227" t="str">
            <v>0</v>
          </cell>
        </row>
        <row r="7228">
          <cell r="S7228" t="str">
            <v>0</v>
          </cell>
        </row>
        <row r="7229">
          <cell r="S7229" t="str">
            <v>0</v>
          </cell>
        </row>
        <row r="7230">
          <cell r="S7230" t="str">
            <v>0</v>
          </cell>
        </row>
        <row r="7231">
          <cell r="S7231" t="str">
            <v>0</v>
          </cell>
        </row>
        <row r="7232">
          <cell r="S7232" t="str">
            <v>0</v>
          </cell>
        </row>
        <row r="7233">
          <cell r="S7233" t="str">
            <v>0</v>
          </cell>
        </row>
        <row r="7234">
          <cell r="S7234" t="str">
            <v>0</v>
          </cell>
        </row>
        <row r="7235">
          <cell r="S7235" t="str">
            <v>0</v>
          </cell>
        </row>
        <row r="7236">
          <cell r="S7236" t="str">
            <v>0</v>
          </cell>
        </row>
        <row r="7237">
          <cell r="S7237" t="str">
            <v>0</v>
          </cell>
        </row>
        <row r="7238">
          <cell r="S7238" t="str">
            <v>0</v>
          </cell>
        </row>
        <row r="7239">
          <cell r="S7239" t="str">
            <v>0</v>
          </cell>
        </row>
        <row r="7240">
          <cell r="S7240" t="str">
            <v>0</v>
          </cell>
        </row>
        <row r="7241">
          <cell r="S7241" t="str">
            <v>0</v>
          </cell>
        </row>
        <row r="7242">
          <cell r="S7242" t="str">
            <v>0</v>
          </cell>
        </row>
        <row r="7243">
          <cell r="S7243" t="str">
            <v>0</v>
          </cell>
        </row>
        <row r="7244">
          <cell r="S7244" t="str">
            <v>0</v>
          </cell>
        </row>
        <row r="7245">
          <cell r="S7245" t="str">
            <v>0</v>
          </cell>
        </row>
        <row r="7246">
          <cell r="S7246" t="str">
            <v>0</v>
          </cell>
        </row>
        <row r="7247">
          <cell r="S7247" t="str">
            <v>0</v>
          </cell>
        </row>
        <row r="7248">
          <cell r="S7248" t="str">
            <v>0</v>
          </cell>
        </row>
        <row r="7249">
          <cell r="S7249" t="str">
            <v>0</v>
          </cell>
        </row>
        <row r="7250">
          <cell r="S7250" t="str">
            <v>0</v>
          </cell>
        </row>
        <row r="7251">
          <cell r="S7251" t="str">
            <v>0</v>
          </cell>
        </row>
        <row r="7252">
          <cell r="S7252" t="str">
            <v>0</v>
          </cell>
        </row>
        <row r="7253">
          <cell r="S7253" t="str">
            <v>0</v>
          </cell>
        </row>
        <row r="7254">
          <cell r="S7254" t="str">
            <v>0</v>
          </cell>
        </row>
        <row r="7255">
          <cell r="S7255" t="str">
            <v>0</v>
          </cell>
        </row>
        <row r="7256">
          <cell r="S7256" t="str">
            <v>0</v>
          </cell>
        </row>
        <row r="7257">
          <cell r="S7257" t="str">
            <v>0</v>
          </cell>
        </row>
        <row r="7258">
          <cell r="S7258" t="str">
            <v>0</v>
          </cell>
        </row>
        <row r="7259">
          <cell r="S7259" t="str">
            <v>0</v>
          </cell>
        </row>
        <row r="7260">
          <cell r="S7260" t="str">
            <v>0</v>
          </cell>
        </row>
        <row r="7261">
          <cell r="S7261" t="str">
            <v>0</v>
          </cell>
        </row>
        <row r="7262">
          <cell r="S7262" t="str">
            <v>0</v>
          </cell>
        </row>
        <row r="7263">
          <cell r="S7263" t="str">
            <v>0</v>
          </cell>
        </row>
        <row r="7264">
          <cell r="S7264" t="str">
            <v>0</v>
          </cell>
        </row>
        <row r="7265">
          <cell r="S7265" t="str">
            <v>0</v>
          </cell>
        </row>
        <row r="7266">
          <cell r="S7266" t="str">
            <v>0</v>
          </cell>
        </row>
        <row r="7267">
          <cell r="S7267" t="str">
            <v>0</v>
          </cell>
        </row>
        <row r="7268">
          <cell r="S7268" t="str">
            <v>0</v>
          </cell>
        </row>
        <row r="7269">
          <cell r="S7269" t="str">
            <v>0</v>
          </cell>
        </row>
        <row r="7270">
          <cell r="S7270" t="str">
            <v>0</v>
          </cell>
        </row>
        <row r="7271">
          <cell r="S7271" t="str">
            <v>0</v>
          </cell>
        </row>
        <row r="7272">
          <cell r="S7272" t="str">
            <v>0</v>
          </cell>
        </row>
        <row r="7273">
          <cell r="S7273" t="str">
            <v>0</v>
          </cell>
        </row>
        <row r="7274">
          <cell r="S7274" t="str">
            <v>0</v>
          </cell>
        </row>
        <row r="7275">
          <cell r="S7275" t="str">
            <v>0</v>
          </cell>
        </row>
        <row r="7276">
          <cell r="S7276" t="str">
            <v>0</v>
          </cell>
        </row>
        <row r="7277">
          <cell r="S7277" t="str">
            <v>0</v>
          </cell>
        </row>
        <row r="7278">
          <cell r="S7278" t="str">
            <v>0</v>
          </cell>
        </row>
        <row r="7279">
          <cell r="S7279" t="str">
            <v>0</v>
          </cell>
        </row>
        <row r="7280">
          <cell r="S7280" t="str">
            <v>0</v>
          </cell>
        </row>
        <row r="7281">
          <cell r="S7281" t="str">
            <v>0</v>
          </cell>
        </row>
        <row r="7282">
          <cell r="S7282" t="str">
            <v>0</v>
          </cell>
        </row>
        <row r="7283">
          <cell r="S7283" t="str">
            <v>0</v>
          </cell>
        </row>
        <row r="7284">
          <cell r="S7284" t="str">
            <v>0</v>
          </cell>
        </row>
        <row r="7285">
          <cell r="S7285" t="str">
            <v>0</v>
          </cell>
        </row>
        <row r="7286">
          <cell r="S7286" t="str">
            <v>0</v>
          </cell>
        </row>
        <row r="7287">
          <cell r="S7287" t="str">
            <v>0</v>
          </cell>
        </row>
        <row r="7288">
          <cell r="S7288" t="str">
            <v>0</v>
          </cell>
        </row>
        <row r="7289">
          <cell r="S7289" t="str">
            <v>0</v>
          </cell>
        </row>
        <row r="7290">
          <cell r="S7290" t="str">
            <v>0</v>
          </cell>
        </row>
        <row r="7291">
          <cell r="S7291" t="str">
            <v>0</v>
          </cell>
        </row>
        <row r="7292">
          <cell r="S7292" t="str">
            <v>0</v>
          </cell>
        </row>
        <row r="7293">
          <cell r="S7293" t="str">
            <v>0</v>
          </cell>
        </row>
        <row r="7294">
          <cell r="S7294" t="str">
            <v>0</v>
          </cell>
        </row>
        <row r="7295">
          <cell r="S7295" t="str">
            <v>0</v>
          </cell>
        </row>
        <row r="7296">
          <cell r="S7296" t="str">
            <v>0</v>
          </cell>
        </row>
        <row r="7297">
          <cell r="S7297" t="str">
            <v>0</v>
          </cell>
        </row>
        <row r="7298">
          <cell r="S7298" t="str">
            <v>0</v>
          </cell>
        </row>
        <row r="7299">
          <cell r="S7299" t="str">
            <v>0</v>
          </cell>
        </row>
        <row r="7300">
          <cell r="S7300" t="str">
            <v>0</v>
          </cell>
        </row>
        <row r="7301">
          <cell r="S7301" t="str">
            <v>0</v>
          </cell>
        </row>
        <row r="7302">
          <cell r="S7302" t="str">
            <v>0</v>
          </cell>
        </row>
        <row r="7303">
          <cell r="S7303" t="str">
            <v>0</v>
          </cell>
        </row>
        <row r="7304">
          <cell r="S7304" t="str">
            <v>0</v>
          </cell>
        </row>
        <row r="7305">
          <cell r="S7305" t="str">
            <v>0</v>
          </cell>
        </row>
        <row r="7306">
          <cell r="S7306" t="str">
            <v>0</v>
          </cell>
        </row>
        <row r="7307">
          <cell r="S7307" t="str">
            <v>0</v>
          </cell>
        </row>
        <row r="7308">
          <cell r="S7308" t="str">
            <v>0</v>
          </cell>
        </row>
        <row r="7309">
          <cell r="S7309" t="str">
            <v>0</v>
          </cell>
        </row>
        <row r="7310">
          <cell r="S7310" t="str">
            <v>0</v>
          </cell>
        </row>
        <row r="7311">
          <cell r="S7311" t="str">
            <v>0</v>
          </cell>
        </row>
        <row r="7312">
          <cell r="S7312" t="str">
            <v>0</v>
          </cell>
        </row>
        <row r="7313">
          <cell r="S7313" t="str">
            <v>0</v>
          </cell>
        </row>
        <row r="7314">
          <cell r="S7314" t="str">
            <v>0</v>
          </cell>
        </row>
        <row r="7315">
          <cell r="S7315" t="str">
            <v>0</v>
          </cell>
        </row>
        <row r="7316">
          <cell r="S7316" t="str">
            <v>0</v>
          </cell>
        </row>
        <row r="7317">
          <cell r="S7317" t="str">
            <v>0</v>
          </cell>
        </row>
        <row r="7318">
          <cell r="S7318" t="str">
            <v>0</v>
          </cell>
        </row>
        <row r="7319">
          <cell r="S7319" t="str">
            <v>0</v>
          </cell>
        </row>
        <row r="7320">
          <cell r="S7320" t="str">
            <v>0</v>
          </cell>
        </row>
        <row r="7321">
          <cell r="S7321" t="str">
            <v>0</v>
          </cell>
        </row>
        <row r="7322">
          <cell r="S7322" t="str">
            <v>0</v>
          </cell>
        </row>
        <row r="7323">
          <cell r="S7323" t="str">
            <v>0</v>
          </cell>
        </row>
        <row r="7324">
          <cell r="S7324" t="str">
            <v>0</v>
          </cell>
        </row>
        <row r="7325">
          <cell r="S7325" t="str">
            <v>0</v>
          </cell>
        </row>
        <row r="7326">
          <cell r="S7326" t="str">
            <v>0</v>
          </cell>
        </row>
        <row r="7327">
          <cell r="S7327" t="str">
            <v>0</v>
          </cell>
        </row>
        <row r="7328">
          <cell r="S7328" t="str">
            <v>0</v>
          </cell>
        </row>
        <row r="7329">
          <cell r="S7329" t="str">
            <v>0</v>
          </cell>
        </row>
        <row r="7330">
          <cell r="S7330" t="str">
            <v>0</v>
          </cell>
        </row>
        <row r="7331">
          <cell r="S7331" t="str">
            <v>0</v>
          </cell>
        </row>
        <row r="7332">
          <cell r="S7332" t="str">
            <v>0</v>
          </cell>
        </row>
        <row r="7333">
          <cell r="S7333" t="str">
            <v>0</v>
          </cell>
        </row>
        <row r="7334">
          <cell r="S7334" t="str">
            <v>0</v>
          </cell>
        </row>
        <row r="7335">
          <cell r="S7335" t="str">
            <v>0</v>
          </cell>
        </row>
        <row r="7336">
          <cell r="S7336" t="str">
            <v>0</v>
          </cell>
        </row>
        <row r="7337">
          <cell r="S7337" t="str">
            <v>0</v>
          </cell>
        </row>
        <row r="7338">
          <cell r="S7338" t="str">
            <v>0</v>
          </cell>
        </row>
        <row r="7339">
          <cell r="S7339" t="str">
            <v>0</v>
          </cell>
        </row>
        <row r="7340">
          <cell r="S7340" t="str">
            <v>0</v>
          </cell>
        </row>
        <row r="7341">
          <cell r="S7341" t="str">
            <v>0</v>
          </cell>
        </row>
        <row r="7342">
          <cell r="S7342" t="str">
            <v>0</v>
          </cell>
        </row>
        <row r="7343">
          <cell r="S7343" t="str">
            <v>0</v>
          </cell>
        </row>
        <row r="7344">
          <cell r="S7344" t="str">
            <v>0</v>
          </cell>
        </row>
        <row r="7345">
          <cell r="S7345" t="str">
            <v>0</v>
          </cell>
        </row>
        <row r="7346">
          <cell r="S7346" t="str">
            <v>0</v>
          </cell>
        </row>
        <row r="7347">
          <cell r="S7347" t="str">
            <v>0</v>
          </cell>
        </row>
        <row r="7348">
          <cell r="S7348" t="str">
            <v>0</v>
          </cell>
        </row>
        <row r="7349">
          <cell r="S7349" t="str">
            <v>0</v>
          </cell>
        </row>
        <row r="7350">
          <cell r="S7350" t="str">
            <v>0</v>
          </cell>
        </row>
        <row r="7351">
          <cell r="S7351" t="str">
            <v>0</v>
          </cell>
        </row>
        <row r="7352">
          <cell r="S7352" t="str">
            <v>0</v>
          </cell>
        </row>
        <row r="7353">
          <cell r="S7353" t="str">
            <v>0</v>
          </cell>
        </row>
        <row r="7354">
          <cell r="S7354" t="str">
            <v>0</v>
          </cell>
        </row>
        <row r="7355">
          <cell r="S7355" t="str">
            <v>0</v>
          </cell>
        </row>
        <row r="7356">
          <cell r="S7356" t="str">
            <v>0</v>
          </cell>
        </row>
        <row r="7357">
          <cell r="S7357" t="str">
            <v>0</v>
          </cell>
        </row>
        <row r="7358">
          <cell r="S7358" t="str">
            <v>0</v>
          </cell>
        </row>
        <row r="7359">
          <cell r="S7359" t="str">
            <v>0</v>
          </cell>
        </row>
        <row r="7360">
          <cell r="S7360" t="str">
            <v>0</v>
          </cell>
        </row>
        <row r="7361">
          <cell r="S7361" t="str">
            <v>0</v>
          </cell>
        </row>
        <row r="7362">
          <cell r="S7362" t="str">
            <v>0</v>
          </cell>
        </row>
        <row r="7363">
          <cell r="S7363" t="str">
            <v>0</v>
          </cell>
        </row>
        <row r="7364">
          <cell r="S7364" t="str">
            <v>0</v>
          </cell>
        </row>
        <row r="7365">
          <cell r="S7365" t="str">
            <v>0</v>
          </cell>
        </row>
        <row r="7366">
          <cell r="S7366" t="str">
            <v>0</v>
          </cell>
        </row>
        <row r="7367">
          <cell r="S7367" t="str">
            <v>0</v>
          </cell>
        </row>
        <row r="7368">
          <cell r="S7368" t="str">
            <v>0</v>
          </cell>
        </row>
        <row r="7369">
          <cell r="S7369" t="str">
            <v>0</v>
          </cell>
        </row>
        <row r="7370">
          <cell r="S7370" t="str">
            <v>0</v>
          </cell>
        </row>
        <row r="7371">
          <cell r="S7371" t="str">
            <v>0</v>
          </cell>
        </row>
        <row r="7372">
          <cell r="S7372" t="str">
            <v>0</v>
          </cell>
        </row>
        <row r="7373">
          <cell r="S7373" t="str">
            <v>0</v>
          </cell>
        </row>
        <row r="7374">
          <cell r="S7374" t="str">
            <v>0</v>
          </cell>
        </row>
        <row r="7375">
          <cell r="S7375" t="str">
            <v>0</v>
          </cell>
        </row>
        <row r="7376">
          <cell r="S7376" t="str">
            <v>0</v>
          </cell>
        </row>
        <row r="7377">
          <cell r="S7377" t="str">
            <v>0</v>
          </cell>
        </row>
        <row r="7378">
          <cell r="S7378" t="str">
            <v>0</v>
          </cell>
        </row>
        <row r="7379">
          <cell r="S7379" t="str">
            <v>0</v>
          </cell>
        </row>
        <row r="7380">
          <cell r="S7380" t="str">
            <v>0</v>
          </cell>
        </row>
        <row r="7381">
          <cell r="S7381" t="str">
            <v>0</v>
          </cell>
        </row>
        <row r="7382">
          <cell r="S7382" t="str">
            <v>0</v>
          </cell>
        </row>
        <row r="7383">
          <cell r="S7383" t="str">
            <v>0</v>
          </cell>
        </row>
        <row r="7384">
          <cell r="S7384" t="str">
            <v>0</v>
          </cell>
        </row>
        <row r="7385">
          <cell r="S7385" t="str">
            <v>0</v>
          </cell>
        </row>
        <row r="7386">
          <cell r="S7386" t="str">
            <v>0</v>
          </cell>
        </row>
        <row r="7387">
          <cell r="S7387" t="str">
            <v>0</v>
          </cell>
        </row>
        <row r="7388">
          <cell r="S7388" t="str">
            <v>0</v>
          </cell>
        </row>
        <row r="7389">
          <cell r="S7389" t="str">
            <v>0</v>
          </cell>
        </row>
        <row r="7390">
          <cell r="S7390" t="str">
            <v>0</v>
          </cell>
        </row>
        <row r="7391">
          <cell r="S7391" t="str">
            <v>0</v>
          </cell>
        </row>
        <row r="7392">
          <cell r="S7392" t="str">
            <v>0</v>
          </cell>
        </row>
        <row r="7393">
          <cell r="S7393" t="str">
            <v>0</v>
          </cell>
        </row>
        <row r="7394">
          <cell r="S7394" t="str">
            <v>0</v>
          </cell>
        </row>
        <row r="7395">
          <cell r="S7395" t="str">
            <v>0</v>
          </cell>
        </row>
        <row r="7396">
          <cell r="S7396" t="str">
            <v>0</v>
          </cell>
        </row>
        <row r="7397">
          <cell r="S7397" t="str">
            <v>0</v>
          </cell>
        </row>
        <row r="7398">
          <cell r="S7398" t="str">
            <v>0</v>
          </cell>
        </row>
        <row r="7399">
          <cell r="S7399" t="str">
            <v>0</v>
          </cell>
        </row>
        <row r="7400">
          <cell r="S7400" t="str">
            <v>0</v>
          </cell>
        </row>
        <row r="7401">
          <cell r="S7401" t="str">
            <v>0</v>
          </cell>
        </row>
        <row r="7402">
          <cell r="S7402" t="str">
            <v>0</v>
          </cell>
        </row>
        <row r="7403">
          <cell r="S7403" t="str">
            <v>0</v>
          </cell>
        </row>
        <row r="7404">
          <cell r="S7404" t="str">
            <v>0</v>
          </cell>
        </row>
        <row r="7405">
          <cell r="S7405" t="str">
            <v>0</v>
          </cell>
        </row>
        <row r="7406">
          <cell r="S7406" t="str">
            <v>0</v>
          </cell>
        </row>
        <row r="7407">
          <cell r="S7407" t="str">
            <v>0</v>
          </cell>
        </row>
        <row r="7408">
          <cell r="S7408" t="str">
            <v>0</v>
          </cell>
        </row>
        <row r="7409">
          <cell r="S7409" t="str">
            <v>0</v>
          </cell>
        </row>
        <row r="7410">
          <cell r="S7410" t="str">
            <v>0</v>
          </cell>
        </row>
        <row r="7411">
          <cell r="S7411" t="str">
            <v>0</v>
          </cell>
        </row>
        <row r="7412">
          <cell r="S7412" t="str">
            <v>0</v>
          </cell>
        </row>
        <row r="7413">
          <cell r="S7413" t="str">
            <v>0</v>
          </cell>
        </row>
        <row r="7414">
          <cell r="S7414" t="str">
            <v>0</v>
          </cell>
        </row>
        <row r="7415">
          <cell r="S7415" t="str">
            <v>0</v>
          </cell>
        </row>
        <row r="7416">
          <cell r="S7416" t="str">
            <v>0</v>
          </cell>
        </row>
        <row r="7417">
          <cell r="S7417" t="str">
            <v>0</v>
          </cell>
        </row>
        <row r="7418">
          <cell r="S7418" t="str">
            <v>0</v>
          </cell>
        </row>
        <row r="7419">
          <cell r="S7419" t="str">
            <v>0</v>
          </cell>
        </row>
        <row r="7420">
          <cell r="S7420" t="str">
            <v>0</v>
          </cell>
        </row>
        <row r="7421">
          <cell r="S7421" t="str">
            <v>0</v>
          </cell>
        </row>
        <row r="7422">
          <cell r="S7422" t="str">
            <v>0</v>
          </cell>
        </row>
        <row r="7423">
          <cell r="S7423" t="str">
            <v>0</v>
          </cell>
        </row>
        <row r="7424">
          <cell r="S7424" t="str">
            <v>0</v>
          </cell>
        </row>
        <row r="7425">
          <cell r="S7425" t="str">
            <v>0</v>
          </cell>
        </row>
        <row r="7426">
          <cell r="S7426" t="str">
            <v>0</v>
          </cell>
        </row>
        <row r="7427">
          <cell r="S7427" t="str">
            <v>0</v>
          </cell>
        </row>
        <row r="7428">
          <cell r="S7428" t="str">
            <v>0</v>
          </cell>
        </row>
        <row r="7429">
          <cell r="S7429" t="str">
            <v>0</v>
          </cell>
        </row>
        <row r="7430">
          <cell r="S7430" t="str">
            <v>0</v>
          </cell>
        </row>
        <row r="7431">
          <cell r="S7431" t="str">
            <v>0</v>
          </cell>
        </row>
        <row r="7432">
          <cell r="S7432" t="str">
            <v>0</v>
          </cell>
        </row>
        <row r="7433">
          <cell r="S7433" t="str">
            <v>0</v>
          </cell>
        </row>
        <row r="7434">
          <cell r="S7434" t="str">
            <v>0</v>
          </cell>
        </row>
        <row r="7435">
          <cell r="S7435" t="str">
            <v>0</v>
          </cell>
        </row>
        <row r="7436">
          <cell r="S7436" t="str">
            <v>0</v>
          </cell>
        </row>
        <row r="7437">
          <cell r="S7437" t="str">
            <v>0</v>
          </cell>
        </row>
        <row r="7438">
          <cell r="S7438" t="str">
            <v>0</v>
          </cell>
        </row>
        <row r="7439">
          <cell r="S7439" t="str">
            <v>0</v>
          </cell>
        </row>
        <row r="7440">
          <cell r="S7440" t="str">
            <v>0</v>
          </cell>
        </row>
        <row r="7441">
          <cell r="S7441" t="str">
            <v>0</v>
          </cell>
        </row>
        <row r="7442">
          <cell r="S7442" t="str">
            <v>0</v>
          </cell>
        </row>
        <row r="7443">
          <cell r="S7443" t="str">
            <v>0</v>
          </cell>
        </row>
        <row r="7444">
          <cell r="S7444" t="str">
            <v>0</v>
          </cell>
        </row>
        <row r="7445">
          <cell r="S7445" t="str">
            <v>0</v>
          </cell>
        </row>
        <row r="7446">
          <cell r="S7446" t="str">
            <v>0</v>
          </cell>
        </row>
        <row r="7447">
          <cell r="S7447" t="str">
            <v>0</v>
          </cell>
        </row>
        <row r="7448">
          <cell r="S7448" t="str">
            <v>0</v>
          </cell>
        </row>
        <row r="7449">
          <cell r="S7449" t="str">
            <v>0</v>
          </cell>
        </row>
        <row r="7450">
          <cell r="S7450" t="str">
            <v>0</v>
          </cell>
        </row>
        <row r="7451">
          <cell r="S7451" t="str">
            <v>0</v>
          </cell>
        </row>
        <row r="7452">
          <cell r="S7452" t="str">
            <v>0</v>
          </cell>
        </row>
        <row r="7453">
          <cell r="S7453" t="str">
            <v>0</v>
          </cell>
        </row>
        <row r="7454">
          <cell r="S7454" t="str">
            <v>0</v>
          </cell>
        </row>
        <row r="7455">
          <cell r="S7455" t="str">
            <v>0</v>
          </cell>
        </row>
        <row r="7456">
          <cell r="S7456" t="str">
            <v>0</v>
          </cell>
        </row>
        <row r="7457">
          <cell r="S7457" t="str">
            <v>0</v>
          </cell>
        </row>
        <row r="7458">
          <cell r="S7458" t="str">
            <v>0</v>
          </cell>
        </row>
        <row r="7459">
          <cell r="S7459" t="str">
            <v>0</v>
          </cell>
        </row>
        <row r="7460">
          <cell r="S7460" t="str">
            <v>0</v>
          </cell>
        </row>
        <row r="7461">
          <cell r="S7461" t="str">
            <v>0</v>
          </cell>
        </row>
        <row r="7462">
          <cell r="S7462" t="str">
            <v>0</v>
          </cell>
        </row>
        <row r="7463">
          <cell r="S7463" t="str">
            <v>0</v>
          </cell>
        </row>
        <row r="7464">
          <cell r="S7464" t="str">
            <v>0</v>
          </cell>
        </row>
        <row r="7465">
          <cell r="S7465" t="str">
            <v>0</v>
          </cell>
        </row>
        <row r="7466">
          <cell r="S7466" t="str">
            <v>0</v>
          </cell>
        </row>
        <row r="7467">
          <cell r="S7467" t="str">
            <v>0</v>
          </cell>
        </row>
        <row r="7468">
          <cell r="S7468" t="str">
            <v>0</v>
          </cell>
        </row>
        <row r="7469">
          <cell r="S7469" t="str">
            <v>0</v>
          </cell>
        </row>
        <row r="7470">
          <cell r="S7470" t="str">
            <v>0</v>
          </cell>
        </row>
        <row r="7471">
          <cell r="S7471" t="str">
            <v>0</v>
          </cell>
        </row>
        <row r="7472">
          <cell r="S7472" t="str">
            <v>0</v>
          </cell>
        </row>
        <row r="7473">
          <cell r="S7473" t="str">
            <v>0</v>
          </cell>
        </row>
        <row r="7474">
          <cell r="S7474" t="str">
            <v>0</v>
          </cell>
        </row>
        <row r="7475">
          <cell r="S7475" t="str">
            <v>0</v>
          </cell>
        </row>
        <row r="7476">
          <cell r="S7476" t="str">
            <v>0</v>
          </cell>
        </row>
        <row r="7477">
          <cell r="S7477" t="str">
            <v>0</v>
          </cell>
        </row>
        <row r="7478">
          <cell r="S7478" t="str">
            <v>0</v>
          </cell>
        </row>
        <row r="7479">
          <cell r="S7479" t="str">
            <v>0</v>
          </cell>
        </row>
        <row r="7480">
          <cell r="S7480" t="str">
            <v>0</v>
          </cell>
        </row>
        <row r="7481">
          <cell r="S7481" t="str">
            <v>0</v>
          </cell>
        </row>
        <row r="7482">
          <cell r="S7482" t="str">
            <v>0</v>
          </cell>
        </row>
        <row r="7483">
          <cell r="S7483" t="str">
            <v>0</v>
          </cell>
        </row>
        <row r="7484">
          <cell r="S7484" t="str">
            <v>0</v>
          </cell>
        </row>
        <row r="7485">
          <cell r="S7485" t="str">
            <v>0</v>
          </cell>
        </row>
        <row r="7486">
          <cell r="S7486" t="str">
            <v>0</v>
          </cell>
        </row>
        <row r="7487">
          <cell r="S7487" t="str">
            <v>0</v>
          </cell>
        </row>
        <row r="7488">
          <cell r="S7488" t="str">
            <v>0</v>
          </cell>
        </row>
        <row r="7489">
          <cell r="S7489" t="str">
            <v>0</v>
          </cell>
        </row>
        <row r="7490">
          <cell r="S7490" t="str">
            <v>0</v>
          </cell>
        </row>
        <row r="7491">
          <cell r="S7491" t="str">
            <v>0</v>
          </cell>
        </row>
        <row r="7492">
          <cell r="S7492" t="str">
            <v>0</v>
          </cell>
        </row>
        <row r="7493">
          <cell r="S7493" t="str">
            <v>0</v>
          </cell>
        </row>
        <row r="7494">
          <cell r="S7494" t="str">
            <v>0</v>
          </cell>
        </row>
        <row r="7495">
          <cell r="S7495" t="str">
            <v>0</v>
          </cell>
        </row>
        <row r="7496">
          <cell r="S7496" t="str">
            <v>0</v>
          </cell>
        </row>
        <row r="7497">
          <cell r="S7497" t="str">
            <v>0</v>
          </cell>
        </row>
        <row r="7498">
          <cell r="S7498" t="str">
            <v>0</v>
          </cell>
        </row>
        <row r="7499">
          <cell r="S7499" t="str">
            <v>0</v>
          </cell>
        </row>
        <row r="7500">
          <cell r="S7500" t="str">
            <v>0</v>
          </cell>
        </row>
        <row r="7501">
          <cell r="S7501" t="str">
            <v>0</v>
          </cell>
        </row>
        <row r="7502">
          <cell r="S7502" t="str">
            <v>0</v>
          </cell>
        </row>
        <row r="7503">
          <cell r="S7503" t="str">
            <v>0</v>
          </cell>
        </row>
        <row r="7504">
          <cell r="S7504" t="str">
            <v>0</v>
          </cell>
        </row>
        <row r="7505">
          <cell r="S7505" t="str">
            <v>0</v>
          </cell>
        </row>
        <row r="7506">
          <cell r="S7506" t="str">
            <v>0</v>
          </cell>
        </row>
        <row r="7507">
          <cell r="S7507" t="str">
            <v>0</v>
          </cell>
        </row>
        <row r="7508">
          <cell r="S7508" t="str">
            <v>0</v>
          </cell>
        </row>
        <row r="7509">
          <cell r="S7509" t="str">
            <v>0</v>
          </cell>
        </row>
        <row r="7510">
          <cell r="S7510" t="str">
            <v>0</v>
          </cell>
        </row>
        <row r="7511">
          <cell r="S7511" t="str">
            <v>0</v>
          </cell>
        </row>
        <row r="7512">
          <cell r="S7512" t="str">
            <v>0</v>
          </cell>
        </row>
        <row r="7513">
          <cell r="S7513" t="str">
            <v>0</v>
          </cell>
        </row>
        <row r="7514">
          <cell r="S7514" t="str">
            <v>0</v>
          </cell>
        </row>
        <row r="7515">
          <cell r="S7515" t="str">
            <v>0</v>
          </cell>
        </row>
        <row r="7516">
          <cell r="S7516" t="str">
            <v>0</v>
          </cell>
        </row>
        <row r="7517">
          <cell r="S7517" t="str">
            <v>0</v>
          </cell>
        </row>
        <row r="7518">
          <cell r="S7518" t="str">
            <v>0</v>
          </cell>
        </row>
        <row r="7519">
          <cell r="S7519" t="str">
            <v>0</v>
          </cell>
        </row>
        <row r="7520">
          <cell r="S7520" t="str">
            <v>0</v>
          </cell>
        </row>
        <row r="7521">
          <cell r="S7521" t="str">
            <v>0</v>
          </cell>
        </row>
        <row r="7522">
          <cell r="S7522" t="str">
            <v>0</v>
          </cell>
        </row>
        <row r="7523">
          <cell r="S7523" t="str">
            <v>0</v>
          </cell>
        </row>
        <row r="7524">
          <cell r="S7524" t="str">
            <v>0</v>
          </cell>
        </row>
        <row r="7525">
          <cell r="S7525" t="str">
            <v>0</v>
          </cell>
        </row>
        <row r="7526">
          <cell r="S7526" t="str">
            <v>0</v>
          </cell>
        </row>
        <row r="7527">
          <cell r="S7527" t="str">
            <v>0</v>
          </cell>
        </row>
        <row r="7528">
          <cell r="S7528" t="str">
            <v>0</v>
          </cell>
        </row>
        <row r="7529">
          <cell r="S7529" t="str">
            <v>0</v>
          </cell>
        </row>
        <row r="7530">
          <cell r="S7530" t="str">
            <v>0</v>
          </cell>
        </row>
        <row r="7531">
          <cell r="S7531" t="str">
            <v>0</v>
          </cell>
        </row>
        <row r="7532">
          <cell r="S7532" t="str">
            <v>0</v>
          </cell>
        </row>
        <row r="7533">
          <cell r="S7533" t="str">
            <v>0</v>
          </cell>
        </row>
        <row r="7534">
          <cell r="S7534" t="str">
            <v>0</v>
          </cell>
        </row>
        <row r="7535">
          <cell r="S7535" t="str">
            <v>0</v>
          </cell>
        </row>
        <row r="7536">
          <cell r="S7536" t="str">
            <v>0</v>
          </cell>
        </row>
        <row r="7537">
          <cell r="S7537" t="str">
            <v>0</v>
          </cell>
        </row>
        <row r="7538">
          <cell r="S7538" t="str">
            <v>0</v>
          </cell>
        </row>
        <row r="7539">
          <cell r="S7539" t="str">
            <v>0</v>
          </cell>
        </row>
        <row r="7540">
          <cell r="S7540" t="str">
            <v>0</v>
          </cell>
        </row>
        <row r="7541">
          <cell r="S7541" t="str">
            <v>0</v>
          </cell>
        </row>
        <row r="7542">
          <cell r="S7542" t="str">
            <v>0</v>
          </cell>
        </row>
        <row r="7543">
          <cell r="S7543" t="str">
            <v>0</v>
          </cell>
        </row>
        <row r="7544">
          <cell r="S7544" t="str">
            <v>0</v>
          </cell>
        </row>
        <row r="7545">
          <cell r="S7545" t="str">
            <v>0</v>
          </cell>
        </row>
        <row r="7546">
          <cell r="S7546" t="str">
            <v>0</v>
          </cell>
        </row>
        <row r="7547">
          <cell r="S7547" t="str">
            <v>0</v>
          </cell>
        </row>
        <row r="7548">
          <cell r="S7548" t="str">
            <v>0</v>
          </cell>
        </row>
        <row r="7549">
          <cell r="S7549" t="str">
            <v>0</v>
          </cell>
        </row>
        <row r="7550">
          <cell r="S7550" t="str">
            <v>0</v>
          </cell>
        </row>
        <row r="7551">
          <cell r="S7551" t="str">
            <v>0</v>
          </cell>
        </row>
        <row r="7552">
          <cell r="S7552" t="str">
            <v>0</v>
          </cell>
        </row>
        <row r="7553">
          <cell r="S7553" t="str">
            <v>0</v>
          </cell>
        </row>
        <row r="7554">
          <cell r="S7554" t="str">
            <v>0</v>
          </cell>
        </row>
        <row r="7555">
          <cell r="S7555" t="str">
            <v>0</v>
          </cell>
        </row>
        <row r="7556">
          <cell r="S7556" t="str">
            <v>0</v>
          </cell>
        </row>
        <row r="7557">
          <cell r="S7557" t="str">
            <v>0</v>
          </cell>
        </row>
        <row r="7558">
          <cell r="S7558" t="str">
            <v>0</v>
          </cell>
        </row>
        <row r="7559">
          <cell r="S7559" t="str">
            <v>0</v>
          </cell>
        </row>
        <row r="7560">
          <cell r="S7560" t="str">
            <v>0</v>
          </cell>
        </row>
        <row r="7561">
          <cell r="S7561" t="str">
            <v>0</v>
          </cell>
        </row>
        <row r="7562">
          <cell r="S7562" t="str">
            <v>0</v>
          </cell>
        </row>
        <row r="7563">
          <cell r="S7563" t="str">
            <v>0</v>
          </cell>
        </row>
        <row r="7564">
          <cell r="S7564" t="str">
            <v>0</v>
          </cell>
        </row>
        <row r="7565">
          <cell r="S7565" t="str">
            <v>0</v>
          </cell>
        </row>
        <row r="7566">
          <cell r="S7566" t="str">
            <v>0</v>
          </cell>
        </row>
        <row r="7567">
          <cell r="S7567" t="str">
            <v>0</v>
          </cell>
        </row>
        <row r="7568">
          <cell r="S7568" t="str">
            <v>0</v>
          </cell>
        </row>
        <row r="7569">
          <cell r="S7569" t="str">
            <v>0</v>
          </cell>
        </row>
        <row r="7570">
          <cell r="S7570" t="str">
            <v>0</v>
          </cell>
        </row>
        <row r="7571">
          <cell r="S7571" t="str">
            <v>0</v>
          </cell>
        </row>
        <row r="7572">
          <cell r="S7572" t="str">
            <v>0</v>
          </cell>
        </row>
        <row r="7573">
          <cell r="S7573" t="str">
            <v>0</v>
          </cell>
        </row>
        <row r="7574">
          <cell r="S7574" t="str">
            <v>0</v>
          </cell>
        </row>
        <row r="7575">
          <cell r="S7575" t="str">
            <v>0</v>
          </cell>
        </row>
        <row r="7576">
          <cell r="S7576" t="str">
            <v>0</v>
          </cell>
        </row>
        <row r="7577">
          <cell r="S7577" t="str">
            <v>0</v>
          </cell>
        </row>
        <row r="7578">
          <cell r="S7578" t="str">
            <v>0</v>
          </cell>
        </row>
        <row r="7579">
          <cell r="S7579" t="str">
            <v>0</v>
          </cell>
        </row>
        <row r="7580">
          <cell r="S7580" t="str">
            <v>0</v>
          </cell>
        </row>
        <row r="7581">
          <cell r="S7581" t="str">
            <v>0</v>
          </cell>
        </row>
        <row r="7582">
          <cell r="S7582" t="str">
            <v>0</v>
          </cell>
        </row>
        <row r="7583">
          <cell r="S7583" t="str">
            <v>0</v>
          </cell>
        </row>
        <row r="7584">
          <cell r="S7584" t="str">
            <v>0</v>
          </cell>
        </row>
        <row r="7585">
          <cell r="S7585" t="str">
            <v>0</v>
          </cell>
        </row>
        <row r="7586">
          <cell r="S7586" t="str">
            <v>0</v>
          </cell>
        </row>
        <row r="7587">
          <cell r="S7587" t="str">
            <v>0</v>
          </cell>
        </row>
        <row r="7588">
          <cell r="S7588" t="str">
            <v>0</v>
          </cell>
        </row>
        <row r="7589">
          <cell r="S7589" t="str">
            <v>0</v>
          </cell>
        </row>
        <row r="7590">
          <cell r="S7590" t="str">
            <v>0</v>
          </cell>
        </row>
        <row r="7591">
          <cell r="S7591" t="str">
            <v>0</v>
          </cell>
        </row>
        <row r="7592">
          <cell r="S7592" t="str">
            <v>0</v>
          </cell>
        </row>
        <row r="7593">
          <cell r="S7593" t="str">
            <v>0</v>
          </cell>
        </row>
        <row r="7594">
          <cell r="S7594" t="str">
            <v>0</v>
          </cell>
        </row>
        <row r="7595">
          <cell r="S7595" t="str">
            <v>0</v>
          </cell>
        </row>
        <row r="7596">
          <cell r="S7596" t="str">
            <v>0</v>
          </cell>
        </row>
        <row r="7597">
          <cell r="S7597" t="str">
            <v>0</v>
          </cell>
        </row>
        <row r="7598">
          <cell r="S7598" t="str">
            <v>0</v>
          </cell>
        </row>
        <row r="7599">
          <cell r="S7599" t="str">
            <v>0</v>
          </cell>
        </row>
        <row r="7600">
          <cell r="S7600" t="str">
            <v>0</v>
          </cell>
        </row>
        <row r="7601">
          <cell r="S7601" t="str">
            <v>0</v>
          </cell>
        </row>
        <row r="7602">
          <cell r="S7602" t="str">
            <v>0</v>
          </cell>
        </row>
        <row r="7603">
          <cell r="S7603" t="str">
            <v>0</v>
          </cell>
        </row>
        <row r="7604">
          <cell r="S7604" t="str">
            <v>0</v>
          </cell>
        </row>
        <row r="7605">
          <cell r="S7605" t="str">
            <v>0</v>
          </cell>
        </row>
        <row r="7606">
          <cell r="S7606" t="str">
            <v>0</v>
          </cell>
        </row>
        <row r="7607">
          <cell r="S7607" t="str">
            <v>0</v>
          </cell>
        </row>
        <row r="7608">
          <cell r="S7608" t="str">
            <v>0</v>
          </cell>
        </row>
        <row r="7609">
          <cell r="S7609" t="str">
            <v>0</v>
          </cell>
        </row>
        <row r="7610">
          <cell r="S7610" t="str">
            <v>0</v>
          </cell>
        </row>
        <row r="7611">
          <cell r="S7611" t="str">
            <v>0</v>
          </cell>
        </row>
        <row r="7612">
          <cell r="S7612" t="str">
            <v>0</v>
          </cell>
        </row>
        <row r="7613">
          <cell r="S7613" t="str">
            <v>0</v>
          </cell>
        </row>
        <row r="7614">
          <cell r="S7614" t="str">
            <v>0</v>
          </cell>
        </row>
        <row r="7615">
          <cell r="S7615" t="str">
            <v>0</v>
          </cell>
        </row>
        <row r="7616">
          <cell r="S7616" t="str">
            <v>0</v>
          </cell>
        </row>
        <row r="7617">
          <cell r="S7617" t="str">
            <v>0</v>
          </cell>
        </row>
        <row r="7618">
          <cell r="S7618" t="str">
            <v>0</v>
          </cell>
        </row>
        <row r="7619">
          <cell r="S7619" t="str">
            <v>0</v>
          </cell>
        </row>
        <row r="7620">
          <cell r="S7620" t="str">
            <v>0</v>
          </cell>
        </row>
        <row r="7621">
          <cell r="S7621" t="str">
            <v>0</v>
          </cell>
        </row>
        <row r="7622">
          <cell r="S7622" t="str">
            <v>0</v>
          </cell>
        </row>
        <row r="7623">
          <cell r="S7623" t="str">
            <v>0</v>
          </cell>
        </row>
        <row r="7624">
          <cell r="S7624" t="str">
            <v>0</v>
          </cell>
        </row>
        <row r="7625">
          <cell r="S7625" t="str">
            <v>0</v>
          </cell>
        </row>
        <row r="7626">
          <cell r="S7626" t="str">
            <v>0</v>
          </cell>
        </row>
        <row r="7627">
          <cell r="S7627" t="str">
            <v>0</v>
          </cell>
        </row>
        <row r="7628">
          <cell r="S7628" t="str">
            <v>0</v>
          </cell>
        </row>
        <row r="7629">
          <cell r="S7629" t="str">
            <v>0</v>
          </cell>
        </row>
        <row r="7630">
          <cell r="S7630" t="str">
            <v>0</v>
          </cell>
        </row>
        <row r="7631">
          <cell r="S7631" t="str">
            <v>0</v>
          </cell>
        </row>
        <row r="7632">
          <cell r="S7632" t="str">
            <v>0</v>
          </cell>
        </row>
        <row r="7633">
          <cell r="S7633" t="str">
            <v>0</v>
          </cell>
        </row>
        <row r="7634">
          <cell r="S7634" t="str">
            <v>0</v>
          </cell>
        </row>
        <row r="7635">
          <cell r="S7635" t="str">
            <v>0</v>
          </cell>
        </row>
        <row r="7636">
          <cell r="S7636" t="str">
            <v>0</v>
          </cell>
        </row>
        <row r="7637">
          <cell r="S7637" t="str">
            <v>0</v>
          </cell>
        </row>
        <row r="7638">
          <cell r="S7638" t="str">
            <v>0</v>
          </cell>
        </row>
        <row r="7639">
          <cell r="S7639" t="str">
            <v>0</v>
          </cell>
        </row>
        <row r="7640">
          <cell r="S7640" t="str">
            <v>0</v>
          </cell>
        </row>
        <row r="7641">
          <cell r="S7641" t="str">
            <v>0</v>
          </cell>
        </row>
        <row r="7642">
          <cell r="S7642" t="str">
            <v>0</v>
          </cell>
        </row>
        <row r="7643">
          <cell r="S7643" t="str">
            <v>0</v>
          </cell>
        </row>
        <row r="7644">
          <cell r="S7644" t="str">
            <v>0</v>
          </cell>
        </row>
        <row r="7645">
          <cell r="S7645" t="str">
            <v>0</v>
          </cell>
        </row>
        <row r="7646">
          <cell r="S7646" t="str">
            <v>0</v>
          </cell>
        </row>
        <row r="7647">
          <cell r="S7647" t="str">
            <v>0</v>
          </cell>
        </row>
        <row r="7648">
          <cell r="S7648" t="str">
            <v>0</v>
          </cell>
        </row>
        <row r="7649">
          <cell r="S7649" t="str">
            <v>0</v>
          </cell>
        </row>
        <row r="7650">
          <cell r="S7650" t="str">
            <v>0</v>
          </cell>
        </row>
        <row r="7651">
          <cell r="S7651" t="str">
            <v>0</v>
          </cell>
        </row>
        <row r="7652">
          <cell r="S7652" t="str">
            <v>0</v>
          </cell>
        </row>
        <row r="7653">
          <cell r="S7653" t="str">
            <v>0</v>
          </cell>
        </row>
        <row r="7654">
          <cell r="S7654" t="str">
            <v>0</v>
          </cell>
        </row>
        <row r="7655">
          <cell r="S7655" t="str">
            <v>0</v>
          </cell>
        </row>
        <row r="7656">
          <cell r="S7656" t="str">
            <v>0</v>
          </cell>
        </row>
        <row r="7657">
          <cell r="S7657" t="str">
            <v>0</v>
          </cell>
        </row>
        <row r="7658">
          <cell r="S7658" t="str">
            <v>0</v>
          </cell>
        </row>
        <row r="7659">
          <cell r="S7659" t="str">
            <v>0</v>
          </cell>
        </row>
        <row r="7660">
          <cell r="S7660" t="str">
            <v>0</v>
          </cell>
        </row>
        <row r="7661">
          <cell r="S7661" t="str">
            <v>0</v>
          </cell>
        </row>
        <row r="7662">
          <cell r="S7662" t="str">
            <v>0</v>
          </cell>
        </row>
        <row r="7663">
          <cell r="S7663" t="str">
            <v>0</v>
          </cell>
        </row>
        <row r="7664">
          <cell r="S7664" t="str">
            <v>0</v>
          </cell>
        </row>
        <row r="7665">
          <cell r="S7665" t="str">
            <v>0</v>
          </cell>
        </row>
        <row r="7666">
          <cell r="S7666" t="str">
            <v>0</v>
          </cell>
        </row>
        <row r="7667">
          <cell r="S7667" t="str">
            <v>0</v>
          </cell>
        </row>
        <row r="7668">
          <cell r="S7668" t="str">
            <v>0</v>
          </cell>
        </row>
        <row r="7669">
          <cell r="S7669" t="str">
            <v>0</v>
          </cell>
        </row>
        <row r="7670">
          <cell r="S7670" t="str">
            <v>0</v>
          </cell>
        </row>
        <row r="7671">
          <cell r="S7671" t="str">
            <v>0</v>
          </cell>
        </row>
        <row r="7672">
          <cell r="S7672" t="str">
            <v>0</v>
          </cell>
        </row>
        <row r="7673">
          <cell r="S7673" t="str">
            <v>0</v>
          </cell>
        </row>
        <row r="7674">
          <cell r="S7674" t="str">
            <v>0</v>
          </cell>
        </row>
        <row r="7675">
          <cell r="S7675" t="str">
            <v>0</v>
          </cell>
        </row>
        <row r="7676">
          <cell r="S7676" t="str">
            <v>0</v>
          </cell>
        </row>
        <row r="7677">
          <cell r="S7677" t="str">
            <v>0</v>
          </cell>
        </row>
        <row r="7678">
          <cell r="S7678" t="str">
            <v>0</v>
          </cell>
        </row>
        <row r="7679">
          <cell r="S7679" t="str">
            <v>0</v>
          </cell>
        </row>
        <row r="7680">
          <cell r="S7680" t="str">
            <v>0</v>
          </cell>
        </row>
        <row r="7681">
          <cell r="S7681" t="str">
            <v>0</v>
          </cell>
        </row>
        <row r="7682">
          <cell r="S7682" t="str">
            <v>0</v>
          </cell>
        </row>
        <row r="7683">
          <cell r="S7683" t="str">
            <v>0</v>
          </cell>
        </row>
        <row r="7684">
          <cell r="S7684" t="str">
            <v>0</v>
          </cell>
        </row>
        <row r="7685">
          <cell r="S7685" t="str">
            <v>0</v>
          </cell>
        </row>
        <row r="7686">
          <cell r="S7686" t="str">
            <v>0</v>
          </cell>
        </row>
        <row r="7687">
          <cell r="S7687" t="str">
            <v>0</v>
          </cell>
        </row>
        <row r="7688">
          <cell r="S7688" t="str">
            <v>0</v>
          </cell>
        </row>
        <row r="7689">
          <cell r="S7689" t="str">
            <v>0</v>
          </cell>
        </row>
        <row r="7690">
          <cell r="S7690" t="str">
            <v>0</v>
          </cell>
        </row>
        <row r="7691">
          <cell r="S7691" t="str">
            <v>0</v>
          </cell>
        </row>
        <row r="7692">
          <cell r="S7692" t="str">
            <v>0</v>
          </cell>
        </row>
        <row r="7693">
          <cell r="S7693" t="str">
            <v>0</v>
          </cell>
        </row>
        <row r="7694">
          <cell r="S7694" t="str">
            <v>0</v>
          </cell>
        </row>
        <row r="7695">
          <cell r="S7695" t="str">
            <v>0</v>
          </cell>
        </row>
        <row r="7696">
          <cell r="S7696" t="str">
            <v>0</v>
          </cell>
        </row>
        <row r="7697">
          <cell r="S7697" t="str">
            <v>0</v>
          </cell>
        </row>
        <row r="7698">
          <cell r="S7698" t="str">
            <v>0</v>
          </cell>
        </row>
        <row r="7699">
          <cell r="S7699" t="str">
            <v>0</v>
          </cell>
        </row>
        <row r="7700">
          <cell r="S7700" t="str">
            <v>0</v>
          </cell>
        </row>
        <row r="7701">
          <cell r="S7701" t="str">
            <v>0</v>
          </cell>
        </row>
        <row r="7702">
          <cell r="S7702" t="str">
            <v>0</v>
          </cell>
        </row>
        <row r="7703">
          <cell r="S7703" t="str">
            <v>0</v>
          </cell>
        </row>
        <row r="7704">
          <cell r="S7704" t="str">
            <v>0</v>
          </cell>
        </row>
        <row r="7705">
          <cell r="S7705" t="str">
            <v>0</v>
          </cell>
        </row>
        <row r="7706">
          <cell r="S7706" t="str">
            <v>0</v>
          </cell>
        </row>
        <row r="7707">
          <cell r="S7707" t="str">
            <v>0</v>
          </cell>
        </row>
        <row r="7708">
          <cell r="S7708" t="str">
            <v>0</v>
          </cell>
        </row>
        <row r="7709">
          <cell r="S7709" t="str">
            <v>0</v>
          </cell>
        </row>
        <row r="7710">
          <cell r="S7710" t="str">
            <v>0</v>
          </cell>
        </row>
        <row r="7711">
          <cell r="S7711" t="str">
            <v>0</v>
          </cell>
        </row>
        <row r="7712">
          <cell r="S7712" t="str">
            <v>0</v>
          </cell>
        </row>
        <row r="7713">
          <cell r="S7713" t="str">
            <v>0</v>
          </cell>
        </row>
        <row r="7714">
          <cell r="S7714" t="str">
            <v>0</v>
          </cell>
        </row>
        <row r="7715">
          <cell r="S7715" t="str">
            <v>0</v>
          </cell>
        </row>
        <row r="7716">
          <cell r="S7716" t="str">
            <v>0</v>
          </cell>
        </row>
        <row r="7717">
          <cell r="S7717" t="str">
            <v>0</v>
          </cell>
        </row>
        <row r="7718">
          <cell r="S7718" t="str">
            <v>0</v>
          </cell>
        </row>
        <row r="7719">
          <cell r="S7719" t="str">
            <v>0</v>
          </cell>
        </row>
        <row r="7720">
          <cell r="S7720" t="str">
            <v>0</v>
          </cell>
        </row>
        <row r="7721">
          <cell r="S7721" t="str">
            <v>0</v>
          </cell>
        </row>
        <row r="7722">
          <cell r="S7722" t="str">
            <v>0</v>
          </cell>
        </row>
        <row r="7723">
          <cell r="S7723" t="str">
            <v>0</v>
          </cell>
        </row>
        <row r="7724">
          <cell r="S7724" t="str">
            <v>0</v>
          </cell>
        </row>
        <row r="7725">
          <cell r="S7725" t="str">
            <v>0</v>
          </cell>
        </row>
        <row r="7726">
          <cell r="S7726" t="str">
            <v>0</v>
          </cell>
        </row>
        <row r="7727">
          <cell r="S7727" t="str">
            <v>0</v>
          </cell>
        </row>
        <row r="7728">
          <cell r="S7728" t="str">
            <v>0</v>
          </cell>
        </row>
        <row r="7729">
          <cell r="S7729" t="str">
            <v>0</v>
          </cell>
        </row>
        <row r="7730">
          <cell r="S7730" t="str">
            <v>0</v>
          </cell>
        </row>
        <row r="7731">
          <cell r="S7731" t="str">
            <v>0</v>
          </cell>
        </row>
        <row r="7732">
          <cell r="S7732" t="str">
            <v>0</v>
          </cell>
        </row>
        <row r="7733">
          <cell r="S7733" t="str">
            <v>0</v>
          </cell>
        </row>
        <row r="7734">
          <cell r="S7734" t="str">
            <v>0</v>
          </cell>
        </row>
        <row r="7735">
          <cell r="S7735" t="str">
            <v>0</v>
          </cell>
        </row>
        <row r="7736">
          <cell r="S7736" t="str">
            <v>0</v>
          </cell>
        </row>
        <row r="7737">
          <cell r="S7737" t="str">
            <v>0</v>
          </cell>
        </row>
        <row r="7738">
          <cell r="S7738" t="str">
            <v>0</v>
          </cell>
        </row>
        <row r="7739">
          <cell r="S7739" t="str">
            <v>0</v>
          </cell>
        </row>
        <row r="7740">
          <cell r="S7740" t="str">
            <v>0</v>
          </cell>
        </row>
        <row r="7741">
          <cell r="S7741" t="str">
            <v>0</v>
          </cell>
        </row>
        <row r="7742">
          <cell r="S7742" t="str">
            <v>0</v>
          </cell>
        </row>
        <row r="7743">
          <cell r="S7743" t="str">
            <v>0</v>
          </cell>
        </row>
        <row r="7744">
          <cell r="S7744" t="str">
            <v>0</v>
          </cell>
        </row>
        <row r="7745">
          <cell r="S7745" t="str">
            <v>0</v>
          </cell>
        </row>
        <row r="7746">
          <cell r="S7746" t="str">
            <v>0</v>
          </cell>
        </row>
        <row r="7747">
          <cell r="S7747" t="str">
            <v>0</v>
          </cell>
        </row>
        <row r="7748">
          <cell r="S7748" t="str">
            <v>0</v>
          </cell>
        </row>
        <row r="7749">
          <cell r="S7749" t="str">
            <v>0</v>
          </cell>
        </row>
        <row r="7750">
          <cell r="S7750" t="str">
            <v>0</v>
          </cell>
        </row>
        <row r="7751">
          <cell r="S7751" t="str">
            <v>0</v>
          </cell>
        </row>
        <row r="7752">
          <cell r="S7752" t="str">
            <v>0</v>
          </cell>
        </row>
        <row r="7753">
          <cell r="S7753" t="str">
            <v>0</v>
          </cell>
        </row>
        <row r="7754">
          <cell r="S7754" t="str">
            <v>0</v>
          </cell>
        </row>
        <row r="7755">
          <cell r="S7755" t="str">
            <v>0</v>
          </cell>
        </row>
        <row r="7756">
          <cell r="S7756" t="str">
            <v>0</v>
          </cell>
        </row>
        <row r="7757">
          <cell r="S7757" t="str">
            <v>0</v>
          </cell>
        </row>
        <row r="7758">
          <cell r="S7758" t="str">
            <v>0</v>
          </cell>
        </row>
        <row r="7759">
          <cell r="S7759" t="str">
            <v>0</v>
          </cell>
        </row>
        <row r="7760">
          <cell r="S7760" t="str">
            <v>0</v>
          </cell>
        </row>
        <row r="7761">
          <cell r="S7761" t="str">
            <v>0</v>
          </cell>
        </row>
        <row r="7762">
          <cell r="S7762" t="str">
            <v>0</v>
          </cell>
        </row>
        <row r="7763">
          <cell r="S7763" t="str">
            <v>0</v>
          </cell>
        </row>
        <row r="7764">
          <cell r="S7764" t="str">
            <v>0</v>
          </cell>
        </row>
        <row r="7765">
          <cell r="S7765" t="str">
            <v>0</v>
          </cell>
        </row>
        <row r="7766">
          <cell r="S7766" t="str">
            <v>0</v>
          </cell>
        </row>
        <row r="7767">
          <cell r="S7767" t="str">
            <v>0</v>
          </cell>
        </row>
        <row r="7768">
          <cell r="S7768" t="str">
            <v>0</v>
          </cell>
        </row>
        <row r="7769">
          <cell r="S7769" t="str">
            <v>0</v>
          </cell>
        </row>
        <row r="7770">
          <cell r="S7770" t="str">
            <v>0</v>
          </cell>
        </row>
        <row r="7771">
          <cell r="S7771" t="str">
            <v>0</v>
          </cell>
        </row>
        <row r="7772">
          <cell r="S7772" t="str">
            <v>0</v>
          </cell>
        </row>
        <row r="7773">
          <cell r="S7773" t="str">
            <v>0</v>
          </cell>
        </row>
        <row r="7774">
          <cell r="S7774" t="str">
            <v>0</v>
          </cell>
        </row>
        <row r="7775">
          <cell r="S7775" t="str">
            <v>0</v>
          </cell>
        </row>
        <row r="7776">
          <cell r="S7776" t="str">
            <v>0</v>
          </cell>
        </row>
        <row r="7777">
          <cell r="S7777" t="str">
            <v>0</v>
          </cell>
        </row>
        <row r="7778">
          <cell r="S7778" t="str">
            <v>0</v>
          </cell>
        </row>
        <row r="7779">
          <cell r="S7779" t="str">
            <v>0</v>
          </cell>
        </row>
        <row r="7780">
          <cell r="S7780" t="str">
            <v>0</v>
          </cell>
        </row>
        <row r="7781">
          <cell r="S7781" t="str">
            <v>0</v>
          </cell>
        </row>
        <row r="7782">
          <cell r="S7782" t="str">
            <v>0</v>
          </cell>
        </row>
        <row r="7783">
          <cell r="S7783" t="str">
            <v>0</v>
          </cell>
        </row>
        <row r="7784">
          <cell r="S7784" t="str">
            <v>0</v>
          </cell>
        </row>
        <row r="7785">
          <cell r="S7785" t="str">
            <v>0</v>
          </cell>
        </row>
        <row r="7786">
          <cell r="S7786" t="str">
            <v>0</v>
          </cell>
        </row>
        <row r="7787">
          <cell r="S7787" t="str">
            <v>0</v>
          </cell>
        </row>
        <row r="7788">
          <cell r="S7788" t="str">
            <v>0</v>
          </cell>
        </row>
        <row r="7789">
          <cell r="S7789" t="str">
            <v>0</v>
          </cell>
        </row>
        <row r="7790">
          <cell r="S7790" t="str">
            <v>0</v>
          </cell>
        </row>
        <row r="7791">
          <cell r="S7791" t="str">
            <v>0</v>
          </cell>
        </row>
        <row r="7792">
          <cell r="S7792" t="str">
            <v>0</v>
          </cell>
        </row>
        <row r="7793">
          <cell r="S7793" t="str">
            <v>0</v>
          </cell>
        </row>
        <row r="7794">
          <cell r="S7794" t="str">
            <v>0</v>
          </cell>
        </row>
        <row r="7795">
          <cell r="S7795" t="str">
            <v>0</v>
          </cell>
        </row>
        <row r="7796">
          <cell r="S7796" t="str">
            <v>0</v>
          </cell>
        </row>
        <row r="7797">
          <cell r="S7797" t="str">
            <v>0</v>
          </cell>
        </row>
        <row r="7798">
          <cell r="S7798" t="str">
            <v>0</v>
          </cell>
        </row>
        <row r="7799">
          <cell r="S7799" t="str">
            <v>0</v>
          </cell>
        </row>
        <row r="7800">
          <cell r="S7800" t="str">
            <v>0</v>
          </cell>
        </row>
        <row r="7801">
          <cell r="S7801" t="str">
            <v>0</v>
          </cell>
        </row>
        <row r="7802">
          <cell r="S7802" t="str">
            <v>0</v>
          </cell>
        </row>
        <row r="7803">
          <cell r="S7803" t="str">
            <v>0</v>
          </cell>
        </row>
        <row r="7804">
          <cell r="S7804" t="str">
            <v>0</v>
          </cell>
        </row>
        <row r="7805">
          <cell r="S7805" t="str">
            <v>0</v>
          </cell>
        </row>
        <row r="7806">
          <cell r="S7806" t="str">
            <v>0</v>
          </cell>
        </row>
        <row r="7807">
          <cell r="S7807" t="str">
            <v>0</v>
          </cell>
        </row>
        <row r="7808">
          <cell r="S7808" t="str">
            <v>0</v>
          </cell>
        </row>
        <row r="7809">
          <cell r="S7809" t="str">
            <v>0</v>
          </cell>
        </row>
        <row r="7810">
          <cell r="S7810" t="str">
            <v>0</v>
          </cell>
        </row>
        <row r="7811">
          <cell r="S7811" t="str">
            <v>0</v>
          </cell>
        </row>
        <row r="7812">
          <cell r="S7812" t="str">
            <v>0</v>
          </cell>
        </row>
        <row r="7813">
          <cell r="S7813" t="str">
            <v>0</v>
          </cell>
        </row>
        <row r="7814">
          <cell r="S7814" t="str">
            <v>0</v>
          </cell>
        </row>
        <row r="7815">
          <cell r="S7815" t="str">
            <v>0</v>
          </cell>
        </row>
        <row r="7816">
          <cell r="S7816" t="str">
            <v>0</v>
          </cell>
        </row>
        <row r="7817">
          <cell r="S7817" t="str">
            <v>0</v>
          </cell>
        </row>
        <row r="7818">
          <cell r="S7818" t="str">
            <v>0</v>
          </cell>
        </row>
        <row r="7819">
          <cell r="S7819" t="str">
            <v>0</v>
          </cell>
        </row>
        <row r="7820">
          <cell r="S7820" t="str">
            <v>0</v>
          </cell>
        </row>
        <row r="7821">
          <cell r="S7821" t="str">
            <v>0</v>
          </cell>
        </row>
        <row r="7822">
          <cell r="S7822" t="str">
            <v>0</v>
          </cell>
        </row>
        <row r="7823">
          <cell r="S7823" t="str">
            <v>0</v>
          </cell>
        </row>
        <row r="7824">
          <cell r="S7824" t="str">
            <v>0</v>
          </cell>
        </row>
        <row r="7825">
          <cell r="S7825" t="str">
            <v>0</v>
          </cell>
        </row>
        <row r="7826">
          <cell r="S7826" t="str">
            <v>0</v>
          </cell>
        </row>
        <row r="7827">
          <cell r="S7827" t="str">
            <v>0</v>
          </cell>
        </row>
        <row r="7828">
          <cell r="S7828" t="str">
            <v>0</v>
          </cell>
        </row>
        <row r="7829">
          <cell r="S7829" t="str">
            <v>0</v>
          </cell>
        </row>
        <row r="7830">
          <cell r="S7830" t="str">
            <v>0</v>
          </cell>
        </row>
        <row r="7831">
          <cell r="S7831" t="str">
            <v>0</v>
          </cell>
        </row>
        <row r="7832">
          <cell r="S7832" t="str">
            <v>0</v>
          </cell>
        </row>
        <row r="7833">
          <cell r="S7833" t="str">
            <v>0</v>
          </cell>
        </row>
        <row r="7834">
          <cell r="S7834" t="str">
            <v>0</v>
          </cell>
        </row>
        <row r="7835">
          <cell r="S7835" t="str">
            <v>0</v>
          </cell>
        </row>
        <row r="7836">
          <cell r="S7836" t="str">
            <v>0</v>
          </cell>
        </row>
        <row r="7837">
          <cell r="S7837" t="str">
            <v>0</v>
          </cell>
        </row>
        <row r="7838">
          <cell r="S7838" t="str">
            <v>0</v>
          </cell>
        </row>
        <row r="7839">
          <cell r="S7839" t="str">
            <v>0</v>
          </cell>
        </row>
        <row r="7840">
          <cell r="S7840" t="str">
            <v>0</v>
          </cell>
        </row>
        <row r="7841">
          <cell r="S7841" t="str">
            <v>0</v>
          </cell>
        </row>
        <row r="7842">
          <cell r="S7842" t="str">
            <v>0</v>
          </cell>
        </row>
        <row r="7843">
          <cell r="S7843" t="str">
            <v>0</v>
          </cell>
        </row>
        <row r="7844">
          <cell r="S7844" t="str">
            <v>0</v>
          </cell>
        </row>
        <row r="7845">
          <cell r="S7845" t="str">
            <v>0</v>
          </cell>
        </row>
        <row r="7846">
          <cell r="S7846" t="str">
            <v>0</v>
          </cell>
        </row>
        <row r="7847">
          <cell r="S7847" t="str">
            <v>0</v>
          </cell>
        </row>
        <row r="7848">
          <cell r="S7848" t="str">
            <v>0</v>
          </cell>
        </row>
        <row r="7849">
          <cell r="S7849" t="str">
            <v>0</v>
          </cell>
        </row>
        <row r="7850">
          <cell r="S7850" t="str">
            <v>0</v>
          </cell>
        </row>
        <row r="7851">
          <cell r="S7851" t="str">
            <v>0</v>
          </cell>
        </row>
        <row r="7852">
          <cell r="S7852" t="str">
            <v>0</v>
          </cell>
        </row>
        <row r="7853">
          <cell r="S7853" t="str">
            <v>0</v>
          </cell>
        </row>
        <row r="7854">
          <cell r="S7854" t="str">
            <v>0</v>
          </cell>
        </row>
        <row r="7855">
          <cell r="S7855" t="str">
            <v>0</v>
          </cell>
        </row>
        <row r="7856">
          <cell r="S7856" t="str">
            <v>0</v>
          </cell>
        </row>
        <row r="7857">
          <cell r="S7857" t="str">
            <v>0</v>
          </cell>
        </row>
        <row r="7858">
          <cell r="S7858" t="str">
            <v>0</v>
          </cell>
        </row>
        <row r="7859">
          <cell r="S7859" t="str">
            <v>0</v>
          </cell>
        </row>
        <row r="7860">
          <cell r="S7860" t="str">
            <v>0</v>
          </cell>
        </row>
        <row r="7861">
          <cell r="S7861" t="str">
            <v>0</v>
          </cell>
        </row>
        <row r="7862">
          <cell r="S7862" t="str">
            <v>0</v>
          </cell>
        </row>
        <row r="7863">
          <cell r="S7863" t="str">
            <v>0</v>
          </cell>
        </row>
        <row r="7864">
          <cell r="S7864" t="str">
            <v>0</v>
          </cell>
        </row>
        <row r="7865">
          <cell r="S7865" t="str">
            <v>0</v>
          </cell>
        </row>
        <row r="7866">
          <cell r="S7866" t="str">
            <v>0</v>
          </cell>
        </row>
        <row r="7867">
          <cell r="S7867" t="str">
            <v>0</v>
          </cell>
        </row>
        <row r="7868">
          <cell r="S7868" t="str">
            <v>0</v>
          </cell>
        </row>
        <row r="7869">
          <cell r="S7869" t="str">
            <v>0</v>
          </cell>
        </row>
        <row r="7870">
          <cell r="S7870" t="str">
            <v>0</v>
          </cell>
        </row>
        <row r="7871">
          <cell r="S7871" t="str">
            <v>0</v>
          </cell>
        </row>
        <row r="7872">
          <cell r="S7872" t="str">
            <v>0</v>
          </cell>
        </row>
        <row r="7873">
          <cell r="S7873" t="str">
            <v>0</v>
          </cell>
        </row>
        <row r="7874">
          <cell r="S7874" t="str">
            <v>0</v>
          </cell>
        </row>
        <row r="7875">
          <cell r="S7875" t="str">
            <v>0</v>
          </cell>
        </row>
        <row r="7876">
          <cell r="S7876" t="str">
            <v>0</v>
          </cell>
        </row>
        <row r="7877">
          <cell r="S7877" t="str">
            <v>0</v>
          </cell>
        </row>
        <row r="7878">
          <cell r="S7878" t="str">
            <v>0</v>
          </cell>
        </row>
        <row r="7879">
          <cell r="S7879" t="str">
            <v>0</v>
          </cell>
        </row>
        <row r="7880">
          <cell r="S7880" t="str">
            <v>0</v>
          </cell>
        </row>
        <row r="7881">
          <cell r="S7881" t="str">
            <v>0</v>
          </cell>
        </row>
        <row r="7882">
          <cell r="S7882" t="str">
            <v>0</v>
          </cell>
        </row>
        <row r="7883">
          <cell r="S7883" t="str">
            <v>0</v>
          </cell>
        </row>
        <row r="7884">
          <cell r="S7884" t="str">
            <v>0</v>
          </cell>
        </row>
        <row r="7885">
          <cell r="S7885" t="str">
            <v>0</v>
          </cell>
        </row>
        <row r="7886">
          <cell r="S7886" t="str">
            <v>0</v>
          </cell>
        </row>
        <row r="7887">
          <cell r="S7887" t="str">
            <v>0</v>
          </cell>
        </row>
        <row r="7888">
          <cell r="S7888" t="str">
            <v>0</v>
          </cell>
        </row>
        <row r="7889">
          <cell r="S7889" t="str">
            <v>0</v>
          </cell>
        </row>
        <row r="7890">
          <cell r="S7890" t="str">
            <v>0</v>
          </cell>
        </row>
        <row r="7891">
          <cell r="S7891" t="str">
            <v>0</v>
          </cell>
        </row>
        <row r="7892">
          <cell r="S7892" t="str">
            <v>0</v>
          </cell>
        </row>
        <row r="7893">
          <cell r="S7893" t="str">
            <v>0</v>
          </cell>
        </row>
        <row r="7894">
          <cell r="S7894" t="str">
            <v>0</v>
          </cell>
        </row>
        <row r="7895">
          <cell r="S7895" t="str">
            <v>0</v>
          </cell>
        </row>
        <row r="7896">
          <cell r="S7896" t="str">
            <v>0</v>
          </cell>
        </row>
        <row r="7897">
          <cell r="S7897" t="str">
            <v>0</v>
          </cell>
        </row>
        <row r="7898">
          <cell r="S7898" t="str">
            <v>0</v>
          </cell>
        </row>
        <row r="7899">
          <cell r="S7899" t="str">
            <v>0</v>
          </cell>
        </row>
        <row r="7900">
          <cell r="S7900" t="str">
            <v>0</v>
          </cell>
        </row>
        <row r="7901">
          <cell r="S7901" t="str">
            <v>0</v>
          </cell>
        </row>
        <row r="7902">
          <cell r="S7902" t="str">
            <v>0</v>
          </cell>
        </row>
        <row r="7903">
          <cell r="S7903" t="str">
            <v>0</v>
          </cell>
        </row>
        <row r="7904">
          <cell r="S7904" t="str">
            <v>0</v>
          </cell>
        </row>
        <row r="7905">
          <cell r="S7905" t="str">
            <v>0</v>
          </cell>
        </row>
        <row r="7906">
          <cell r="S7906" t="str">
            <v>0</v>
          </cell>
        </row>
        <row r="7907">
          <cell r="S7907" t="str">
            <v>0</v>
          </cell>
        </row>
        <row r="7908">
          <cell r="S7908" t="str">
            <v>0</v>
          </cell>
        </row>
        <row r="7909">
          <cell r="S7909" t="str">
            <v>0</v>
          </cell>
        </row>
        <row r="7910">
          <cell r="S7910" t="str">
            <v>0</v>
          </cell>
        </row>
        <row r="7911">
          <cell r="S7911" t="str">
            <v>0</v>
          </cell>
        </row>
        <row r="7912">
          <cell r="S7912" t="str">
            <v>0</v>
          </cell>
        </row>
        <row r="7913">
          <cell r="S7913" t="str">
            <v>0</v>
          </cell>
        </row>
        <row r="7914">
          <cell r="S7914" t="str">
            <v>0</v>
          </cell>
        </row>
        <row r="7915">
          <cell r="S7915" t="str">
            <v>0</v>
          </cell>
        </row>
        <row r="7916">
          <cell r="S7916" t="str">
            <v>0</v>
          </cell>
        </row>
        <row r="7917">
          <cell r="S7917" t="str">
            <v>0</v>
          </cell>
        </row>
        <row r="7918">
          <cell r="S7918" t="str">
            <v>0</v>
          </cell>
        </row>
        <row r="7919">
          <cell r="S7919" t="str">
            <v>0</v>
          </cell>
        </row>
        <row r="7920">
          <cell r="S7920" t="str">
            <v>0</v>
          </cell>
        </row>
        <row r="7921">
          <cell r="S7921" t="str">
            <v>0</v>
          </cell>
        </row>
        <row r="7922">
          <cell r="S7922" t="str">
            <v>0</v>
          </cell>
        </row>
        <row r="7923">
          <cell r="S7923" t="str">
            <v>0</v>
          </cell>
        </row>
        <row r="7924">
          <cell r="S7924" t="str">
            <v>0</v>
          </cell>
        </row>
        <row r="7925">
          <cell r="S7925" t="str">
            <v>0</v>
          </cell>
        </row>
        <row r="7926">
          <cell r="S7926" t="str">
            <v>0</v>
          </cell>
        </row>
        <row r="7927">
          <cell r="S7927" t="str">
            <v>0</v>
          </cell>
        </row>
        <row r="7928">
          <cell r="S7928" t="str">
            <v>0</v>
          </cell>
        </row>
        <row r="7929">
          <cell r="S7929" t="str">
            <v>0</v>
          </cell>
        </row>
        <row r="7930">
          <cell r="S7930" t="str">
            <v>0</v>
          </cell>
        </row>
        <row r="7931">
          <cell r="S7931" t="str">
            <v>0</v>
          </cell>
        </row>
        <row r="7932">
          <cell r="S7932" t="str">
            <v>0</v>
          </cell>
        </row>
        <row r="7933">
          <cell r="S7933" t="str">
            <v>0</v>
          </cell>
        </row>
        <row r="7934">
          <cell r="S7934" t="str">
            <v>0</v>
          </cell>
        </row>
        <row r="7935">
          <cell r="S7935" t="str">
            <v>0</v>
          </cell>
        </row>
        <row r="7936">
          <cell r="S7936" t="str">
            <v>0</v>
          </cell>
        </row>
        <row r="7937">
          <cell r="S7937" t="str">
            <v>0</v>
          </cell>
        </row>
        <row r="7938">
          <cell r="S7938" t="str">
            <v>0</v>
          </cell>
        </row>
        <row r="7939">
          <cell r="S7939" t="str">
            <v>0</v>
          </cell>
        </row>
        <row r="7940">
          <cell r="S7940" t="str">
            <v>0</v>
          </cell>
        </row>
        <row r="7941">
          <cell r="S7941" t="str">
            <v>0</v>
          </cell>
        </row>
        <row r="7942">
          <cell r="S7942" t="str">
            <v>0</v>
          </cell>
        </row>
        <row r="7943">
          <cell r="S7943" t="str">
            <v>0</v>
          </cell>
        </row>
        <row r="7944">
          <cell r="S7944" t="str">
            <v>0</v>
          </cell>
        </row>
        <row r="7945">
          <cell r="S7945" t="str">
            <v>0</v>
          </cell>
        </row>
        <row r="7946">
          <cell r="S7946" t="str">
            <v>0</v>
          </cell>
        </row>
        <row r="7947">
          <cell r="S7947" t="str">
            <v>0</v>
          </cell>
        </row>
        <row r="7948">
          <cell r="S7948" t="str">
            <v>0</v>
          </cell>
        </row>
        <row r="7949">
          <cell r="S7949" t="str">
            <v>0</v>
          </cell>
        </row>
        <row r="7950">
          <cell r="S7950" t="str">
            <v>0</v>
          </cell>
        </row>
        <row r="7951">
          <cell r="S7951" t="str">
            <v>0</v>
          </cell>
        </row>
        <row r="7952">
          <cell r="S7952" t="str">
            <v>0</v>
          </cell>
        </row>
        <row r="7953">
          <cell r="S7953" t="str">
            <v>0</v>
          </cell>
        </row>
        <row r="7954">
          <cell r="S7954" t="str">
            <v>0</v>
          </cell>
        </row>
        <row r="7955">
          <cell r="S7955" t="str">
            <v>0</v>
          </cell>
        </row>
        <row r="7956">
          <cell r="S7956" t="str">
            <v>0</v>
          </cell>
        </row>
        <row r="7957">
          <cell r="S7957" t="str">
            <v>0</v>
          </cell>
        </row>
        <row r="7958">
          <cell r="S7958" t="str">
            <v>0</v>
          </cell>
        </row>
        <row r="7959">
          <cell r="S7959" t="str">
            <v>0</v>
          </cell>
        </row>
        <row r="7960">
          <cell r="S7960" t="str">
            <v>0</v>
          </cell>
        </row>
        <row r="7961">
          <cell r="S7961" t="str">
            <v>0</v>
          </cell>
        </row>
        <row r="7962">
          <cell r="S7962" t="str">
            <v>0</v>
          </cell>
        </row>
        <row r="7963">
          <cell r="S7963" t="str">
            <v>0</v>
          </cell>
        </row>
        <row r="7964">
          <cell r="S7964" t="str">
            <v>0</v>
          </cell>
        </row>
        <row r="7965">
          <cell r="S7965" t="str">
            <v>0</v>
          </cell>
        </row>
        <row r="7966">
          <cell r="S7966" t="str">
            <v>0</v>
          </cell>
        </row>
        <row r="7967">
          <cell r="S7967" t="str">
            <v>0</v>
          </cell>
        </row>
        <row r="7968">
          <cell r="S7968" t="str">
            <v>0</v>
          </cell>
        </row>
        <row r="7969">
          <cell r="S7969" t="str">
            <v>0</v>
          </cell>
        </row>
        <row r="7970">
          <cell r="S7970" t="str">
            <v>0</v>
          </cell>
        </row>
        <row r="7971">
          <cell r="S7971" t="str">
            <v>0</v>
          </cell>
        </row>
        <row r="7972">
          <cell r="S7972" t="str">
            <v>0</v>
          </cell>
        </row>
        <row r="7973">
          <cell r="S7973" t="str">
            <v>0</v>
          </cell>
        </row>
        <row r="7974">
          <cell r="S7974" t="str">
            <v>0</v>
          </cell>
        </row>
        <row r="7975">
          <cell r="S7975" t="str">
            <v>0</v>
          </cell>
        </row>
        <row r="7976">
          <cell r="S7976" t="str">
            <v>0</v>
          </cell>
        </row>
        <row r="7977">
          <cell r="S7977" t="str">
            <v>0</v>
          </cell>
        </row>
        <row r="7978">
          <cell r="S7978" t="str">
            <v>0</v>
          </cell>
        </row>
        <row r="7979">
          <cell r="S7979" t="str">
            <v>0</v>
          </cell>
        </row>
        <row r="7980">
          <cell r="S7980" t="str">
            <v>0</v>
          </cell>
        </row>
        <row r="7981">
          <cell r="S7981" t="str">
            <v>0</v>
          </cell>
        </row>
        <row r="7982">
          <cell r="S7982" t="str">
            <v>0</v>
          </cell>
        </row>
        <row r="7983">
          <cell r="S7983" t="str">
            <v>0</v>
          </cell>
        </row>
        <row r="7984">
          <cell r="S7984" t="str">
            <v>0</v>
          </cell>
        </row>
        <row r="7985">
          <cell r="S7985" t="str">
            <v>0</v>
          </cell>
        </row>
        <row r="7986">
          <cell r="S7986" t="str">
            <v>0</v>
          </cell>
        </row>
        <row r="7987">
          <cell r="S7987" t="str">
            <v>0</v>
          </cell>
        </row>
        <row r="7988">
          <cell r="S7988" t="str">
            <v>0</v>
          </cell>
        </row>
        <row r="7989">
          <cell r="S7989" t="str">
            <v>0</v>
          </cell>
        </row>
        <row r="7990">
          <cell r="S7990" t="str">
            <v>0</v>
          </cell>
        </row>
        <row r="7991">
          <cell r="S7991" t="str">
            <v>0</v>
          </cell>
        </row>
        <row r="7992">
          <cell r="S7992" t="str">
            <v>0</v>
          </cell>
        </row>
        <row r="7993">
          <cell r="S7993" t="str">
            <v>0</v>
          </cell>
        </row>
        <row r="7994">
          <cell r="S7994" t="str">
            <v>0</v>
          </cell>
        </row>
        <row r="7995">
          <cell r="S7995" t="str">
            <v>0</v>
          </cell>
        </row>
        <row r="7996">
          <cell r="S7996" t="str">
            <v>0</v>
          </cell>
        </row>
        <row r="7997">
          <cell r="S7997" t="str">
            <v>0</v>
          </cell>
        </row>
        <row r="7998">
          <cell r="S7998" t="str">
            <v>0</v>
          </cell>
        </row>
        <row r="7999">
          <cell r="S7999" t="str">
            <v>0</v>
          </cell>
        </row>
        <row r="8000">
          <cell r="S8000" t="str">
            <v>0</v>
          </cell>
        </row>
        <row r="8001">
          <cell r="S8001" t="str">
            <v>0</v>
          </cell>
        </row>
        <row r="8002">
          <cell r="S8002" t="str">
            <v>0</v>
          </cell>
        </row>
        <row r="8003">
          <cell r="S8003" t="str">
            <v>0</v>
          </cell>
        </row>
        <row r="8004">
          <cell r="S8004" t="str">
            <v>0</v>
          </cell>
        </row>
        <row r="8005">
          <cell r="S8005" t="str">
            <v>0</v>
          </cell>
        </row>
        <row r="8006">
          <cell r="S8006" t="str">
            <v>0</v>
          </cell>
        </row>
        <row r="8007">
          <cell r="S8007" t="str">
            <v>0</v>
          </cell>
        </row>
        <row r="8008">
          <cell r="S8008" t="str">
            <v>0</v>
          </cell>
        </row>
        <row r="8009">
          <cell r="S8009" t="str">
            <v>0</v>
          </cell>
        </row>
        <row r="8010">
          <cell r="S8010" t="str">
            <v>0</v>
          </cell>
        </row>
        <row r="8011">
          <cell r="S8011" t="str">
            <v>0</v>
          </cell>
        </row>
        <row r="8012">
          <cell r="S8012" t="str">
            <v>0</v>
          </cell>
        </row>
        <row r="8013">
          <cell r="S8013" t="str">
            <v>0</v>
          </cell>
        </row>
        <row r="8014">
          <cell r="S8014" t="str">
            <v>0</v>
          </cell>
        </row>
        <row r="8015">
          <cell r="S8015" t="str">
            <v>0</v>
          </cell>
        </row>
        <row r="8016">
          <cell r="S8016" t="str">
            <v>0</v>
          </cell>
        </row>
        <row r="8017">
          <cell r="S8017" t="str">
            <v>0</v>
          </cell>
        </row>
        <row r="8018">
          <cell r="S8018" t="str">
            <v>0</v>
          </cell>
        </row>
        <row r="8019">
          <cell r="S8019" t="str">
            <v>0</v>
          </cell>
        </row>
        <row r="8020">
          <cell r="S8020" t="str">
            <v>0</v>
          </cell>
        </row>
        <row r="8021">
          <cell r="S8021" t="str">
            <v>0</v>
          </cell>
        </row>
        <row r="8022">
          <cell r="S8022" t="str">
            <v>0</v>
          </cell>
        </row>
        <row r="8023">
          <cell r="S8023" t="str">
            <v>0</v>
          </cell>
        </row>
        <row r="8024">
          <cell r="S8024" t="str">
            <v>0</v>
          </cell>
        </row>
        <row r="8025">
          <cell r="S8025" t="str">
            <v>0</v>
          </cell>
        </row>
        <row r="8026">
          <cell r="S8026" t="str">
            <v>0</v>
          </cell>
        </row>
        <row r="8027">
          <cell r="S8027" t="str">
            <v>0</v>
          </cell>
        </row>
        <row r="8028">
          <cell r="S8028" t="str">
            <v>0</v>
          </cell>
        </row>
        <row r="8029">
          <cell r="S8029" t="str">
            <v>0</v>
          </cell>
        </row>
        <row r="8030">
          <cell r="S8030" t="str">
            <v>0</v>
          </cell>
        </row>
        <row r="8031">
          <cell r="S8031" t="str">
            <v>0</v>
          </cell>
        </row>
        <row r="8032">
          <cell r="S8032" t="str">
            <v>0</v>
          </cell>
        </row>
        <row r="8033">
          <cell r="S8033" t="str">
            <v>0</v>
          </cell>
        </row>
        <row r="8034">
          <cell r="S8034" t="str">
            <v>0</v>
          </cell>
        </row>
        <row r="8035">
          <cell r="S8035" t="str">
            <v>0</v>
          </cell>
        </row>
        <row r="8036">
          <cell r="S8036" t="str">
            <v>0</v>
          </cell>
        </row>
        <row r="8037">
          <cell r="S8037" t="str">
            <v>0</v>
          </cell>
        </row>
        <row r="8038">
          <cell r="S8038" t="str">
            <v>0</v>
          </cell>
        </row>
        <row r="8039">
          <cell r="S8039" t="str">
            <v>0</v>
          </cell>
        </row>
        <row r="8040">
          <cell r="S8040" t="str">
            <v>0</v>
          </cell>
        </row>
        <row r="8041">
          <cell r="S8041" t="str">
            <v>0</v>
          </cell>
        </row>
        <row r="8042">
          <cell r="S8042" t="str">
            <v>0</v>
          </cell>
        </row>
        <row r="8043">
          <cell r="S8043" t="str">
            <v>0</v>
          </cell>
        </row>
        <row r="8044">
          <cell r="S8044" t="str">
            <v>0</v>
          </cell>
        </row>
        <row r="8045">
          <cell r="S8045" t="str">
            <v>0</v>
          </cell>
        </row>
        <row r="8046">
          <cell r="S8046" t="str">
            <v>0</v>
          </cell>
        </row>
        <row r="8047">
          <cell r="S8047" t="str">
            <v>0</v>
          </cell>
        </row>
        <row r="8048">
          <cell r="S8048" t="str">
            <v>0</v>
          </cell>
        </row>
        <row r="8049">
          <cell r="S8049" t="str">
            <v>0</v>
          </cell>
        </row>
        <row r="8050">
          <cell r="S8050" t="str">
            <v>0</v>
          </cell>
        </row>
        <row r="8051">
          <cell r="S8051" t="str">
            <v>0</v>
          </cell>
        </row>
        <row r="8052">
          <cell r="S8052" t="str">
            <v>0</v>
          </cell>
        </row>
        <row r="8053">
          <cell r="S8053" t="str">
            <v>0</v>
          </cell>
        </row>
        <row r="8054">
          <cell r="S8054" t="str">
            <v>0</v>
          </cell>
        </row>
        <row r="8055">
          <cell r="S8055" t="str">
            <v>0</v>
          </cell>
        </row>
        <row r="8056">
          <cell r="S8056" t="str">
            <v>0</v>
          </cell>
        </row>
        <row r="8057">
          <cell r="S8057" t="str">
            <v>0</v>
          </cell>
        </row>
        <row r="8058">
          <cell r="S8058" t="str">
            <v>0</v>
          </cell>
        </row>
        <row r="8059">
          <cell r="S8059" t="str">
            <v>0</v>
          </cell>
        </row>
        <row r="8060">
          <cell r="S8060" t="str">
            <v>0</v>
          </cell>
        </row>
        <row r="8061">
          <cell r="S8061" t="str">
            <v>0</v>
          </cell>
        </row>
        <row r="8062">
          <cell r="S8062" t="str">
            <v>0</v>
          </cell>
        </row>
        <row r="8063">
          <cell r="S8063" t="str">
            <v>0</v>
          </cell>
        </row>
        <row r="8064">
          <cell r="S8064" t="str">
            <v>0</v>
          </cell>
        </row>
        <row r="8065">
          <cell r="S8065" t="str">
            <v>0</v>
          </cell>
        </row>
        <row r="8066">
          <cell r="S8066" t="str">
            <v>0</v>
          </cell>
        </row>
        <row r="8067">
          <cell r="S8067" t="str">
            <v>0</v>
          </cell>
        </row>
        <row r="8068">
          <cell r="S8068" t="str">
            <v>0</v>
          </cell>
        </row>
        <row r="8069">
          <cell r="S8069" t="str">
            <v>0</v>
          </cell>
        </row>
        <row r="8070">
          <cell r="S8070" t="str">
            <v>0</v>
          </cell>
        </row>
        <row r="8071">
          <cell r="S8071" t="str">
            <v>0</v>
          </cell>
        </row>
        <row r="8072">
          <cell r="S8072" t="str">
            <v>0</v>
          </cell>
        </row>
        <row r="8073">
          <cell r="S8073" t="str">
            <v>0</v>
          </cell>
        </row>
        <row r="8074">
          <cell r="S8074" t="str">
            <v>0</v>
          </cell>
        </row>
        <row r="8075">
          <cell r="S8075" t="str">
            <v>0</v>
          </cell>
        </row>
        <row r="8076">
          <cell r="S8076" t="str">
            <v>0</v>
          </cell>
        </row>
        <row r="8077">
          <cell r="S8077" t="str">
            <v>0</v>
          </cell>
        </row>
        <row r="8078">
          <cell r="S8078" t="str">
            <v>0</v>
          </cell>
        </row>
        <row r="8079">
          <cell r="S8079" t="str">
            <v>0</v>
          </cell>
        </row>
        <row r="8080">
          <cell r="S8080" t="str">
            <v>0</v>
          </cell>
        </row>
        <row r="8081">
          <cell r="S8081" t="str">
            <v>0</v>
          </cell>
        </row>
        <row r="8082">
          <cell r="S8082" t="str">
            <v>0</v>
          </cell>
        </row>
        <row r="8083">
          <cell r="S8083" t="str">
            <v>0</v>
          </cell>
        </row>
        <row r="8084">
          <cell r="S8084" t="str">
            <v>0</v>
          </cell>
        </row>
        <row r="8085">
          <cell r="S8085" t="str">
            <v>0</v>
          </cell>
        </row>
        <row r="8086">
          <cell r="S8086" t="str">
            <v>0</v>
          </cell>
        </row>
        <row r="8087">
          <cell r="S8087" t="str">
            <v>0</v>
          </cell>
        </row>
        <row r="8088">
          <cell r="S8088" t="str">
            <v>0</v>
          </cell>
        </row>
        <row r="8089">
          <cell r="S8089" t="str">
            <v>0</v>
          </cell>
        </row>
        <row r="8090">
          <cell r="S8090" t="str">
            <v>0</v>
          </cell>
        </row>
        <row r="8091">
          <cell r="S8091" t="str">
            <v>0</v>
          </cell>
        </row>
        <row r="8092">
          <cell r="S8092" t="str">
            <v>0</v>
          </cell>
        </row>
        <row r="8093">
          <cell r="S8093" t="str">
            <v>0</v>
          </cell>
        </row>
        <row r="8094">
          <cell r="S8094" t="str">
            <v>0</v>
          </cell>
        </row>
        <row r="8095">
          <cell r="S8095" t="str">
            <v>0</v>
          </cell>
        </row>
        <row r="8096">
          <cell r="S8096" t="str">
            <v>0</v>
          </cell>
        </row>
        <row r="8097">
          <cell r="S8097" t="str">
            <v>0</v>
          </cell>
        </row>
        <row r="8098">
          <cell r="S8098" t="str">
            <v>0</v>
          </cell>
        </row>
        <row r="8099">
          <cell r="S8099" t="str">
            <v>0</v>
          </cell>
        </row>
        <row r="8100">
          <cell r="S8100" t="str">
            <v>0</v>
          </cell>
        </row>
        <row r="8101">
          <cell r="S8101" t="str">
            <v>0</v>
          </cell>
        </row>
        <row r="8102">
          <cell r="S8102" t="str">
            <v>0</v>
          </cell>
        </row>
        <row r="8103">
          <cell r="S8103" t="str">
            <v>0</v>
          </cell>
        </row>
        <row r="8104">
          <cell r="S8104" t="str">
            <v>0</v>
          </cell>
        </row>
        <row r="8105">
          <cell r="S8105" t="str">
            <v>0</v>
          </cell>
        </row>
        <row r="8106">
          <cell r="S8106" t="str">
            <v>0</v>
          </cell>
        </row>
        <row r="8107">
          <cell r="S8107" t="str">
            <v>0</v>
          </cell>
        </row>
        <row r="8108">
          <cell r="S8108" t="str">
            <v>0</v>
          </cell>
        </row>
        <row r="8109">
          <cell r="S8109" t="str">
            <v>0</v>
          </cell>
        </row>
        <row r="8110">
          <cell r="S8110" t="str">
            <v>0</v>
          </cell>
        </row>
        <row r="8111">
          <cell r="S8111" t="str">
            <v>0</v>
          </cell>
        </row>
        <row r="8112">
          <cell r="S8112" t="str">
            <v>0</v>
          </cell>
        </row>
        <row r="8113">
          <cell r="S8113" t="str">
            <v>0</v>
          </cell>
        </row>
        <row r="8114">
          <cell r="S8114" t="str">
            <v>0</v>
          </cell>
        </row>
        <row r="8115">
          <cell r="S8115" t="str">
            <v>0</v>
          </cell>
        </row>
        <row r="8116">
          <cell r="S8116" t="str">
            <v>0</v>
          </cell>
        </row>
        <row r="8117">
          <cell r="S8117" t="str">
            <v>0</v>
          </cell>
        </row>
        <row r="8118">
          <cell r="S8118" t="str">
            <v>0</v>
          </cell>
        </row>
        <row r="8119">
          <cell r="S8119" t="str">
            <v>0</v>
          </cell>
        </row>
        <row r="8120">
          <cell r="S8120" t="str">
            <v>0</v>
          </cell>
        </row>
        <row r="8121">
          <cell r="S8121" t="str">
            <v>0</v>
          </cell>
        </row>
        <row r="8122">
          <cell r="S8122" t="str">
            <v>0</v>
          </cell>
        </row>
        <row r="8123">
          <cell r="S8123" t="str">
            <v>0</v>
          </cell>
        </row>
        <row r="8124">
          <cell r="S8124" t="str">
            <v>0</v>
          </cell>
        </row>
        <row r="8125">
          <cell r="S8125" t="str">
            <v>0</v>
          </cell>
        </row>
        <row r="8126">
          <cell r="S8126" t="str">
            <v>0</v>
          </cell>
        </row>
        <row r="8127">
          <cell r="S8127" t="str">
            <v>0</v>
          </cell>
        </row>
        <row r="8128">
          <cell r="S8128" t="str">
            <v>0</v>
          </cell>
        </row>
        <row r="8129">
          <cell r="S8129" t="str">
            <v>0</v>
          </cell>
        </row>
        <row r="8130">
          <cell r="S8130" t="str">
            <v>0</v>
          </cell>
        </row>
        <row r="8131">
          <cell r="S8131" t="str">
            <v>0</v>
          </cell>
        </row>
        <row r="8132">
          <cell r="S8132" t="str">
            <v>0</v>
          </cell>
        </row>
        <row r="8133">
          <cell r="S8133" t="str">
            <v>0</v>
          </cell>
        </row>
        <row r="8134">
          <cell r="S8134" t="str">
            <v>0</v>
          </cell>
        </row>
        <row r="8135">
          <cell r="S8135" t="str">
            <v>0</v>
          </cell>
        </row>
        <row r="8136">
          <cell r="S8136" t="str">
            <v>0</v>
          </cell>
        </row>
        <row r="8137">
          <cell r="S8137" t="str">
            <v>0</v>
          </cell>
        </row>
        <row r="8138">
          <cell r="S8138" t="str">
            <v>0</v>
          </cell>
        </row>
        <row r="8139">
          <cell r="S8139" t="str">
            <v>0</v>
          </cell>
        </row>
        <row r="8140">
          <cell r="S8140" t="str">
            <v>0</v>
          </cell>
        </row>
        <row r="8141">
          <cell r="S8141" t="str">
            <v>0</v>
          </cell>
        </row>
        <row r="8142">
          <cell r="S8142" t="str">
            <v>0</v>
          </cell>
        </row>
        <row r="8143">
          <cell r="S8143" t="str">
            <v>0</v>
          </cell>
        </row>
        <row r="8144">
          <cell r="S8144" t="str">
            <v>0</v>
          </cell>
        </row>
        <row r="8145">
          <cell r="S8145" t="str">
            <v>0</v>
          </cell>
        </row>
        <row r="8146">
          <cell r="S8146" t="str">
            <v>0</v>
          </cell>
        </row>
        <row r="8147">
          <cell r="S8147" t="str">
            <v>0</v>
          </cell>
        </row>
        <row r="8148">
          <cell r="S8148" t="str">
            <v>0</v>
          </cell>
        </row>
        <row r="8149">
          <cell r="S8149" t="str">
            <v>0</v>
          </cell>
        </row>
        <row r="8150">
          <cell r="S8150" t="str">
            <v>0</v>
          </cell>
        </row>
        <row r="8151">
          <cell r="S8151" t="str">
            <v>0</v>
          </cell>
        </row>
        <row r="8152">
          <cell r="S8152" t="str">
            <v>0</v>
          </cell>
        </row>
        <row r="8153">
          <cell r="S8153" t="str">
            <v>0</v>
          </cell>
        </row>
        <row r="8154">
          <cell r="S8154" t="str">
            <v>0</v>
          </cell>
        </row>
        <row r="8155">
          <cell r="S8155" t="str">
            <v>0</v>
          </cell>
        </row>
        <row r="8156">
          <cell r="S8156" t="str">
            <v>0</v>
          </cell>
        </row>
        <row r="8157">
          <cell r="S8157" t="str">
            <v>0</v>
          </cell>
        </row>
        <row r="8158">
          <cell r="S8158" t="str">
            <v>0</v>
          </cell>
        </row>
        <row r="8159">
          <cell r="S8159" t="str">
            <v>0</v>
          </cell>
        </row>
        <row r="8160">
          <cell r="S8160" t="str">
            <v>0</v>
          </cell>
        </row>
        <row r="8161">
          <cell r="S8161" t="str">
            <v>0</v>
          </cell>
        </row>
        <row r="8162">
          <cell r="S8162" t="str">
            <v>0</v>
          </cell>
        </row>
        <row r="8163">
          <cell r="S8163" t="str">
            <v>0</v>
          </cell>
        </row>
        <row r="8164">
          <cell r="S8164" t="str">
            <v>0</v>
          </cell>
        </row>
        <row r="8165">
          <cell r="S8165" t="str">
            <v>0</v>
          </cell>
        </row>
        <row r="8166">
          <cell r="S8166" t="str">
            <v>0</v>
          </cell>
        </row>
        <row r="8167">
          <cell r="S8167" t="str">
            <v>0</v>
          </cell>
        </row>
        <row r="8168">
          <cell r="S8168" t="str">
            <v>0</v>
          </cell>
        </row>
        <row r="8169">
          <cell r="S8169" t="str">
            <v>0</v>
          </cell>
        </row>
        <row r="8170">
          <cell r="S8170" t="str">
            <v>0</v>
          </cell>
        </row>
        <row r="8171">
          <cell r="S8171" t="str">
            <v>0</v>
          </cell>
        </row>
        <row r="8172">
          <cell r="S8172" t="str">
            <v>0</v>
          </cell>
        </row>
        <row r="8173">
          <cell r="S8173" t="str">
            <v>0</v>
          </cell>
        </row>
        <row r="8174">
          <cell r="S8174" t="str">
            <v>0</v>
          </cell>
        </row>
        <row r="8175">
          <cell r="S8175" t="str">
            <v>0</v>
          </cell>
        </row>
        <row r="8176">
          <cell r="S8176" t="str">
            <v>0</v>
          </cell>
        </row>
        <row r="8177">
          <cell r="S8177" t="str">
            <v>0</v>
          </cell>
        </row>
        <row r="8178">
          <cell r="S8178" t="str">
            <v>0</v>
          </cell>
        </row>
        <row r="8179">
          <cell r="S8179" t="str">
            <v>0</v>
          </cell>
        </row>
        <row r="8180">
          <cell r="S8180" t="str">
            <v>0</v>
          </cell>
        </row>
        <row r="8181">
          <cell r="S8181" t="str">
            <v>0</v>
          </cell>
        </row>
        <row r="8182">
          <cell r="S8182" t="str">
            <v>0</v>
          </cell>
        </row>
        <row r="8183">
          <cell r="S8183" t="str">
            <v>0</v>
          </cell>
        </row>
        <row r="8184">
          <cell r="S8184" t="str">
            <v>0</v>
          </cell>
        </row>
        <row r="8185">
          <cell r="S8185" t="str">
            <v>0</v>
          </cell>
        </row>
        <row r="8186">
          <cell r="S8186" t="str">
            <v>0</v>
          </cell>
        </row>
        <row r="8187">
          <cell r="S8187" t="str">
            <v>0</v>
          </cell>
        </row>
        <row r="8188">
          <cell r="S8188" t="str">
            <v>0</v>
          </cell>
        </row>
        <row r="8189">
          <cell r="S8189" t="str">
            <v>0</v>
          </cell>
        </row>
        <row r="8190">
          <cell r="S8190" t="str">
            <v>0</v>
          </cell>
        </row>
        <row r="8191">
          <cell r="S8191" t="str">
            <v>0</v>
          </cell>
        </row>
        <row r="8192">
          <cell r="S8192" t="str">
            <v>0</v>
          </cell>
        </row>
        <row r="8193">
          <cell r="S8193" t="str">
            <v>0</v>
          </cell>
        </row>
        <row r="8194">
          <cell r="S8194" t="str">
            <v>0</v>
          </cell>
        </row>
        <row r="8195">
          <cell r="S8195" t="str">
            <v>0</v>
          </cell>
        </row>
        <row r="8196">
          <cell r="S8196" t="str">
            <v>0</v>
          </cell>
        </row>
        <row r="8197">
          <cell r="S8197" t="str">
            <v>0</v>
          </cell>
        </row>
        <row r="8198">
          <cell r="S8198" t="str">
            <v>0</v>
          </cell>
        </row>
        <row r="8199">
          <cell r="S8199" t="str">
            <v>0</v>
          </cell>
        </row>
        <row r="8200">
          <cell r="S8200" t="str">
            <v>0</v>
          </cell>
        </row>
        <row r="8201">
          <cell r="S8201" t="str">
            <v>0</v>
          </cell>
        </row>
        <row r="8202">
          <cell r="S8202" t="str">
            <v>0</v>
          </cell>
        </row>
        <row r="8203">
          <cell r="S8203" t="str">
            <v>0</v>
          </cell>
        </row>
        <row r="8204">
          <cell r="S8204" t="str">
            <v>0</v>
          </cell>
        </row>
        <row r="8205">
          <cell r="S8205" t="str">
            <v>0</v>
          </cell>
        </row>
        <row r="8206">
          <cell r="S8206" t="str">
            <v>0</v>
          </cell>
        </row>
        <row r="8207">
          <cell r="S8207" t="str">
            <v>0</v>
          </cell>
        </row>
        <row r="8208">
          <cell r="S8208" t="str">
            <v>0</v>
          </cell>
        </row>
        <row r="8209">
          <cell r="S8209" t="str">
            <v>0</v>
          </cell>
        </row>
        <row r="8210">
          <cell r="S8210" t="str">
            <v>0</v>
          </cell>
        </row>
        <row r="8211">
          <cell r="S8211" t="str">
            <v>0</v>
          </cell>
        </row>
        <row r="8212">
          <cell r="S8212" t="str">
            <v>0</v>
          </cell>
        </row>
        <row r="8213">
          <cell r="S8213" t="str">
            <v>0</v>
          </cell>
        </row>
        <row r="8214">
          <cell r="S8214" t="str">
            <v>0</v>
          </cell>
        </row>
        <row r="8215">
          <cell r="S8215" t="str">
            <v>0</v>
          </cell>
        </row>
        <row r="8216">
          <cell r="S8216" t="str">
            <v>0</v>
          </cell>
        </row>
        <row r="8217">
          <cell r="S8217" t="str">
            <v>0</v>
          </cell>
        </row>
        <row r="8218">
          <cell r="S8218" t="str">
            <v>0</v>
          </cell>
        </row>
        <row r="8219">
          <cell r="S8219" t="str">
            <v>0</v>
          </cell>
        </row>
        <row r="8220">
          <cell r="S8220" t="str">
            <v>0</v>
          </cell>
        </row>
        <row r="8221">
          <cell r="S8221" t="str">
            <v>0</v>
          </cell>
        </row>
        <row r="8222">
          <cell r="S8222" t="str">
            <v>0</v>
          </cell>
        </row>
        <row r="8223">
          <cell r="S8223" t="str">
            <v>0</v>
          </cell>
        </row>
        <row r="8224">
          <cell r="S8224" t="str">
            <v>0</v>
          </cell>
        </row>
        <row r="8225">
          <cell r="S8225" t="str">
            <v>0</v>
          </cell>
        </row>
        <row r="8226">
          <cell r="S8226" t="str">
            <v>0</v>
          </cell>
        </row>
        <row r="8227">
          <cell r="S8227" t="str">
            <v>0</v>
          </cell>
        </row>
        <row r="8228">
          <cell r="S8228" t="str">
            <v>0</v>
          </cell>
        </row>
        <row r="8229">
          <cell r="S8229" t="str">
            <v>0</v>
          </cell>
        </row>
        <row r="8230">
          <cell r="S8230" t="str">
            <v>0</v>
          </cell>
        </row>
        <row r="8231">
          <cell r="S8231" t="str">
            <v>0</v>
          </cell>
        </row>
        <row r="8232">
          <cell r="S8232" t="str">
            <v>0</v>
          </cell>
        </row>
        <row r="8233">
          <cell r="S8233" t="str">
            <v>0</v>
          </cell>
        </row>
        <row r="8234">
          <cell r="S8234" t="str">
            <v>0</v>
          </cell>
        </row>
        <row r="8235">
          <cell r="S8235" t="str">
            <v>0</v>
          </cell>
        </row>
        <row r="8236">
          <cell r="S8236" t="str">
            <v>0</v>
          </cell>
        </row>
        <row r="8237">
          <cell r="S8237" t="str">
            <v>0</v>
          </cell>
        </row>
        <row r="8238">
          <cell r="S8238" t="str">
            <v>0</v>
          </cell>
        </row>
        <row r="8239">
          <cell r="S8239" t="str">
            <v>0</v>
          </cell>
        </row>
        <row r="8240">
          <cell r="S8240" t="str">
            <v>0</v>
          </cell>
        </row>
        <row r="8241">
          <cell r="S8241" t="str">
            <v>0</v>
          </cell>
        </row>
        <row r="8242">
          <cell r="S8242" t="str">
            <v>0</v>
          </cell>
        </row>
        <row r="8243">
          <cell r="S8243" t="str">
            <v>0</v>
          </cell>
        </row>
        <row r="8244">
          <cell r="S8244" t="str">
            <v>0</v>
          </cell>
        </row>
        <row r="8245">
          <cell r="S8245" t="str">
            <v>0</v>
          </cell>
        </row>
        <row r="8246">
          <cell r="S8246" t="str">
            <v>0</v>
          </cell>
        </row>
        <row r="8247">
          <cell r="S8247" t="str">
            <v>0</v>
          </cell>
        </row>
        <row r="8248">
          <cell r="S8248" t="str">
            <v>0</v>
          </cell>
        </row>
        <row r="8249">
          <cell r="S8249" t="str">
            <v>0</v>
          </cell>
        </row>
        <row r="8250">
          <cell r="S8250" t="str">
            <v>0</v>
          </cell>
        </row>
        <row r="8251">
          <cell r="S8251" t="str">
            <v>0</v>
          </cell>
        </row>
        <row r="8252">
          <cell r="S8252" t="str">
            <v>0</v>
          </cell>
        </row>
        <row r="8253">
          <cell r="S8253" t="str">
            <v>0</v>
          </cell>
        </row>
        <row r="8254">
          <cell r="S8254" t="str">
            <v>0</v>
          </cell>
        </row>
        <row r="8255">
          <cell r="S8255" t="str">
            <v>0</v>
          </cell>
        </row>
        <row r="8256">
          <cell r="S8256" t="str">
            <v>0</v>
          </cell>
        </row>
        <row r="8257">
          <cell r="S8257" t="str">
            <v>0</v>
          </cell>
        </row>
        <row r="8258">
          <cell r="S8258" t="str">
            <v>0</v>
          </cell>
        </row>
        <row r="8259">
          <cell r="S8259" t="str">
            <v>0</v>
          </cell>
        </row>
        <row r="8260">
          <cell r="S8260" t="str">
            <v>0</v>
          </cell>
        </row>
        <row r="8261">
          <cell r="S8261" t="str">
            <v>0</v>
          </cell>
        </row>
        <row r="8262">
          <cell r="S8262" t="str">
            <v>0</v>
          </cell>
        </row>
        <row r="8263">
          <cell r="S8263" t="str">
            <v>0</v>
          </cell>
        </row>
        <row r="8264">
          <cell r="S8264" t="str">
            <v>0</v>
          </cell>
        </row>
        <row r="8265">
          <cell r="S8265" t="str">
            <v>0</v>
          </cell>
        </row>
        <row r="8266">
          <cell r="S8266" t="str">
            <v>0</v>
          </cell>
        </row>
        <row r="8267">
          <cell r="S8267" t="str">
            <v>0</v>
          </cell>
        </row>
        <row r="8268">
          <cell r="S8268" t="str">
            <v>0</v>
          </cell>
        </row>
        <row r="8269">
          <cell r="S8269" t="str">
            <v>0</v>
          </cell>
        </row>
        <row r="8270">
          <cell r="S8270" t="str">
            <v>0</v>
          </cell>
        </row>
        <row r="8271">
          <cell r="S8271" t="str">
            <v>0</v>
          </cell>
        </row>
        <row r="8272">
          <cell r="S8272" t="str">
            <v>0</v>
          </cell>
        </row>
        <row r="8273">
          <cell r="S8273" t="str">
            <v>0</v>
          </cell>
        </row>
        <row r="8274">
          <cell r="S8274" t="str">
            <v>0</v>
          </cell>
        </row>
        <row r="8275">
          <cell r="S8275" t="str">
            <v>0</v>
          </cell>
        </row>
        <row r="8276">
          <cell r="S8276" t="str">
            <v>0</v>
          </cell>
        </row>
        <row r="8277">
          <cell r="S8277" t="str">
            <v>0</v>
          </cell>
        </row>
        <row r="8278">
          <cell r="S8278" t="str">
            <v>0</v>
          </cell>
        </row>
        <row r="8279">
          <cell r="S8279" t="str">
            <v>0</v>
          </cell>
        </row>
        <row r="8280">
          <cell r="S8280" t="str">
            <v>0</v>
          </cell>
        </row>
        <row r="8281">
          <cell r="S8281" t="str">
            <v>0</v>
          </cell>
        </row>
        <row r="8282">
          <cell r="S8282" t="str">
            <v>0</v>
          </cell>
        </row>
        <row r="8283">
          <cell r="S8283" t="str">
            <v>0</v>
          </cell>
        </row>
        <row r="8284">
          <cell r="S8284" t="str">
            <v>0</v>
          </cell>
        </row>
        <row r="8285">
          <cell r="S8285" t="str">
            <v>0</v>
          </cell>
        </row>
        <row r="8286">
          <cell r="S8286" t="str">
            <v>0</v>
          </cell>
        </row>
        <row r="8287">
          <cell r="S8287" t="str">
            <v>0</v>
          </cell>
        </row>
        <row r="8288">
          <cell r="S8288" t="str">
            <v>0</v>
          </cell>
        </row>
        <row r="8289">
          <cell r="S8289" t="str">
            <v>0</v>
          </cell>
        </row>
        <row r="8290">
          <cell r="S8290" t="str">
            <v>0</v>
          </cell>
        </row>
        <row r="8291">
          <cell r="S8291" t="str">
            <v>0</v>
          </cell>
        </row>
        <row r="8292">
          <cell r="S8292" t="str">
            <v>0</v>
          </cell>
        </row>
        <row r="8293">
          <cell r="S8293" t="str">
            <v>0</v>
          </cell>
        </row>
        <row r="8294">
          <cell r="S8294" t="str">
            <v>0</v>
          </cell>
        </row>
        <row r="8295">
          <cell r="S8295" t="str">
            <v>0</v>
          </cell>
        </row>
        <row r="8296">
          <cell r="S8296" t="str">
            <v>0</v>
          </cell>
        </row>
        <row r="8297">
          <cell r="S8297" t="str">
            <v>0</v>
          </cell>
        </row>
        <row r="8298">
          <cell r="S8298" t="str">
            <v>0</v>
          </cell>
        </row>
        <row r="8299">
          <cell r="S8299" t="str">
            <v>0</v>
          </cell>
        </row>
        <row r="8300">
          <cell r="S8300" t="str">
            <v>0</v>
          </cell>
        </row>
        <row r="8301">
          <cell r="S8301" t="str">
            <v>0</v>
          </cell>
        </row>
        <row r="8302">
          <cell r="S8302" t="str">
            <v>0</v>
          </cell>
        </row>
        <row r="8303">
          <cell r="S8303" t="str">
            <v>0</v>
          </cell>
        </row>
        <row r="8304">
          <cell r="S8304" t="str">
            <v>0</v>
          </cell>
        </row>
        <row r="8305">
          <cell r="S8305" t="str">
            <v>0</v>
          </cell>
        </row>
        <row r="8306">
          <cell r="S8306" t="str">
            <v>0</v>
          </cell>
        </row>
        <row r="8307">
          <cell r="S8307" t="str">
            <v>0</v>
          </cell>
        </row>
        <row r="8308">
          <cell r="S8308" t="str">
            <v>0</v>
          </cell>
        </row>
        <row r="8309">
          <cell r="S8309" t="str">
            <v>0</v>
          </cell>
        </row>
        <row r="8310">
          <cell r="S8310" t="str">
            <v>0</v>
          </cell>
        </row>
        <row r="8311">
          <cell r="S8311" t="str">
            <v>0</v>
          </cell>
        </row>
        <row r="8312">
          <cell r="S8312" t="str">
            <v>0</v>
          </cell>
        </row>
        <row r="8313">
          <cell r="S8313" t="str">
            <v>0</v>
          </cell>
        </row>
        <row r="8314">
          <cell r="S8314" t="str">
            <v>0</v>
          </cell>
        </row>
        <row r="8315">
          <cell r="S8315" t="str">
            <v>0</v>
          </cell>
        </row>
        <row r="8316">
          <cell r="S8316" t="str">
            <v>0</v>
          </cell>
        </row>
        <row r="8317">
          <cell r="S8317" t="str">
            <v>0</v>
          </cell>
        </row>
        <row r="8318">
          <cell r="S8318" t="str">
            <v>0</v>
          </cell>
        </row>
        <row r="8319">
          <cell r="S8319" t="str">
            <v>0</v>
          </cell>
        </row>
        <row r="8320">
          <cell r="S8320" t="str">
            <v>0</v>
          </cell>
        </row>
        <row r="8321">
          <cell r="S8321" t="str">
            <v>0</v>
          </cell>
        </row>
        <row r="8322">
          <cell r="S8322" t="str">
            <v>0</v>
          </cell>
        </row>
        <row r="8323">
          <cell r="S8323" t="str">
            <v>0</v>
          </cell>
        </row>
        <row r="8324">
          <cell r="S8324" t="str">
            <v>0</v>
          </cell>
        </row>
        <row r="8325">
          <cell r="S8325" t="str">
            <v>0</v>
          </cell>
        </row>
        <row r="8326">
          <cell r="S8326" t="str">
            <v>0</v>
          </cell>
        </row>
        <row r="8327">
          <cell r="S8327" t="str">
            <v>0</v>
          </cell>
        </row>
        <row r="8328">
          <cell r="S8328" t="str">
            <v>0</v>
          </cell>
        </row>
        <row r="8329">
          <cell r="S8329" t="str">
            <v>0</v>
          </cell>
        </row>
        <row r="8330">
          <cell r="S8330" t="str">
            <v>0</v>
          </cell>
        </row>
        <row r="8331">
          <cell r="S8331" t="str">
            <v>0</v>
          </cell>
        </row>
        <row r="8332">
          <cell r="S8332" t="str">
            <v>0</v>
          </cell>
        </row>
        <row r="8333">
          <cell r="S8333" t="str">
            <v>0</v>
          </cell>
        </row>
        <row r="8334">
          <cell r="S8334" t="str">
            <v>0</v>
          </cell>
        </row>
        <row r="8335">
          <cell r="S8335" t="str">
            <v>0</v>
          </cell>
        </row>
        <row r="8336">
          <cell r="S8336" t="str">
            <v>0</v>
          </cell>
        </row>
        <row r="8337">
          <cell r="S8337" t="str">
            <v>0</v>
          </cell>
        </row>
        <row r="8338">
          <cell r="S8338" t="str">
            <v>0</v>
          </cell>
        </row>
        <row r="8339">
          <cell r="S8339" t="str">
            <v>0</v>
          </cell>
        </row>
        <row r="8340">
          <cell r="S8340" t="str">
            <v>0</v>
          </cell>
        </row>
        <row r="8341">
          <cell r="S8341" t="str">
            <v>0</v>
          </cell>
        </row>
        <row r="8342">
          <cell r="S8342" t="str">
            <v>0</v>
          </cell>
        </row>
        <row r="8343">
          <cell r="S8343" t="str">
            <v>0</v>
          </cell>
        </row>
        <row r="8344">
          <cell r="S8344" t="str">
            <v>0</v>
          </cell>
        </row>
        <row r="8345">
          <cell r="S8345" t="str">
            <v>0</v>
          </cell>
        </row>
        <row r="8346">
          <cell r="S8346" t="str">
            <v>0</v>
          </cell>
        </row>
        <row r="8347">
          <cell r="S8347" t="str">
            <v>0</v>
          </cell>
        </row>
        <row r="8348">
          <cell r="S8348" t="str">
            <v>0</v>
          </cell>
        </row>
        <row r="8349">
          <cell r="S8349" t="str">
            <v>0</v>
          </cell>
        </row>
        <row r="8350">
          <cell r="S8350" t="str">
            <v>0</v>
          </cell>
        </row>
        <row r="8351">
          <cell r="S8351" t="str">
            <v>0</v>
          </cell>
        </row>
        <row r="8352">
          <cell r="S8352" t="str">
            <v>0</v>
          </cell>
        </row>
        <row r="8353">
          <cell r="S8353" t="str">
            <v>0</v>
          </cell>
        </row>
        <row r="8354">
          <cell r="S8354" t="str">
            <v>0</v>
          </cell>
        </row>
        <row r="8355">
          <cell r="S8355" t="str">
            <v>0</v>
          </cell>
        </row>
        <row r="8356">
          <cell r="S8356" t="str">
            <v>0</v>
          </cell>
        </row>
        <row r="8357">
          <cell r="S8357" t="str">
            <v>0</v>
          </cell>
        </row>
        <row r="8358">
          <cell r="S8358" t="str">
            <v>0</v>
          </cell>
        </row>
        <row r="8359">
          <cell r="S8359" t="str">
            <v>0</v>
          </cell>
        </row>
        <row r="8360">
          <cell r="S8360" t="str">
            <v>0</v>
          </cell>
        </row>
        <row r="8361">
          <cell r="S8361" t="str">
            <v>0</v>
          </cell>
        </row>
        <row r="8362">
          <cell r="S8362" t="str">
            <v>0</v>
          </cell>
        </row>
        <row r="8363">
          <cell r="S8363" t="str">
            <v>0</v>
          </cell>
        </row>
        <row r="8364">
          <cell r="S8364" t="str">
            <v>0</v>
          </cell>
        </row>
        <row r="8365">
          <cell r="S8365" t="str">
            <v>0</v>
          </cell>
        </row>
        <row r="8366">
          <cell r="S8366" t="str">
            <v>0</v>
          </cell>
        </row>
        <row r="8367">
          <cell r="S8367" t="str">
            <v>0</v>
          </cell>
        </row>
        <row r="8368">
          <cell r="S8368" t="str">
            <v>0</v>
          </cell>
        </row>
        <row r="8369">
          <cell r="S8369" t="str">
            <v>0</v>
          </cell>
        </row>
        <row r="8370">
          <cell r="S8370" t="str">
            <v>0</v>
          </cell>
        </row>
        <row r="8371">
          <cell r="S8371" t="str">
            <v>0</v>
          </cell>
        </row>
        <row r="8372">
          <cell r="S8372" t="str">
            <v>0</v>
          </cell>
        </row>
        <row r="8373">
          <cell r="S8373" t="str">
            <v>0</v>
          </cell>
        </row>
        <row r="8374">
          <cell r="S8374" t="str">
            <v>0</v>
          </cell>
        </row>
        <row r="8375">
          <cell r="S8375" t="str">
            <v>0</v>
          </cell>
        </row>
        <row r="8376">
          <cell r="S8376" t="str">
            <v>0</v>
          </cell>
        </row>
        <row r="8377">
          <cell r="S8377" t="str">
            <v>0</v>
          </cell>
        </row>
        <row r="8378">
          <cell r="S8378" t="str">
            <v>0</v>
          </cell>
        </row>
        <row r="8379">
          <cell r="S8379" t="str">
            <v>0</v>
          </cell>
        </row>
        <row r="8380">
          <cell r="S8380" t="str">
            <v>0</v>
          </cell>
        </row>
        <row r="8381">
          <cell r="S8381" t="str">
            <v>0</v>
          </cell>
        </row>
        <row r="8382">
          <cell r="S8382" t="str">
            <v>0</v>
          </cell>
        </row>
        <row r="8383">
          <cell r="S8383" t="str">
            <v>0</v>
          </cell>
        </row>
        <row r="8384">
          <cell r="S8384" t="str">
            <v>0</v>
          </cell>
        </row>
        <row r="8385">
          <cell r="S8385" t="str">
            <v>0</v>
          </cell>
        </row>
        <row r="8386">
          <cell r="S8386" t="str">
            <v>0</v>
          </cell>
        </row>
        <row r="8387">
          <cell r="S8387" t="str">
            <v>0</v>
          </cell>
        </row>
        <row r="8388">
          <cell r="S8388" t="str">
            <v>0</v>
          </cell>
        </row>
        <row r="8389">
          <cell r="S8389" t="str">
            <v>0</v>
          </cell>
        </row>
        <row r="8390">
          <cell r="S8390" t="str">
            <v>0</v>
          </cell>
        </row>
        <row r="8391">
          <cell r="S8391" t="str">
            <v>0</v>
          </cell>
        </row>
        <row r="8392">
          <cell r="S8392" t="str">
            <v>0</v>
          </cell>
        </row>
        <row r="8393">
          <cell r="S8393" t="str">
            <v>0</v>
          </cell>
        </row>
        <row r="8394">
          <cell r="S8394" t="str">
            <v>0</v>
          </cell>
        </row>
        <row r="8395">
          <cell r="S8395" t="str">
            <v>0</v>
          </cell>
        </row>
        <row r="8396">
          <cell r="S8396" t="str">
            <v>0</v>
          </cell>
        </row>
        <row r="8397">
          <cell r="S8397" t="str">
            <v>0</v>
          </cell>
        </row>
        <row r="8398">
          <cell r="S8398" t="str">
            <v>0</v>
          </cell>
        </row>
        <row r="8399">
          <cell r="S8399" t="str">
            <v>0</v>
          </cell>
        </row>
        <row r="8400">
          <cell r="S8400" t="str">
            <v>0</v>
          </cell>
        </row>
        <row r="8401">
          <cell r="S8401" t="str">
            <v>0</v>
          </cell>
        </row>
        <row r="8402">
          <cell r="S8402" t="str">
            <v>0</v>
          </cell>
        </row>
        <row r="8403">
          <cell r="S8403" t="str">
            <v>0</v>
          </cell>
        </row>
        <row r="8404">
          <cell r="S8404" t="str">
            <v>0</v>
          </cell>
        </row>
        <row r="8405">
          <cell r="S8405" t="str">
            <v>0</v>
          </cell>
        </row>
        <row r="8406">
          <cell r="S8406" t="str">
            <v>0</v>
          </cell>
        </row>
        <row r="8407">
          <cell r="S8407" t="str">
            <v>0</v>
          </cell>
        </row>
        <row r="8408">
          <cell r="S8408" t="str">
            <v>0</v>
          </cell>
        </row>
        <row r="8409">
          <cell r="S8409" t="str">
            <v>0</v>
          </cell>
        </row>
        <row r="8410">
          <cell r="S8410" t="str">
            <v>0</v>
          </cell>
        </row>
        <row r="8411">
          <cell r="S8411" t="str">
            <v>0</v>
          </cell>
        </row>
        <row r="8412">
          <cell r="S8412" t="str">
            <v>0</v>
          </cell>
        </row>
        <row r="8413">
          <cell r="S8413" t="str">
            <v>0</v>
          </cell>
        </row>
        <row r="8414">
          <cell r="S8414" t="str">
            <v>0</v>
          </cell>
        </row>
        <row r="8415">
          <cell r="S8415" t="str">
            <v>0</v>
          </cell>
        </row>
        <row r="8416">
          <cell r="S8416" t="str">
            <v>0</v>
          </cell>
        </row>
        <row r="8417">
          <cell r="S8417" t="str">
            <v>0</v>
          </cell>
        </row>
        <row r="8418">
          <cell r="S8418" t="str">
            <v>0</v>
          </cell>
        </row>
        <row r="8419">
          <cell r="S8419" t="str">
            <v>0</v>
          </cell>
        </row>
        <row r="8420">
          <cell r="S8420" t="str">
            <v>0</v>
          </cell>
        </row>
        <row r="8421">
          <cell r="S8421" t="str">
            <v>0</v>
          </cell>
        </row>
        <row r="8422">
          <cell r="S8422" t="str">
            <v>0</v>
          </cell>
        </row>
        <row r="8423">
          <cell r="S8423" t="str">
            <v>0</v>
          </cell>
        </row>
        <row r="8424">
          <cell r="S8424" t="str">
            <v>0</v>
          </cell>
        </row>
        <row r="8425">
          <cell r="S8425" t="str">
            <v>0</v>
          </cell>
        </row>
        <row r="8426">
          <cell r="S8426" t="str">
            <v>0</v>
          </cell>
        </row>
        <row r="8427">
          <cell r="S8427" t="str">
            <v>0</v>
          </cell>
        </row>
        <row r="8428">
          <cell r="S8428" t="str">
            <v>0</v>
          </cell>
        </row>
        <row r="8429">
          <cell r="S8429" t="str">
            <v>0</v>
          </cell>
        </row>
        <row r="8430">
          <cell r="S8430" t="str">
            <v>0</v>
          </cell>
        </row>
        <row r="8431">
          <cell r="S8431" t="str">
            <v>0</v>
          </cell>
        </row>
        <row r="8432">
          <cell r="S8432" t="str">
            <v>0</v>
          </cell>
        </row>
        <row r="8433">
          <cell r="S8433" t="str">
            <v>0</v>
          </cell>
        </row>
        <row r="8434">
          <cell r="S8434" t="str">
            <v>0</v>
          </cell>
        </row>
        <row r="8435">
          <cell r="S8435" t="str">
            <v>0</v>
          </cell>
        </row>
        <row r="8436">
          <cell r="S8436" t="str">
            <v>0</v>
          </cell>
        </row>
        <row r="8437">
          <cell r="S8437" t="str">
            <v>0</v>
          </cell>
        </row>
        <row r="8438">
          <cell r="S8438" t="str">
            <v>0</v>
          </cell>
        </row>
        <row r="8439">
          <cell r="S8439" t="str">
            <v>0</v>
          </cell>
        </row>
        <row r="8440">
          <cell r="S8440" t="str">
            <v>0</v>
          </cell>
        </row>
        <row r="8441">
          <cell r="S8441" t="str">
            <v>0</v>
          </cell>
        </row>
        <row r="8442">
          <cell r="S8442" t="str">
            <v>0</v>
          </cell>
        </row>
        <row r="8443">
          <cell r="S8443" t="str">
            <v>0</v>
          </cell>
        </row>
        <row r="8444">
          <cell r="S8444" t="str">
            <v>0</v>
          </cell>
        </row>
        <row r="8445">
          <cell r="S8445" t="str">
            <v>0</v>
          </cell>
        </row>
        <row r="8446">
          <cell r="S8446" t="str">
            <v>0</v>
          </cell>
        </row>
        <row r="8447">
          <cell r="S8447" t="str">
            <v>0</v>
          </cell>
        </row>
        <row r="8448">
          <cell r="S8448" t="str">
            <v>0</v>
          </cell>
        </row>
        <row r="8449">
          <cell r="S8449" t="str">
            <v>0</v>
          </cell>
        </row>
        <row r="8450">
          <cell r="S8450" t="str">
            <v>0</v>
          </cell>
        </row>
        <row r="8451">
          <cell r="S8451" t="str">
            <v>0</v>
          </cell>
        </row>
        <row r="8452">
          <cell r="S8452" t="str">
            <v>0</v>
          </cell>
        </row>
        <row r="8453">
          <cell r="S8453" t="str">
            <v>0</v>
          </cell>
        </row>
        <row r="8454">
          <cell r="S8454" t="str">
            <v>0</v>
          </cell>
        </row>
        <row r="8455">
          <cell r="S8455" t="str">
            <v>0</v>
          </cell>
        </row>
        <row r="8456">
          <cell r="S8456" t="str">
            <v>0</v>
          </cell>
        </row>
        <row r="8457">
          <cell r="S8457" t="str">
            <v>0</v>
          </cell>
        </row>
        <row r="8458">
          <cell r="S8458" t="str">
            <v>0</v>
          </cell>
        </row>
        <row r="8459">
          <cell r="S8459" t="str">
            <v>0</v>
          </cell>
        </row>
        <row r="8460">
          <cell r="S8460" t="str">
            <v>0</v>
          </cell>
        </row>
        <row r="8461">
          <cell r="S8461" t="str">
            <v>0</v>
          </cell>
        </row>
        <row r="8462">
          <cell r="S8462" t="str">
            <v>0</v>
          </cell>
        </row>
        <row r="8463">
          <cell r="S8463" t="str">
            <v>0</v>
          </cell>
        </row>
        <row r="8464">
          <cell r="S8464" t="str">
            <v>0</v>
          </cell>
        </row>
        <row r="8465">
          <cell r="S8465" t="str">
            <v>0</v>
          </cell>
        </row>
        <row r="8466">
          <cell r="S8466" t="str">
            <v>0</v>
          </cell>
        </row>
        <row r="8467">
          <cell r="S8467" t="str">
            <v>0</v>
          </cell>
        </row>
        <row r="8468">
          <cell r="S8468" t="str">
            <v>0</v>
          </cell>
        </row>
        <row r="8469">
          <cell r="S8469" t="str">
            <v>0</v>
          </cell>
        </row>
        <row r="8470">
          <cell r="S8470" t="str">
            <v>0</v>
          </cell>
        </row>
        <row r="8471">
          <cell r="S8471" t="str">
            <v>0</v>
          </cell>
        </row>
        <row r="8472">
          <cell r="S8472" t="str">
            <v>0</v>
          </cell>
        </row>
        <row r="8473">
          <cell r="S8473" t="str">
            <v>0</v>
          </cell>
        </row>
        <row r="8474">
          <cell r="S8474" t="str">
            <v>0</v>
          </cell>
        </row>
        <row r="8475">
          <cell r="S8475" t="str">
            <v>0</v>
          </cell>
        </row>
        <row r="8476">
          <cell r="S8476" t="str">
            <v>0</v>
          </cell>
        </row>
        <row r="8477">
          <cell r="S8477" t="str">
            <v>0</v>
          </cell>
        </row>
        <row r="8478">
          <cell r="S8478" t="str">
            <v>0</v>
          </cell>
        </row>
        <row r="8479">
          <cell r="S8479" t="str">
            <v>0</v>
          </cell>
        </row>
        <row r="8480">
          <cell r="S8480" t="str">
            <v>0</v>
          </cell>
        </row>
        <row r="8481">
          <cell r="S8481" t="str">
            <v>0</v>
          </cell>
        </row>
        <row r="8482">
          <cell r="S8482" t="str">
            <v>0</v>
          </cell>
        </row>
        <row r="8483">
          <cell r="S8483" t="str">
            <v>0</v>
          </cell>
        </row>
        <row r="8484">
          <cell r="S8484" t="str">
            <v>0</v>
          </cell>
        </row>
        <row r="8485">
          <cell r="S8485" t="str">
            <v>0</v>
          </cell>
        </row>
        <row r="8486">
          <cell r="S8486" t="str">
            <v>0</v>
          </cell>
        </row>
        <row r="8487">
          <cell r="S8487" t="str">
            <v>0</v>
          </cell>
        </row>
        <row r="8488">
          <cell r="S8488" t="str">
            <v>0</v>
          </cell>
        </row>
        <row r="8489">
          <cell r="S8489" t="str">
            <v>0</v>
          </cell>
        </row>
        <row r="8490">
          <cell r="S8490" t="str">
            <v>0</v>
          </cell>
        </row>
        <row r="8491">
          <cell r="S8491" t="str">
            <v>0</v>
          </cell>
        </row>
        <row r="8492">
          <cell r="S8492" t="str">
            <v>0</v>
          </cell>
        </row>
        <row r="8493">
          <cell r="S8493" t="str">
            <v>0</v>
          </cell>
        </row>
        <row r="8494">
          <cell r="S8494" t="str">
            <v>0</v>
          </cell>
        </row>
        <row r="8495">
          <cell r="S8495" t="str">
            <v>0</v>
          </cell>
        </row>
        <row r="8496">
          <cell r="S8496" t="str">
            <v>0</v>
          </cell>
        </row>
        <row r="8497">
          <cell r="S8497" t="str">
            <v>0</v>
          </cell>
        </row>
        <row r="8498">
          <cell r="S8498" t="str">
            <v>0</v>
          </cell>
        </row>
        <row r="8499">
          <cell r="S8499" t="str">
            <v>0</v>
          </cell>
        </row>
        <row r="8500">
          <cell r="S8500" t="str">
            <v>0</v>
          </cell>
        </row>
        <row r="8501">
          <cell r="S8501" t="str">
            <v>0</v>
          </cell>
        </row>
        <row r="8502">
          <cell r="S8502" t="str">
            <v>0</v>
          </cell>
        </row>
        <row r="8503">
          <cell r="S8503" t="str">
            <v>0</v>
          </cell>
        </row>
        <row r="8504">
          <cell r="S8504" t="str">
            <v>0</v>
          </cell>
        </row>
        <row r="8505">
          <cell r="S8505" t="str">
            <v>0</v>
          </cell>
        </row>
        <row r="8506">
          <cell r="S8506" t="str">
            <v>0</v>
          </cell>
        </row>
        <row r="8507">
          <cell r="S8507" t="str">
            <v>0</v>
          </cell>
        </row>
        <row r="8508">
          <cell r="S8508" t="str">
            <v>0</v>
          </cell>
        </row>
        <row r="8509">
          <cell r="S8509" t="str">
            <v>0</v>
          </cell>
        </row>
        <row r="8510">
          <cell r="S8510" t="str">
            <v>0</v>
          </cell>
        </row>
        <row r="8511">
          <cell r="S8511" t="str">
            <v>0</v>
          </cell>
        </row>
        <row r="8512">
          <cell r="S8512" t="str">
            <v>0</v>
          </cell>
        </row>
        <row r="8513">
          <cell r="S8513" t="str">
            <v>0</v>
          </cell>
        </row>
        <row r="8514">
          <cell r="S8514" t="str">
            <v>0</v>
          </cell>
        </row>
        <row r="8515">
          <cell r="S8515" t="str">
            <v>0</v>
          </cell>
        </row>
        <row r="8516">
          <cell r="S8516" t="str">
            <v>0</v>
          </cell>
        </row>
        <row r="8517">
          <cell r="S8517" t="str">
            <v>0</v>
          </cell>
        </row>
        <row r="8518">
          <cell r="S8518" t="str">
            <v>0</v>
          </cell>
        </row>
        <row r="8519">
          <cell r="S8519" t="str">
            <v>0</v>
          </cell>
        </row>
        <row r="8520">
          <cell r="S8520" t="str">
            <v>0</v>
          </cell>
        </row>
        <row r="8521">
          <cell r="S8521" t="str">
            <v>0</v>
          </cell>
        </row>
        <row r="8522">
          <cell r="S8522" t="str">
            <v>0</v>
          </cell>
        </row>
        <row r="8523">
          <cell r="S8523" t="str">
            <v>0</v>
          </cell>
        </row>
        <row r="8524">
          <cell r="S8524" t="str">
            <v>0</v>
          </cell>
        </row>
        <row r="8525">
          <cell r="S8525" t="str">
            <v>0</v>
          </cell>
        </row>
        <row r="8526">
          <cell r="S8526" t="str">
            <v>0</v>
          </cell>
        </row>
        <row r="8527">
          <cell r="S8527" t="str">
            <v>0</v>
          </cell>
        </row>
        <row r="8528">
          <cell r="S8528" t="str">
            <v>0</v>
          </cell>
        </row>
        <row r="8529">
          <cell r="S8529" t="str">
            <v>0</v>
          </cell>
        </row>
        <row r="8530">
          <cell r="S8530" t="str">
            <v>0</v>
          </cell>
        </row>
        <row r="8531">
          <cell r="S8531" t="str">
            <v>0</v>
          </cell>
        </row>
        <row r="8532">
          <cell r="S8532" t="str">
            <v>0</v>
          </cell>
        </row>
        <row r="8533">
          <cell r="S8533" t="str">
            <v>0</v>
          </cell>
        </row>
        <row r="8534">
          <cell r="S8534" t="str">
            <v>0</v>
          </cell>
        </row>
        <row r="8535">
          <cell r="S8535" t="str">
            <v>0</v>
          </cell>
        </row>
        <row r="8536">
          <cell r="S8536" t="str">
            <v>0</v>
          </cell>
        </row>
        <row r="8537">
          <cell r="S8537" t="str">
            <v>0</v>
          </cell>
        </row>
        <row r="8538">
          <cell r="S8538" t="str">
            <v>0</v>
          </cell>
        </row>
        <row r="8539">
          <cell r="S8539" t="str">
            <v>0</v>
          </cell>
        </row>
        <row r="8540">
          <cell r="S8540" t="str">
            <v>0</v>
          </cell>
        </row>
        <row r="8541">
          <cell r="S8541" t="str">
            <v>0</v>
          </cell>
        </row>
        <row r="8542">
          <cell r="S8542" t="str">
            <v>0</v>
          </cell>
        </row>
        <row r="8543">
          <cell r="S8543" t="str">
            <v>0</v>
          </cell>
        </row>
        <row r="8544">
          <cell r="S8544" t="str">
            <v>0</v>
          </cell>
        </row>
        <row r="8545">
          <cell r="S8545" t="str">
            <v>0</v>
          </cell>
        </row>
        <row r="8546">
          <cell r="S8546" t="str">
            <v>0</v>
          </cell>
        </row>
        <row r="8547">
          <cell r="S8547" t="str">
            <v>0</v>
          </cell>
        </row>
        <row r="8548">
          <cell r="S8548" t="str">
            <v>0</v>
          </cell>
        </row>
        <row r="8549">
          <cell r="S8549" t="str">
            <v>0</v>
          </cell>
        </row>
        <row r="8550">
          <cell r="S8550" t="str">
            <v>0</v>
          </cell>
        </row>
        <row r="8551">
          <cell r="S8551" t="str">
            <v>0</v>
          </cell>
        </row>
        <row r="8552">
          <cell r="S8552" t="str">
            <v>0</v>
          </cell>
        </row>
        <row r="8553">
          <cell r="S8553" t="str">
            <v>0</v>
          </cell>
        </row>
        <row r="8554">
          <cell r="S8554" t="str">
            <v>0</v>
          </cell>
        </row>
        <row r="8555">
          <cell r="S8555" t="str">
            <v>0</v>
          </cell>
        </row>
        <row r="8556">
          <cell r="S8556" t="str">
            <v>0</v>
          </cell>
        </row>
        <row r="8557">
          <cell r="S8557" t="str">
            <v>0</v>
          </cell>
        </row>
        <row r="8558">
          <cell r="S8558" t="str">
            <v>0</v>
          </cell>
        </row>
        <row r="8559">
          <cell r="S8559" t="str">
            <v>0</v>
          </cell>
        </row>
        <row r="8560">
          <cell r="S8560" t="str">
            <v>0</v>
          </cell>
        </row>
        <row r="8561">
          <cell r="S8561" t="str">
            <v>0</v>
          </cell>
        </row>
        <row r="8562">
          <cell r="S8562" t="str">
            <v>0</v>
          </cell>
        </row>
        <row r="8563">
          <cell r="S8563" t="str">
            <v>0</v>
          </cell>
        </row>
        <row r="8564">
          <cell r="S8564" t="str">
            <v>0</v>
          </cell>
        </row>
        <row r="8565">
          <cell r="S8565" t="str">
            <v>0</v>
          </cell>
        </row>
        <row r="8566">
          <cell r="S8566" t="str">
            <v>0</v>
          </cell>
        </row>
        <row r="8567">
          <cell r="S8567" t="str">
            <v>0</v>
          </cell>
        </row>
        <row r="8568">
          <cell r="S8568" t="str">
            <v>0</v>
          </cell>
        </row>
        <row r="8569">
          <cell r="S8569" t="str">
            <v>0</v>
          </cell>
        </row>
        <row r="8570">
          <cell r="S8570" t="str">
            <v>0</v>
          </cell>
        </row>
        <row r="8571">
          <cell r="S8571" t="str">
            <v>0</v>
          </cell>
        </row>
        <row r="8572">
          <cell r="S8572" t="str">
            <v>0</v>
          </cell>
        </row>
        <row r="8573">
          <cell r="S8573" t="str">
            <v>0</v>
          </cell>
        </row>
        <row r="8574">
          <cell r="S8574" t="str">
            <v>0</v>
          </cell>
        </row>
        <row r="8575">
          <cell r="S8575" t="str">
            <v>0</v>
          </cell>
        </row>
        <row r="8576">
          <cell r="S8576" t="str">
            <v>0</v>
          </cell>
        </row>
        <row r="8577">
          <cell r="S8577" t="str">
            <v>0</v>
          </cell>
        </row>
        <row r="8578">
          <cell r="S8578" t="str">
            <v>0</v>
          </cell>
        </row>
        <row r="8579">
          <cell r="S8579" t="str">
            <v>0</v>
          </cell>
        </row>
        <row r="8580">
          <cell r="S8580" t="str">
            <v>0</v>
          </cell>
        </row>
        <row r="8581">
          <cell r="S8581" t="str">
            <v>0</v>
          </cell>
        </row>
        <row r="8582">
          <cell r="S8582" t="str">
            <v>0</v>
          </cell>
        </row>
        <row r="8583">
          <cell r="S8583" t="str">
            <v>0</v>
          </cell>
        </row>
        <row r="8584">
          <cell r="S8584" t="str">
            <v>0</v>
          </cell>
        </row>
        <row r="8585">
          <cell r="S8585" t="str">
            <v>0</v>
          </cell>
        </row>
        <row r="8586">
          <cell r="S8586" t="str">
            <v>0</v>
          </cell>
        </row>
        <row r="8587">
          <cell r="S8587" t="str">
            <v>0</v>
          </cell>
        </row>
        <row r="8588">
          <cell r="S8588" t="str">
            <v>0</v>
          </cell>
        </row>
        <row r="8589">
          <cell r="S8589" t="str">
            <v>0</v>
          </cell>
        </row>
        <row r="8590">
          <cell r="S8590" t="str">
            <v>0</v>
          </cell>
        </row>
        <row r="8591">
          <cell r="S8591" t="str">
            <v>0</v>
          </cell>
        </row>
        <row r="8592">
          <cell r="S8592" t="str">
            <v>0</v>
          </cell>
        </row>
        <row r="8593">
          <cell r="S8593" t="str">
            <v>0</v>
          </cell>
        </row>
        <row r="8594">
          <cell r="S8594" t="str">
            <v>0</v>
          </cell>
        </row>
        <row r="8595">
          <cell r="S8595" t="str">
            <v>0</v>
          </cell>
        </row>
        <row r="8596">
          <cell r="S8596" t="str">
            <v>0</v>
          </cell>
        </row>
        <row r="8597">
          <cell r="S8597" t="str">
            <v>0</v>
          </cell>
        </row>
        <row r="8598">
          <cell r="S8598" t="str">
            <v>0</v>
          </cell>
        </row>
        <row r="8599">
          <cell r="S8599" t="str">
            <v>0</v>
          </cell>
        </row>
        <row r="8600">
          <cell r="S8600" t="str">
            <v>0</v>
          </cell>
        </row>
        <row r="8601">
          <cell r="S8601" t="str">
            <v>0</v>
          </cell>
        </row>
        <row r="8602">
          <cell r="S8602" t="str">
            <v>0</v>
          </cell>
        </row>
        <row r="8603">
          <cell r="S8603" t="str">
            <v>0</v>
          </cell>
        </row>
        <row r="8604">
          <cell r="S8604" t="str">
            <v>0</v>
          </cell>
        </row>
        <row r="8605">
          <cell r="S8605" t="str">
            <v>0</v>
          </cell>
        </row>
        <row r="8606">
          <cell r="S8606" t="str">
            <v>0</v>
          </cell>
        </row>
        <row r="8607">
          <cell r="S8607" t="str">
            <v>0</v>
          </cell>
        </row>
        <row r="8608">
          <cell r="S8608" t="str">
            <v>0</v>
          </cell>
        </row>
        <row r="8609">
          <cell r="S8609" t="str">
            <v>0</v>
          </cell>
        </row>
        <row r="8610">
          <cell r="S8610" t="str">
            <v>0</v>
          </cell>
        </row>
        <row r="8611">
          <cell r="S8611" t="str">
            <v>0</v>
          </cell>
        </row>
        <row r="8612">
          <cell r="S8612" t="str">
            <v>0</v>
          </cell>
        </row>
        <row r="8613">
          <cell r="S8613" t="str">
            <v>0</v>
          </cell>
        </row>
        <row r="8614">
          <cell r="S8614" t="str">
            <v>0</v>
          </cell>
        </row>
        <row r="8615">
          <cell r="S8615" t="str">
            <v>0</v>
          </cell>
        </row>
        <row r="8616">
          <cell r="S8616" t="str">
            <v>0</v>
          </cell>
        </row>
        <row r="8617">
          <cell r="S8617" t="str">
            <v>0</v>
          </cell>
        </row>
        <row r="8618">
          <cell r="S8618" t="str">
            <v>0</v>
          </cell>
        </row>
        <row r="8619">
          <cell r="S8619" t="str">
            <v>0</v>
          </cell>
        </row>
        <row r="8620">
          <cell r="S8620" t="str">
            <v>0</v>
          </cell>
        </row>
        <row r="8621">
          <cell r="S8621" t="str">
            <v>0</v>
          </cell>
        </row>
        <row r="8622">
          <cell r="S8622" t="str">
            <v>0</v>
          </cell>
        </row>
        <row r="8623">
          <cell r="S8623" t="str">
            <v>0</v>
          </cell>
        </row>
        <row r="8624">
          <cell r="S8624" t="str">
            <v>0</v>
          </cell>
        </row>
        <row r="8625">
          <cell r="S8625" t="str">
            <v>0</v>
          </cell>
        </row>
        <row r="8626">
          <cell r="S8626" t="str">
            <v>0</v>
          </cell>
        </row>
        <row r="8627">
          <cell r="S8627" t="str">
            <v>0</v>
          </cell>
        </row>
        <row r="8628">
          <cell r="S8628" t="str">
            <v>0</v>
          </cell>
        </row>
        <row r="8629">
          <cell r="S8629" t="str">
            <v>0</v>
          </cell>
        </row>
        <row r="8630">
          <cell r="S8630" t="str">
            <v>0</v>
          </cell>
        </row>
        <row r="8631">
          <cell r="S8631" t="str">
            <v>0</v>
          </cell>
        </row>
        <row r="8632">
          <cell r="S8632" t="str">
            <v>0</v>
          </cell>
        </row>
        <row r="8633">
          <cell r="S8633" t="str">
            <v>0</v>
          </cell>
        </row>
        <row r="8634">
          <cell r="S8634" t="str">
            <v>0</v>
          </cell>
        </row>
        <row r="8635">
          <cell r="S8635" t="str">
            <v>0</v>
          </cell>
        </row>
        <row r="8636">
          <cell r="S8636" t="str">
            <v>0</v>
          </cell>
        </row>
        <row r="8637">
          <cell r="S8637" t="str">
            <v>0</v>
          </cell>
        </row>
        <row r="8638">
          <cell r="S8638" t="str">
            <v>0</v>
          </cell>
        </row>
        <row r="8639">
          <cell r="S8639" t="str">
            <v>0</v>
          </cell>
        </row>
        <row r="8640">
          <cell r="S8640" t="str">
            <v>0</v>
          </cell>
        </row>
        <row r="8641">
          <cell r="S8641" t="str">
            <v>0</v>
          </cell>
        </row>
        <row r="8642">
          <cell r="S8642" t="str">
            <v>0</v>
          </cell>
        </row>
        <row r="8643">
          <cell r="S8643" t="str">
            <v>0</v>
          </cell>
        </row>
        <row r="8644">
          <cell r="S8644" t="str">
            <v>0</v>
          </cell>
        </row>
        <row r="8645">
          <cell r="S8645" t="str">
            <v>0</v>
          </cell>
        </row>
        <row r="8646">
          <cell r="S8646" t="str">
            <v>0</v>
          </cell>
        </row>
        <row r="8647">
          <cell r="S8647" t="str">
            <v>0</v>
          </cell>
        </row>
        <row r="8648">
          <cell r="S8648" t="str">
            <v>0</v>
          </cell>
        </row>
        <row r="8649">
          <cell r="S8649" t="str">
            <v>0</v>
          </cell>
        </row>
        <row r="8650">
          <cell r="S8650" t="str">
            <v>0</v>
          </cell>
        </row>
        <row r="8651">
          <cell r="S8651" t="str">
            <v>0</v>
          </cell>
        </row>
        <row r="8652">
          <cell r="S8652" t="str">
            <v>0</v>
          </cell>
        </row>
        <row r="8653">
          <cell r="S8653" t="str">
            <v>0</v>
          </cell>
        </row>
        <row r="8654">
          <cell r="S8654" t="str">
            <v>0</v>
          </cell>
        </row>
        <row r="8655">
          <cell r="S8655" t="str">
            <v>0</v>
          </cell>
        </row>
        <row r="8656">
          <cell r="S8656" t="str">
            <v>0</v>
          </cell>
        </row>
        <row r="8657">
          <cell r="S8657" t="str">
            <v>0</v>
          </cell>
        </row>
        <row r="8658">
          <cell r="S8658" t="str">
            <v>0</v>
          </cell>
        </row>
        <row r="8659">
          <cell r="S8659" t="str">
            <v>0</v>
          </cell>
        </row>
        <row r="8660">
          <cell r="S8660" t="str">
            <v>0</v>
          </cell>
        </row>
        <row r="8661">
          <cell r="S8661" t="str">
            <v>0</v>
          </cell>
        </row>
        <row r="8662">
          <cell r="S8662" t="str">
            <v>0</v>
          </cell>
        </row>
        <row r="8663">
          <cell r="S8663" t="str">
            <v>0</v>
          </cell>
        </row>
        <row r="8664">
          <cell r="S8664" t="str">
            <v>0</v>
          </cell>
        </row>
        <row r="8665">
          <cell r="S8665" t="str">
            <v>0</v>
          </cell>
        </row>
        <row r="8666">
          <cell r="S8666" t="str">
            <v>0</v>
          </cell>
        </row>
        <row r="8667">
          <cell r="S8667" t="str">
            <v>0</v>
          </cell>
        </row>
        <row r="8668">
          <cell r="S8668" t="str">
            <v>0</v>
          </cell>
        </row>
        <row r="8669">
          <cell r="S8669" t="str">
            <v>0</v>
          </cell>
        </row>
        <row r="8670">
          <cell r="S8670" t="str">
            <v>0</v>
          </cell>
        </row>
        <row r="8671">
          <cell r="S8671" t="str">
            <v>0</v>
          </cell>
        </row>
        <row r="8672">
          <cell r="S8672" t="str">
            <v>0</v>
          </cell>
        </row>
        <row r="8673">
          <cell r="S8673" t="str">
            <v>0</v>
          </cell>
        </row>
        <row r="8674">
          <cell r="S8674" t="str">
            <v>0</v>
          </cell>
        </row>
        <row r="8675">
          <cell r="S8675" t="str">
            <v>0</v>
          </cell>
        </row>
        <row r="8676">
          <cell r="S8676" t="str">
            <v>0</v>
          </cell>
        </row>
        <row r="8677">
          <cell r="S8677" t="str">
            <v>0</v>
          </cell>
        </row>
        <row r="8678">
          <cell r="S8678" t="str">
            <v>0</v>
          </cell>
        </row>
        <row r="8679">
          <cell r="S8679" t="str">
            <v>0</v>
          </cell>
        </row>
        <row r="8680">
          <cell r="S8680" t="str">
            <v>0</v>
          </cell>
        </row>
        <row r="8681">
          <cell r="S8681" t="str">
            <v>0</v>
          </cell>
        </row>
        <row r="8682">
          <cell r="S8682" t="str">
            <v>0</v>
          </cell>
        </row>
        <row r="8683">
          <cell r="S8683" t="str">
            <v>0</v>
          </cell>
        </row>
        <row r="8684">
          <cell r="S8684" t="str">
            <v>0</v>
          </cell>
        </row>
        <row r="8685">
          <cell r="S8685" t="str">
            <v>0</v>
          </cell>
        </row>
        <row r="8686">
          <cell r="S8686" t="str">
            <v>0</v>
          </cell>
        </row>
        <row r="8687">
          <cell r="S8687" t="str">
            <v>0</v>
          </cell>
        </row>
        <row r="8688">
          <cell r="S8688" t="str">
            <v>0</v>
          </cell>
        </row>
        <row r="8689">
          <cell r="S8689" t="str">
            <v>0</v>
          </cell>
        </row>
        <row r="8690">
          <cell r="S8690" t="str">
            <v>0</v>
          </cell>
        </row>
        <row r="8691">
          <cell r="S8691" t="str">
            <v>0</v>
          </cell>
        </row>
        <row r="8692">
          <cell r="S8692" t="str">
            <v>0</v>
          </cell>
        </row>
        <row r="8693">
          <cell r="S8693" t="str">
            <v>0</v>
          </cell>
        </row>
        <row r="8694">
          <cell r="S8694" t="str">
            <v>0</v>
          </cell>
        </row>
        <row r="8695">
          <cell r="S8695" t="str">
            <v>0</v>
          </cell>
        </row>
        <row r="8696">
          <cell r="S8696" t="str">
            <v>0</v>
          </cell>
        </row>
        <row r="8697">
          <cell r="S8697" t="str">
            <v>0</v>
          </cell>
        </row>
        <row r="8698">
          <cell r="S8698" t="str">
            <v>0</v>
          </cell>
        </row>
        <row r="8699">
          <cell r="S8699" t="str">
            <v>0</v>
          </cell>
        </row>
        <row r="8700">
          <cell r="S8700" t="str">
            <v>0</v>
          </cell>
        </row>
        <row r="8701">
          <cell r="S8701" t="str">
            <v>0</v>
          </cell>
        </row>
        <row r="8702">
          <cell r="S8702" t="str">
            <v>0</v>
          </cell>
        </row>
        <row r="8703">
          <cell r="S8703" t="str">
            <v>0</v>
          </cell>
        </row>
        <row r="8704">
          <cell r="S8704" t="str">
            <v>0</v>
          </cell>
        </row>
        <row r="8705">
          <cell r="S8705" t="str">
            <v>0</v>
          </cell>
        </row>
        <row r="8706">
          <cell r="S8706" t="str">
            <v>0</v>
          </cell>
        </row>
        <row r="8707">
          <cell r="S8707" t="str">
            <v>0</v>
          </cell>
        </row>
        <row r="8708">
          <cell r="S8708" t="str">
            <v>0</v>
          </cell>
        </row>
        <row r="8709">
          <cell r="S8709" t="str">
            <v>0</v>
          </cell>
        </row>
        <row r="8710">
          <cell r="S8710" t="str">
            <v>0</v>
          </cell>
        </row>
        <row r="8711">
          <cell r="S8711" t="str">
            <v>0</v>
          </cell>
        </row>
        <row r="8712">
          <cell r="S8712" t="str">
            <v>0</v>
          </cell>
        </row>
        <row r="8713">
          <cell r="S8713" t="str">
            <v>0</v>
          </cell>
        </row>
        <row r="8714">
          <cell r="S8714" t="str">
            <v>0</v>
          </cell>
        </row>
        <row r="8715">
          <cell r="S8715" t="str">
            <v>0</v>
          </cell>
        </row>
        <row r="8716">
          <cell r="S8716" t="str">
            <v>0</v>
          </cell>
        </row>
        <row r="8717">
          <cell r="S8717" t="str">
            <v>0</v>
          </cell>
        </row>
        <row r="8718">
          <cell r="S8718" t="str">
            <v>0</v>
          </cell>
        </row>
        <row r="8719">
          <cell r="S8719" t="str">
            <v>0</v>
          </cell>
        </row>
        <row r="8720">
          <cell r="S8720" t="str">
            <v>0</v>
          </cell>
        </row>
        <row r="8721">
          <cell r="S8721" t="str">
            <v>0</v>
          </cell>
        </row>
        <row r="8722">
          <cell r="S8722" t="str">
            <v>0</v>
          </cell>
        </row>
        <row r="8723">
          <cell r="S8723" t="str">
            <v>0</v>
          </cell>
        </row>
        <row r="8724">
          <cell r="S8724" t="str">
            <v>0</v>
          </cell>
        </row>
        <row r="8725">
          <cell r="S8725" t="str">
            <v>0</v>
          </cell>
        </row>
        <row r="8726">
          <cell r="S8726" t="str">
            <v>0</v>
          </cell>
        </row>
        <row r="8727">
          <cell r="S8727" t="str">
            <v>0</v>
          </cell>
        </row>
        <row r="8728">
          <cell r="S8728" t="str">
            <v>0</v>
          </cell>
        </row>
        <row r="8729">
          <cell r="S8729" t="str">
            <v>0</v>
          </cell>
        </row>
        <row r="8730">
          <cell r="S8730" t="str">
            <v>0</v>
          </cell>
        </row>
        <row r="8731">
          <cell r="S8731" t="str">
            <v>0</v>
          </cell>
        </row>
        <row r="8732">
          <cell r="S8732" t="str">
            <v>0</v>
          </cell>
        </row>
        <row r="8733">
          <cell r="S8733" t="str">
            <v>0</v>
          </cell>
        </row>
        <row r="8734">
          <cell r="S8734" t="str">
            <v>0</v>
          </cell>
        </row>
        <row r="8735">
          <cell r="S8735" t="str">
            <v>0</v>
          </cell>
        </row>
        <row r="8736">
          <cell r="S8736" t="str">
            <v>0</v>
          </cell>
        </row>
        <row r="8737">
          <cell r="S8737" t="str">
            <v>0</v>
          </cell>
        </row>
        <row r="8738">
          <cell r="S8738" t="str">
            <v>0</v>
          </cell>
        </row>
        <row r="8739">
          <cell r="S8739" t="str">
            <v>0</v>
          </cell>
        </row>
        <row r="8740">
          <cell r="S8740" t="str">
            <v>0</v>
          </cell>
        </row>
        <row r="8741">
          <cell r="S8741" t="str">
            <v>0</v>
          </cell>
        </row>
        <row r="8742">
          <cell r="S8742" t="str">
            <v>0</v>
          </cell>
        </row>
        <row r="8743">
          <cell r="S8743" t="str">
            <v>0</v>
          </cell>
        </row>
        <row r="8744">
          <cell r="S8744" t="str">
            <v>0</v>
          </cell>
        </row>
        <row r="8745">
          <cell r="S8745" t="str">
            <v>0</v>
          </cell>
        </row>
        <row r="8746">
          <cell r="S8746" t="str">
            <v>0</v>
          </cell>
        </row>
        <row r="8747">
          <cell r="S8747" t="str">
            <v>0</v>
          </cell>
        </row>
        <row r="8748">
          <cell r="S8748" t="str">
            <v>0</v>
          </cell>
        </row>
        <row r="8749">
          <cell r="S8749" t="str">
            <v>0</v>
          </cell>
        </row>
        <row r="8750">
          <cell r="S8750" t="str">
            <v>0</v>
          </cell>
        </row>
        <row r="8751">
          <cell r="S8751" t="str">
            <v>0</v>
          </cell>
        </row>
        <row r="8752">
          <cell r="S8752" t="str">
            <v>0</v>
          </cell>
        </row>
        <row r="8753">
          <cell r="S8753" t="str">
            <v>0</v>
          </cell>
        </row>
        <row r="8754">
          <cell r="S8754" t="str">
            <v>0</v>
          </cell>
        </row>
        <row r="8755">
          <cell r="S8755" t="str">
            <v>0</v>
          </cell>
        </row>
        <row r="8756">
          <cell r="S8756" t="str">
            <v>0</v>
          </cell>
        </row>
        <row r="8757">
          <cell r="S8757" t="str">
            <v>0</v>
          </cell>
        </row>
        <row r="8758">
          <cell r="S8758" t="str">
            <v>0</v>
          </cell>
        </row>
        <row r="8759">
          <cell r="S8759" t="str">
            <v>0</v>
          </cell>
        </row>
        <row r="8760">
          <cell r="S8760" t="str">
            <v>0</v>
          </cell>
        </row>
        <row r="8761">
          <cell r="S8761" t="str">
            <v>0</v>
          </cell>
        </row>
        <row r="8762">
          <cell r="S8762" t="str">
            <v>0</v>
          </cell>
        </row>
        <row r="8763">
          <cell r="S8763" t="str">
            <v>0</v>
          </cell>
        </row>
        <row r="8764">
          <cell r="S8764" t="str">
            <v>0</v>
          </cell>
        </row>
        <row r="8765">
          <cell r="S8765" t="str">
            <v>0</v>
          </cell>
        </row>
        <row r="8766">
          <cell r="S8766" t="str">
            <v>0</v>
          </cell>
        </row>
        <row r="8767">
          <cell r="S8767" t="str">
            <v>0</v>
          </cell>
        </row>
        <row r="8768">
          <cell r="S8768" t="str">
            <v>0</v>
          </cell>
        </row>
        <row r="8769">
          <cell r="S8769" t="str">
            <v>0</v>
          </cell>
        </row>
        <row r="8770">
          <cell r="S8770" t="str">
            <v>0</v>
          </cell>
        </row>
        <row r="8771">
          <cell r="S8771" t="str">
            <v>0</v>
          </cell>
        </row>
        <row r="8772">
          <cell r="S8772" t="str">
            <v>0</v>
          </cell>
        </row>
        <row r="8773">
          <cell r="S8773" t="str">
            <v>0</v>
          </cell>
        </row>
        <row r="8774">
          <cell r="S8774" t="str">
            <v>0</v>
          </cell>
        </row>
        <row r="8775">
          <cell r="S8775" t="str">
            <v>0</v>
          </cell>
        </row>
        <row r="8776">
          <cell r="S8776" t="str">
            <v>0</v>
          </cell>
        </row>
        <row r="8777">
          <cell r="S8777" t="str">
            <v>0</v>
          </cell>
        </row>
        <row r="8778">
          <cell r="S8778" t="str">
            <v>0</v>
          </cell>
        </row>
        <row r="8779">
          <cell r="S8779" t="str">
            <v>0</v>
          </cell>
        </row>
        <row r="8780">
          <cell r="S8780" t="str">
            <v>0</v>
          </cell>
        </row>
        <row r="8781">
          <cell r="S8781" t="str">
            <v>0</v>
          </cell>
        </row>
        <row r="8782">
          <cell r="S8782" t="str">
            <v>0</v>
          </cell>
        </row>
        <row r="8783">
          <cell r="S8783" t="str">
            <v>0</v>
          </cell>
        </row>
        <row r="8784">
          <cell r="S8784" t="str">
            <v>0</v>
          </cell>
        </row>
        <row r="8785">
          <cell r="S8785" t="str">
            <v>0</v>
          </cell>
        </row>
        <row r="8786">
          <cell r="S8786" t="str">
            <v>0</v>
          </cell>
        </row>
        <row r="8787">
          <cell r="S8787" t="str">
            <v>0</v>
          </cell>
        </row>
        <row r="8788">
          <cell r="S8788" t="str">
            <v>0</v>
          </cell>
        </row>
        <row r="8789">
          <cell r="S8789" t="str">
            <v>0</v>
          </cell>
        </row>
        <row r="8790">
          <cell r="S8790" t="str">
            <v>0</v>
          </cell>
        </row>
        <row r="8791">
          <cell r="S8791" t="str">
            <v>0</v>
          </cell>
        </row>
        <row r="8792">
          <cell r="S8792" t="str">
            <v>0</v>
          </cell>
        </row>
        <row r="8793">
          <cell r="S8793" t="str">
            <v>0</v>
          </cell>
        </row>
        <row r="8794">
          <cell r="S8794" t="str">
            <v>0</v>
          </cell>
        </row>
        <row r="8795">
          <cell r="S8795" t="str">
            <v>0</v>
          </cell>
        </row>
        <row r="8796">
          <cell r="S8796" t="str">
            <v>0</v>
          </cell>
        </row>
        <row r="8797">
          <cell r="S8797" t="str">
            <v>0</v>
          </cell>
        </row>
        <row r="8798">
          <cell r="S8798" t="str">
            <v>0</v>
          </cell>
        </row>
        <row r="8799">
          <cell r="S8799" t="str">
            <v>0</v>
          </cell>
        </row>
        <row r="8800">
          <cell r="S8800" t="str">
            <v>0</v>
          </cell>
        </row>
        <row r="8801">
          <cell r="S8801" t="str">
            <v>0</v>
          </cell>
        </row>
        <row r="8802">
          <cell r="S8802" t="str">
            <v>0</v>
          </cell>
        </row>
        <row r="8803">
          <cell r="S8803" t="str">
            <v>0</v>
          </cell>
        </row>
        <row r="8804">
          <cell r="S8804" t="str">
            <v>0</v>
          </cell>
        </row>
        <row r="8805">
          <cell r="S8805" t="str">
            <v>0</v>
          </cell>
        </row>
        <row r="8806">
          <cell r="S8806" t="str">
            <v>0</v>
          </cell>
        </row>
        <row r="8807">
          <cell r="S8807" t="str">
            <v>0</v>
          </cell>
        </row>
        <row r="8808">
          <cell r="S8808" t="str">
            <v>0</v>
          </cell>
        </row>
        <row r="8809">
          <cell r="S8809" t="str">
            <v>0</v>
          </cell>
        </row>
        <row r="8810">
          <cell r="S8810" t="str">
            <v>0</v>
          </cell>
        </row>
        <row r="8811">
          <cell r="S8811" t="str">
            <v>0</v>
          </cell>
        </row>
        <row r="8812">
          <cell r="S8812" t="str">
            <v>0</v>
          </cell>
        </row>
        <row r="8813">
          <cell r="S8813" t="str">
            <v>0</v>
          </cell>
        </row>
        <row r="8814">
          <cell r="S8814" t="str">
            <v>0</v>
          </cell>
        </row>
        <row r="8815">
          <cell r="S8815" t="str">
            <v>0</v>
          </cell>
        </row>
        <row r="8816">
          <cell r="S8816" t="str">
            <v>0</v>
          </cell>
        </row>
        <row r="8817">
          <cell r="S8817" t="str">
            <v>0</v>
          </cell>
        </row>
        <row r="8818">
          <cell r="S8818" t="str">
            <v>0</v>
          </cell>
        </row>
        <row r="8819">
          <cell r="S8819" t="str">
            <v>0</v>
          </cell>
        </row>
        <row r="8820">
          <cell r="S8820" t="str">
            <v>0</v>
          </cell>
        </row>
        <row r="8821">
          <cell r="S8821" t="str">
            <v>0</v>
          </cell>
        </row>
        <row r="8822">
          <cell r="S8822" t="str">
            <v>0</v>
          </cell>
        </row>
        <row r="8823">
          <cell r="S8823" t="str">
            <v>0</v>
          </cell>
        </row>
        <row r="8824">
          <cell r="S8824" t="str">
            <v>0</v>
          </cell>
        </row>
        <row r="8825">
          <cell r="S8825" t="str">
            <v>0</v>
          </cell>
        </row>
        <row r="8826">
          <cell r="S8826" t="str">
            <v>0</v>
          </cell>
        </row>
        <row r="8827">
          <cell r="S8827" t="str">
            <v>0</v>
          </cell>
        </row>
        <row r="8828">
          <cell r="S8828" t="str">
            <v>0</v>
          </cell>
        </row>
        <row r="8829">
          <cell r="S8829" t="str">
            <v>0</v>
          </cell>
        </row>
        <row r="8830">
          <cell r="S8830" t="str">
            <v>0</v>
          </cell>
        </row>
        <row r="8831">
          <cell r="S8831" t="str">
            <v>0</v>
          </cell>
        </row>
        <row r="8832">
          <cell r="S8832" t="str">
            <v>0</v>
          </cell>
        </row>
        <row r="8833">
          <cell r="S8833" t="str">
            <v>0</v>
          </cell>
        </row>
        <row r="8834">
          <cell r="S8834" t="str">
            <v>0</v>
          </cell>
        </row>
        <row r="8835">
          <cell r="S8835" t="str">
            <v>0</v>
          </cell>
        </row>
        <row r="8836">
          <cell r="S8836" t="str">
            <v>0</v>
          </cell>
        </row>
        <row r="8837">
          <cell r="S8837" t="str">
            <v>0</v>
          </cell>
        </row>
        <row r="8838">
          <cell r="S8838" t="str">
            <v>0</v>
          </cell>
        </row>
        <row r="8839">
          <cell r="S8839" t="str">
            <v>0</v>
          </cell>
        </row>
        <row r="8840">
          <cell r="S8840" t="str">
            <v>0</v>
          </cell>
        </row>
        <row r="8841">
          <cell r="S8841" t="str">
            <v>0</v>
          </cell>
        </row>
        <row r="8842">
          <cell r="S8842" t="str">
            <v>0</v>
          </cell>
        </row>
        <row r="8843">
          <cell r="S8843" t="str">
            <v>0</v>
          </cell>
        </row>
        <row r="8844">
          <cell r="S8844" t="str">
            <v>0</v>
          </cell>
        </row>
        <row r="8845">
          <cell r="S8845" t="str">
            <v>0</v>
          </cell>
        </row>
        <row r="8846">
          <cell r="S8846" t="str">
            <v>0</v>
          </cell>
        </row>
        <row r="8847">
          <cell r="S8847" t="str">
            <v>0</v>
          </cell>
        </row>
        <row r="8848">
          <cell r="S8848" t="str">
            <v>0</v>
          </cell>
        </row>
        <row r="8849">
          <cell r="S8849" t="str">
            <v>0</v>
          </cell>
        </row>
        <row r="8850">
          <cell r="S8850" t="str">
            <v>0</v>
          </cell>
        </row>
        <row r="8851">
          <cell r="S8851" t="str">
            <v>0</v>
          </cell>
        </row>
        <row r="8852">
          <cell r="S8852" t="str">
            <v>0</v>
          </cell>
        </row>
        <row r="8853">
          <cell r="S8853" t="str">
            <v>0</v>
          </cell>
        </row>
        <row r="8854">
          <cell r="S8854" t="str">
            <v>0</v>
          </cell>
        </row>
        <row r="8855">
          <cell r="S8855" t="str">
            <v>0</v>
          </cell>
        </row>
        <row r="8856">
          <cell r="S8856" t="str">
            <v>0</v>
          </cell>
        </row>
        <row r="8857">
          <cell r="S8857" t="str">
            <v>0</v>
          </cell>
        </row>
        <row r="8858">
          <cell r="S8858" t="str">
            <v>0</v>
          </cell>
        </row>
        <row r="8859">
          <cell r="S8859" t="str">
            <v>0</v>
          </cell>
        </row>
        <row r="8860">
          <cell r="S8860" t="str">
            <v>0</v>
          </cell>
        </row>
        <row r="8861">
          <cell r="S8861" t="str">
            <v>0</v>
          </cell>
        </row>
        <row r="8862">
          <cell r="S8862" t="str">
            <v>0</v>
          </cell>
        </row>
        <row r="8863">
          <cell r="S8863" t="str">
            <v>0</v>
          </cell>
        </row>
        <row r="8864">
          <cell r="S8864" t="str">
            <v>0</v>
          </cell>
        </row>
        <row r="8865">
          <cell r="S8865" t="str">
            <v>0</v>
          </cell>
        </row>
        <row r="8866">
          <cell r="S8866" t="str">
            <v>0</v>
          </cell>
        </row>
        <row r="8867">
          <cell r="S8867" t="str">
            <v>0</v>
          </cell>
        </row>
        <row r="8868">
          <cell r="S8868" t="str">
            <v>0</v>
          </cell>
        </row>
        <row r="8869">
          <cell r="S8869" t="str">
            <v>0</v>
          </cell>
        </row>
        <row r="8870">
          <cell r="S8870" t="str">
            <v>0</v>
          </cell>
        </row>
        <row r="8871">
          <cell r="S8871" t="str">
            <v>0</v>
          </cell>
        </row>
        <row r="8872">
          <cell r="S8872" t="str">
            <v>0</v>
          </cell>
        </row>
        <row r="8873">
          <cell r="S8873" t="str">
            <v>0</v>
          </cell>
        </row>
        <row r="8874">
          <cell r="S8874" t="str">
            <v>0</v>
          </cell>
        </row>
        <row r="8875">
          <cell r="S8875" t="str">
            <v>0</v>
          </cell>
        </row>
        <row r="8876">
          <cell r="S8876" t="str">
            <v>0</v>
          </cell>
        </row>
        <row r="8877">
          <cell r="S8877" t="str">
            <v>0</v>
          </cell>
        </row>
        <row r="8878">
          <cell r="S8878" t="str">
            <v>0</v>
          </cell>
        </row>
        <row r="8879">
          <cell r="S8879" t="str">
            <v>0</v>
          </cell>
        </row>
        <row r="8880">
          <cell r="S8880" t="str">
            <v>0</v>
          </cell>
        </row>
        <row r="8881">
          <cell r="S8881" t="str">
            <v>0</v>
          </cell>
        </row>
        <row r="8882">
          <cell r="S8882" t="str">
            <v>0</v>
          </cell>
        </row>
        <row r="8883">
          <cell r="S8883" t="str">
            <v>0</v>
          </cell>
        </row>
        <row r="8884">
          <cell r="S8884" t="str">
            <v>0</v>
          </cell>
        </row>
        <row r="8885">
          <cell r="S8885" t="str">
            <v>0</v>
          </cell>
        </row>
        <row r="8886">
          <cell r="S8886" t="str">
            <v>0</v>
          </cell>
        </row>
        <row r="8887">
          <cell r="S8887" t="str">
            <v>0</v>
          </cell>
        </row>
        <row r="8888">
          <cell r="S8888" t="str">
            <v>0</v>
          </cell>
        </row>
        <row r="8889">
          <cell r="S8889" t="str">
            <v>0</v>
          </cell>
        </row>
        <row r="8890">
          <cell r="S8890" t="str">
            <v>0</v>
          </cell>
        </row>
        <row r="8891">
          <cell r="S8891" t="str">
            <v>0</v>
          </cell>
        </row>
        <row r="8892">
          <cell r="S8892" t="str">
            <v>0</v>
          </cell>
        </row>
        <row r="8893">
          <cell r="S8893" t="str">
            <v>0</v>
          </cell>
        </row>
        <row r="8894">
          <cell r="S8894" t="str">
            <v>0</v>
          </cell>
        </row>
        <row r="8895">
          <cell r="S8895" t="str">
            <v>0</v>
          </cell>
        </row>
        <row r="8896">
          <cell r="S8896" t="str">
            <v>0</v>
          </cell>
        </row>
        <row r="8897">
          <cell r="S8897" t="str">
            <v>0</v>
          </cell>
        </row>
        <row r="8898">
          <cell r="S8898" t="str">
            <v>0</v>
          </cell>
        </row>
        <row r="8899">
          <cell r="S8899" t="str">
            <v>0</v>
          </cell>
        </row>
        <row r="8900">
          <cell r="S8900" t="str">
            <v>0</v>
          </cell>
        </row>
        <row r="8901">
          <cell r="S8901" t="str">
            <v>0</v>
          </cell>
        </row>
        <row r="8902">
          <cell r="S8902" t="str">
            <v>0</v>
          </cell>
        </row>
        <row r="8903">
          <cell r="S8903" t="str">
            <v>0</v>
          </cell>
        </row>
        <row r="8904">
          <cell r="S8904" t="str">
            <v>0</v>
          </cell>
        </row>
        <row r="8905">
          <cell r="S8905" t="str">
            <v>0</v>
          </cell>
        </row>
        <row r="8906">
          <cell r="S8906" t="str">
            <v>0</v>
          </cell>
        </row>
        <row r="8907">
          <cell r="S8907" t="str">
            <v>0</v>
          </cell>
        </row>
        <row r="8908">
          <cell r="S8908" t="str">
            <v>0</v>
          </cell>
        </row>
        <row r="8909">
          <cell r="S8909" t="str">
            <v>0</v>
          </cell>
        </row>
        <row r="8910">
          <cell r="S8910" t="str">
            <v>0</v>
          </cell>
        </row>
        <row r="8911">
          <cell r="S8911" t="str">
            <v>0</v>
          </cell>
        </row>
        <row r="8912">
          <cell r="S8912" t="str">
            <v>0</v>
          </cell>
        </row>
        <row r="8913">
          <cell r="S8913" t="str">
            <v>0</v>
          </cell>
        </row>
        <row r="8914">
          <cell r="S8914" t="str">
            <v>0</v>
          </cell>
        </row>
        <row r="8915">
          <cell r="S8915" t="str">
            <v>0</v>
          </cell>
        </row>
        <row r="8916">
          <cell r="S8916" t="str">
            <v>0</v>
          </cell>
        </row>
        <row r="8917">
          <cell r="S8917" t="str">
            <v>0</v>
          </cell>
        </row>
        <row r="8918">
          <cell r="S8918" t="str">
            <v>0</v>
          </cell>
        </row>
        <row r="8919">
          <cell r="S8919" t="str">
            <v>0</v>
          </cell>
        </row>
        <row r="8920">
          <cell r="S8920" t="str">
            <v>0</v>
          </cell>
        </row>
        <row r="8921">
          <cell r="S8921" t="str">
            <v>0</v>
          </cell>
        </row>
        <row r="8922">
          <cell r="S8922" t="str">
            <v>0</v>
          </cell>
        </row>
        <row r="8923">
          <cell r="S8923" t="str">
            <v>0</v>
          </cell>
        </row>
        <row r="8924">
          <cell r="S8924" t="str">
            <v>0</v>
          </cell>
        </row>
        <row r="8925">
          <cell r="S8925" t="str">
            <v>0</v>
          </cell>
        </row>
        <row r="8926">
          <cell r="S8926" t="str">
            <v>0</v>
          </cell>
        </row>
        <row r="8927">
          <cell r="S8927" t="str">
            <v>0</v>
          </cell>
        </row>
        <row r="8928">
          <cell r="S8928" t="str">
            <v>0</v>
          </cell>
        </row>
        <row r="8929">
          <cell r="S8929" t="str">
            <v>0</v>
          </cell>
        </row>
        <row r="8930">
          <cell r="S8930" t="str">
            <v>0</v>
          </cell>
        </row>
        <row r="8931">
          <cell r="S8931" t="str">
            <v>0</v>
          </cell>
        </row>
        <row r="8932">
          <cell r="S8932" t="str">
            <v>0</v>
          </cell>
        </row>
        <row r="8933">
          <cell r="S8933" t="str">
            <v>0</v>
          </cell>
        </row>
        <row r="8934">
          <cell r="S8934" t="str">
            <v>0</v>
          </cell>
        </row>
        <row r="8935">
          <cell r="S8935" t="str">
            <v>0</v>
          </cell>
        </row>
        <row r="8936">
          <cell r="S8936" t="str">
            <v>0</v>
          </cell>
        </row>
        <row r="8937">
          <cell r="S8937" t="str">
            <v>0</v>
          </cell>
        </row>
        <row r="8938">
          <cell r="S8938" t="str">
            <v>0</v>
          </cell>
        </row>
        <row r="8939">
          <cell r="S8939" t="str">
            <v>0</v>
          </cell>
        </row>
        <row r="8940">
          <cell r="S8940" t="str">
            <v>0</v>
          </cell>
        </row>
        <row r="8941">
          <cell r="S8941" t="str">
            <v>0</v>
          </cell>
        </row>
        <row r="8942">
          <cell r="S8942" t="str">
            <v>0</v>
          </cell>
        </row>
        <row r="8943">
          <cell r="S8943" t="str">
            <v>0</v>
          </cell>
        </row>
        <row r="8944">
          <cell r="S8944" t="str">
            <v>0</v>
          </cell>
        </row>
        <row r="8945">
          <cell r="S8945" t="str">
            <v>0</v>
          </cell>
        </row>
        <row r="8946">
          <cell r="S8946" t="str">
            <v>0</v>
          </cell>
        </row>
        <row r="8947">
          <cell r="S8947" t="str">
            <v>0</v>
          </cell>
        </row>
        <row r="8948">
          <cell r="S8948" t="str">
            <v>0</v>
          </cell>
        </row>
        <row r="8949">
          <cell r="S8949" t="str">
            <v>0</v>
          </cell>
        </row>
        <row r="8950">
          <cell r="S8950" t="str">
            <v>0</v>
          </cell>
        </row>
        <row r="8951">
          <cell r="S8951" t="str">
            <v>0</v>
          </cell>
        </row>
        <row r="8952">
          <cell r="S8952" t="str">
            <v>0</v>
          </cell>
        </row>
        <row r="8953">
          <cell r="S8953" t="str">
            <v>0</v>
          </cell>
        </row>
        <row r="8954">
          <cell r="S8954" t="str">
            <v>0</v>
          </cell>
        </row>
        <row r="8955">
          <cell r="S8955" t="str">
            <v>0</v>
          </cell>
        </row>
        <row r="8956">
          <cell r="S8956" t="str">
            <v>0</v>
          </cell>
        </row>
        <row r="8957">
          <cell r="S8957" t="str">
            <v>0</v>
          </cell>
        </row>
        <row r="8958">
          <cell r="S8958" t="str">
            <v>0</v>
          </cell>
        </row>
        <row r="8959">
          <cell r="S8959" t="str">
            <v>0</v>
          </cell>
        </row>
        <row r="8960">
          <cell r="S8960" t="str">
            <v>0</v>
          </cell>
        </row>
        <row r="8961">
          <cell r="S8961" t="str">
            <v>0</v>
          </cell>
        </row>
        <row r="8962">
          <cell r="S8962" t="str">
            <v>0</v>
          </cell>
        </row>
        <row r="8963">
          <cell r="S8963" t="str">
            <v>0</v>
          </cell>
        </row>
        <row r="8964">
          <cell r="S8964" t="str">
            <v>0</v>
          </cell>
        </row>
        <row r="8965">
          <cell r="S8965" t="str">
            <v>0</v>
          </cell>
        </row>
        <row r="8966">
          <cell r="S8966" t="str">
            <v>0</v>
          </cell>
        </row>
        <row r="8967">
          <cell r="S8967" t="str">
            <v>0</v>
          </cell>
        </row>
        <row r="8968">
          <cell r="S8968" t="str">
            <v>0</v>
          </cell>
        </row>
        <row r="8969">
          <cell r="S8969" t="str">
            <v>0</v>
          </cell>
        </row>
        <row r="8970">
          <cell r="S8970" t="str">
            <v>0</v>
          </cell>
        </row>
        <row r="8971">
          <cell r="S8971" t="str">
            <v>0</v>
          </cell>
        </row>
        <row r="8972">
          <cell r="S8972" t="str">
            <v>0</v>
          </cell>
        </row>
        <row r="8973">
          <cell r="S8973" t="str">
            <v>0</v>
          </cell>
        </row>
        <row r="8974">
          <cell r="S8974" t="str">
            <v>0</v>
          </cell>
        </row>
        <row r="8975">
          <cell r="S8975" t="str">
            <v>0</v>
          </cell>
        </row>
        <row r="8976">
          <cell r="S8976" t="str">
            <v>0</v>
          </cell>
        </row>
        <row r="8977">
          <cell r="S8977" t="str">
            <v>0</v>
          </cell>
        </row>
        <row r="8978">
          <cell r="S8978" t="str">
            <v>0</v>
          </cell>
        </row>
        <row r="8979">
          <cell r="S8979" t="str">
            <v>0</v>
          </cell>
        </row>
        <row r="8980">
          <cell r="S8980" t="str">
            <v>0</v>
          </cell>
        </row>
        <row r="8981">
          <cell r="S8981" t="str">
            <v>0</v>
          </cell>
        </row>
        <row r="8982">
          <cell r="S8982" t="str">
            <v>0</v>
          </cell>
        </row>
        <row r="8983">
          <cell r="S8983" t="str">
            <v>0</v>
          </cell>
        </row>
        <row r="8984">
          <cell r="S8984" t="str">
            <v>0</v>
          </cell>
        </row>
        <row r="8985">
          <cell r="S8985" t="str">
            <v>0</v>
          </cell>
        </row>
        <row r="8986">
          <cell r="S8986" t="str">
            <v>0</v>
          </cell>
        </row>
        <row r="8987">
          <cell r="S8987" t="str">
            <v>0</v>
          </cell>
        </row>
        <row r="8988">
          <cell r="S8988" t="str">
            <v>0</v>
          </cell>
        </row>
        <row r="8989">
          <cell r="S8989" t="str">
            <v>0</v>
          </cell>
        </row>
        <row r="8990">
          <cell r="S8990" t="str">
            <v>0</v>
          </cell>
        </row>
        <row r="8991">
          <cell r="S8991" t="str">
            <v>0</v>
          </cell>
        </row>
        <row r="8992">
          <cell r="S8992" t="str">
            <v>0</v>
          </cell>
        </row>
        <row r="8993">
          <cell r="S8993" t="str">
            <v>0</v>
          </cell>
        </row>
        <row r="8994">
          <cell r="S8994" t="str">
            <v>0</v>
          </cell>
        </row>
        <row r="8995">
          <cell r="S8995" t="str">
            <v>0</v>
          </cell>
        </row>
        <row r="8996">
          <cell r="S8996" t="str">
            <v>0</v>
          </cell>
        </row>
        <row r="8997">
          <cell r="S8997" t="str">
            <v>0</v>
          </cell>
        </row>
        <row r="8998">
          <cell r="S8998" t="str">
            <v>0</v>
          </cell>
        </row>
        <row r="8999">
          <cell r="S8999" t="str">
            <v>0</v>
          </cell>
        </row>
        <row r="9000">
          <cell r="S9000" t="str">
            <v>0</v>
          </cell>
        </row>
        <row r="9001">
          <cell r="S9001" t="str">
            <v>0</v>
          </cell>
        </row>
        <row r="9002">
          <cell r="S9002" t="str">
            <v>0</v>
          </cell>
        </row>
        <row r="9003">
          <cell r="S9003" t="str">
            <v>0</v>
          </cell>
        </row>
        <row r="9004">
          <cell r="S9004" t="str">
            <v>0</v>
          </cell>
        </row>
        <row r="9005">
          <cell r="S9005" t="str">
            <v>0</v>
          </cell>
        </row>
        <row r="9006">
          <cell r="S9006" t="str">
            <v>0</v>
          </cell>
        </row>
        <row r="9007">
          <cell r="S9007" t="str">
            <v>0</v>
          </cell>
        </row>
        <row r="9008">
          <cell r="S9008" t="str">
            <v>0</v>
          </cell>
        </row>
        <row r="9009">
          <cell r="S9009" t="str">
            <v>0</v>
          </cell>
        </row>
        <row r="9010">
          <cell r="S9010" t="str">
            <v>0</v>
          </cell>
        </row>
        <row r="9011">
          <cell r="S9011" t="str">
            <v>0</v>
          </cell>
        </row>
        <row r="9012">
          <cell r="S9012" t="str">
            <v>0</v>
          </cell>
        </row>
        <row r="9013">
          <cell r="S9013" t="str">
            <v>0</v>
          </cell>
        </row>
        <row r="9014">
          <cell r="S9014" t="str">
            <v>0</v>
          </cell>
        </row>
        <row r="9015">
          <cell r="S9015" t="str">
            <v>0</v>
          </cell>
        </row>
        <row r="9016">
          <cell r="S9016" t="str">
            <v>0</v>
          </cell>
        </row>
        <row r="9017">
          <cell r="S9017" t="str">
            <v>0</v>
          </cell>
        </row>
        <row r="9018">
          <cell r="S9018" t="str">
            <v>0</v>
          </cell>
        </row>
        <row r="9019">
          <cell r="S9019" t="str">
            <v>0</v>
          </cell>
        </row>
        <row r="9020">
          <cell r="S9020" t="str">
            <v>0</v>
          </cell>
        </row>
        <row r="9021">
          <cell r="S9021" t="str">
            <v>0</v>
          </cell>
        </row>
        <row r="9022">
          <cell r="S9022" t="str">
            <v>0</v>
          </cell>
        </row>
        <row r="9023">
          <cell r="S9023" t="str">
            <v>0</v>
          </cell>
        </row>
        <row r="9024">
          <cell r="S9024" t="str">
            <v>0</v>
          </cell>
        </row>
        <row r="9025">
          <cell r="S9025" t="str">
            <v>0</v>
          </cell>
        </row>
        <row r="9026">
          <cell r="S9026" t="str">
            <v>0</v>
          </cell>
        </row>
        <row r="9027">
          <cell r="S9027" t="str">
            <v>0</v>
          </cell>
        </row>
        <row r="9028">
          <cell r="S9028" t="str">
            <v>0</v>
          </cell>
        </row>
        <row r="9029">
          <cell r="S9029" t="str">
            <v>0</v>
          </cell>
        </row>
        <row r="9030">
          <cell r="S9030" t="str">
            <v>0</v>
          </cell>
        </row>
        <row r="9031">
          <cell r="S9031" t="str">
            <v>0</v>
          </cell>
        </row>
        <row r="9032">
          <cell r="S9032" t="str">
            <v>0</v>
          </cell>
        </row>
        <row r="9033">
          <cell r="S9033" t="str">
            <v>0</v>
          </cell>
        </row>
        <row r="9034">
          <cell r="S9034" t="str">
            <v>0</v>
          </cell>
        </row>
        <row r="9035">
          <cell r="S9035" t="str">
            <v>0</v>
          </cell>
        </row>
        <row r="9036">
          <cell r="S9036" t="str">
            <v>0</v>
          </cell>
        </row>
        <row r="9037">
          <cell r="S9037" t="str">
            <v>0</v>
          </cell>
        </row>
        <row r="9038">
          <cell r="S9038" t="str">
            <v>0</v>
          </cell>
        </row>
        <row r="9039">
          <cell r="S9039" t="str">
            <v>0</v>
          </cell>
        </row>
        <row r="9040">
          <cell r="S9040" t="str">
            <v>0</v>
          </cell>
        </row>
        <row r="9041">
          <cell r="S9041" t="str">
            <v>0</v>
          </cell>
        </row>
        <row r="9042">
          <cell r="S9042" t="str">
            <v>0</v>
          </cell>
        </row>
        <row r="9043">
          <cell r="S9043" t="str">
            <v>0</v>
          </cell>
        </row>
        <row r="9044">
          <cell r="S9044" t="str">
            <v>0</v>
          </cell>
        </row>
        <row r="9045">
          <cell r="S9045" t="str">
            <v>0</v>
          </cell>
        </row>
        <row r="9046">
          <cell r="S9046" t="str">
            <v>0</v>
          </cell>
        </row>
        <row r="9047">
          <cell r="S9047" t="str">
            <v>0</v>
          </cell>
        </row>
        <row r="9048">
          <cell r="S9048" t="str">
            <v>0</v>
          </cell>
        </row>
        <row r="9049">
          <cell r="S9049" t="str">
            <v>0</v>
          </cell>
        </row>
        <row r="9050">
          <cell r="S9050" t="str">
            <v>0</v>
          </cell>
        </row>
        <row r="9051">
          <cell r="S9051" t="str">
            <v>0</v>
          </cell>
        </row>
        <row r="9052">
          <cell r="S9052" t="str">
            <v>0</v>
          </cell>
        </row>
        <row r="9053">
          <cell r="S9053" t="str">
            <v>0</v>
          </cell>
        </row>
        <row r="9054">
          <cell r="S9054" t="str">
            <v>0</v>
          </cell>
        </row>
        <row r="9055">
          <cell r="S9055" t="str">
            <v>0</v>
          </cell>
        </row>
        <row r="9056">
          <cell r="S9056" t="str">
            <v>0</v>
          </cell>
        </row>
        <row r="9057">
          <cell r="S9057" t="str">
            <v>0</v>
          </cell>
        </row>
        <row r="9058">
          <cell r="S9058" t="str">
            <v>0</v>
          </cell>
        </row>
        <row r="9059">
          <cell r="S9059" t="str">
            <v>0</v>
          </cell>
        </row>
        <row r="9060">
          <cell r="S9060" t="str">
            <v>0</v>
          </cell>
        </row>
        <row r="9061">
          <cell r="S9061" t="str">
            <v>0</v>
          </cell>
        </row>
        <row r="9062">
          <cell r="S9062" t="str">
            <v>0</v>
          </cell>
        </row>
        <row r="9063">
          <cell r="S9063" t="str">
            <v>0</v>
          </cell>
        </row>
        <row r="9064">
          <cell r="S9064" t="str">
            <v>0</v>
          </cell>
        </row>
        <row r="9065">
          <cell r="S9065" t="str">
            <v>0</v>
          </cell>
        </row>
        <row r="9066">
          <cell r="S9066" t="str">
            <v>0</v>
          </cell>
        </row>
        <row r="9067">
          <cell r="S9067" t="str">
            <v>0</v>
          </cell>
        </row>
        <row r="9068">
          <cell r="S9068" t="str">
            <v>0</v>
          </cell>
        </row>
        <row r="9069">
          <cell r="S9069" t="str">
            <v>0</v>
          </cell>
        </row>
        <row r="9070">
          <cell r="S9070" t="str">
            <v>0</v>
          </cell>
        </row>
        <row r="9071">
          <cell r="S9071" t="str">
            <v>0</v>
          </cell>
        </row>
        <row r="9072">
          <cell r="S9072" t="str">
            <v>0</v>
          </cell>
        </row>
        <row r="9073">
          <cell r="S9073" t="str">
            <v>0</v>
          </cell>
        </row>
        <row r="9074">
          <cell r="S9074" t="str">
            <v>0</v>
          </cell>
        </row>
        <row r="9075">
          <cell r="S9075" t="str">
            <v>0</v>
          </cell>
        </row>
        <row r="9076">
          <cell r="S9076" t="str">
            <v>0</v>
          </cell>
        </row>
        <row r="9077">
          <cell r="S9077" t="str">
            <v>0</v>
          </cell>
        </row>
        <row r="9078">
          <cell r="S9078" t="str">
            <v>0</v>
          </cell>
        </row>
        <row r="9079">
          <cell r="S9079" t="str">
            <v>0</v>
          </cell>
        </row>
        <row r="9080">
          <cell r="S9080" t="str">
            <v>0</v>
          </cell>
        </row>
        <row r="9081">
          <cell r="S9081" t="str">
            <v>0</v>
          </cell>
        </row>
        <row r="9082">
          <cell r="S9082" t="str">
            <v>0</v>
          </cell>
        </row>
        <row r="9083">
          <cell r="S9083" t="str">
            <v>0</v>
          </cell>
        </row>
        <row r="9084">
          <cell r="S9084" t="str">
            <v>0</v>
          </cell>
        </row>
        <row r="9085">
          <cell r="S9085" t="str">
            <v>0</v>
          </cell>
        </row>
        <row r="9086">
          <cell r="S9086" t="str">
            <v>0</v>
          </cell>
        </row>
        <row r="9087">
          <cell r="S9087" t="str">
            <v>0</v>
          </cell>
        </row>
        <row r="9088">
          <cell r="S9088" t="str">
            <v>0</v>
          </cell>
        </row>
        <row r="9089">
          <cell r="S9089" t="str">
            <v>0</v>
          </cell>
        </row>
        <row r="9090">
          <cell r="S9090" t="str">
            <v>0</v>
          </cell>
        </row>
        <row r="9091">
          <cell r="S9091" t="str">
            <v>0</v>
          </cell>
        </row>
        <row r="9092">
          <cell r="S9092" t="str">
            <v>0</v>
          </cell>
        </row>
        <row r="9093">
          <cell r="S9093" t="str">
            <v>0</v>
          </cell>
        </row>
        <row r="9094">
          <cell r="S9094" t="str">
            <v>0</v>
          </cell>
        </row>
        <row r="9095">
          <cell r="S9095" t="str">
            <v>0</v>
          </cell>
        </row>
        <row r="9096">
          <cell r="S9096" t="str">
            <v>0</v>
          </cell>
        </row>
        <row r="9097">
          <cell r="S9097" t="str">
            <v>0</v>
          </cell>
        </row>
        <row r="9098">
          <cell r="S9098" t="str">
            <v>0</v>
          </cell>
        </row>
        <row r="9099">
          <cell r="S9099" t="str">
            <v>0</v>
          </cell>
        </row>
        <row r="9100">
          <cell r="S9100" t="str">
            <v>0</v>
          </cell>
        </row>
        <row r="9101">
          <cell r="S9101" t="str">
            <v>0</v>
          </cell>
        </row>
        <row r="9102">
          <cell r="S9102" t="str">
            <v>0</v>
          </cell>
        </row>
        <row r="9103">
          <cell r="S9103" t="str">
            <v>0</v>
          </cell>
        </row>
        <row r="9104">
          <cell r="S9104" t="str">
            <v>0</v>
          </cell>
        </row>
        <row r="9105">
          <cell r="S9105" t="str">
            <v>0</v>
          </cell>
        </row>
        <row r="9106">
          <cell r="S9106" t="str">
            <v>0</v>
          </cell>
        </row>
        <row r="9107">
          <cell r="S9107" t="str">
            <v>0</v>
          </cell>
        </row>
        <row r="9108">
          <cell r="S9108" t="str">
            <v>0</v>
          </cell>
        </row>
        <row r="9109">
          <cell r="S9109" t="str">
            <v>0</v>
          </cell>
        </row>
        <row r="9110">
          <cell r="S9110" t="str">
            <v>0</v>
          </cell>
        </row>
        <row r="9111">
          <cell r="S9111" t="str">
            <v>0</v>
          </cell>
        </row>
        <row r="9112">
          <cell r="S9112" t="str">
            <v>0</v>
          </cell>
        </row>
        <row r="9113">
          <cell r="S9113" t="str">
            <v>0</v>
          </cell>
        </row>
        <row r="9114">
          <cell r="S9114" t="str">
            <v>0</v>
          </cell>
        </row>
        <row r="9115">
          <cell r="S9115" t="str">
            <v>0</v>
          </cell>
        </row>
        <row r="9116">
          <cell r="S9116" t="str">
            <v>0</v>
          </cell>
        </row>
        <row r="9117">
          <cell r="S9117" t="str">
            <v>0</v>
          </cell>
        </row>
        <row r="9118">
          <cell r="S9118" t="str">
            <v>0</v>
          </cell>
        </row>
        <row r="9119">
          <cell r="S9119" t="str">
            <v>0</v>
          </cell>
        </row>
        <row r="9120">
          <cell r="S9120" t="str">
            <v>0</v>
          </cell>
        </row>
        <row r="9121">
          <cell r="S9121" t="str">
            <v>0</v>
          </cell>
        </row>
        <row r="9122">
          <cell r="S9122" t="str">
            <v>0</v>
          </cell>
        </row>
        <row r="9123">
          <cell r="S9123" t="str">
            <v>0</v>
          </cell>
        </row>
        <row r="9124">
          <cell r="S9124" t="str">
            <v>0</v>
          </cell>
        </row>
        <row r="9125">
          <cell r="S9125" t="str">
            <v>0</v>
          </cell>
        </row>
        <row r="9126">
          <cell r="S9126" t="str">
            <v>0</v>
          </cell>
        </row>
        <row r="9127">
          <cell r="S9127" t="str">
            <v>0</v>
          </cell>
        </row>
        <row r="9128">
          <cell r="S9128" t="str">
            <v>0</v>
          </cell>
        </row>
        <row r="9129">
          <cell r="S9129" t="str">
            <v>0</v>
          </cell>
        </row>
        <row r="9130">
          <cell r="S9130" t="str">
            <v>0</v>
          </cell>
        </row>
        <row r="9131">
          <cell r="S9131" t="str">
            <v>0</v>
          </cell>
        </row>
        <row r="9132">
          <cell r="S9132" t="str">
            <v>0</v>
          </cell>
        </row>
        <row r="9133">
          <cell r="S9133" t="str">
            <v>0</v>
          </cell>
        </row>
        <row r="9134">
          <cell r="S9134" t="str">
            <v>0</v>
          </cell>
        </row>
        <row r="9135">
          <cell r="S9135" t="str">
            <v>0</v>
          </cell>
        </row>
        <row r="9136">
          <cell r="S9136" t="str">
            <v>0</v>
          </cell>
        </row>
        <row r="9137">
          <cell r="S9137" t="str">
            <v>0</v>
          </cell>
        </row>
        <row r="9138">
          <cell r="S9138" t="str">
            <v>0</v>
          </cell>
        </row>
        <row r="9139">
          <cell r="S9139" t="str">
            <v>0</v>
          </cell>
        </row>
        <row r="9140">
          <cell r="S9140" t="str">
            <v>0</v>
          </cell>
        </row>
        <row r="9141">
          <cell r="S9141" t="str">
            <v>0</v>
          </cell>
        </row>
        <row r="9142">
          <cell r="S9142" t="str">
            <v>0</v>
          </cell>
        </row>
        <row r="9143">
          <cell r="S9143" t="str">
            <v>0</v>
          </cell>
        </row>
        <row r="9144">
          <cell r="S9144" t="str">
            <v>0</v>
          </cell>
        </row>
        <row r="9145">
          <cell r="S9145" t="str">
            <v>0</v>
          </cell>
        </row>
        <row r="9146">
          <cell r="S9146" t="str">
            <v>0</v>
          </cell>
        </row>
        <row r="9147">
          <cell r="S9147" t="str">
            <v>0</v>
          </cell>
        </row>
        <row r="9148">
          <cell r="S9148" t="str">
            <v>0</v>
          </cell>
        </row>
        <row r="9149">
          <cell r="S9149" t="str">
            <v>0</v>
          </cell>
        </row>
        <row r="9150">
          <cell r="S9150" t="str">
            <v>0</v>
          </cell>
        </row>
        <row r="9151">
          <cell r="S9151" t="str">
            <v>0</v>
          </cell>
        </row>
        <row r="9152">
          <cell r="S9152" t="str">
            <v>0</v>
          </cell>
        </row>
        <row r="9153">
          <cell r="S9153" t="str">
            <v>0</v>
          </cell>
        </row>
        <row r="9154">
          <cell r="S9154" t="str">
            <v>0</v>
          </cell>
        </row>
        <row r="9155">
          <cell r="S9155" t="str">
            <v>0</v>
          </cell>
        </row>
        <row r="9156">
          <cell r="S9156" t="str">
            <v>0</v>
          </cell>
        </row>
        <row r="9157">
          <cell r="S9157" t="str">
            <v>0</v>
          </cell>
        </row>
        <row r="9158">
          <cell r="S9158" t="str">
            <v>0</v>
          </cell>
        </row>
        <row r="9159">
          <cell r="S9159" t="str">
            <v>0</v>
          </cell>
        </row>
        <row r="9160">
          <cell r="S9160" t="str">
            <v>0</v>
          </cell>
        </row>
        <row r="9161">
          <cell r="S9161" t="str">
            <v>0</v>
          </cell>
        </row>
        <row r="9162">
          <cell r="S9162" t="str">
            <v>0</v>
          </cell>
        </row>
        <row r="9163">
          <cell r="S9163" t="str">
            <v>0</v>
          </cell>
        </row>
        <row r="9164">
          <cell r="S9164" t="str">
            <v>0</v>
          </cell>
        </row>
        <row r="9165">
          <cell r="S9165" t="str">
            <v>0</v>
          </cell>
        </row>
        <row r="9166">
          <cell r="S9166" t="str">
            <v>0</v>
          </cell>
        </row>
        <row r="9167">
          <cell r="S9167" t="str">
            <v>0</v>
          </cell>
        </row>
        <row r="9168">
          <cell r="S9168" t="str">
            <v>0</v>
          </cell>
        </row>
        <row r="9169">
          <cell r="S9169" t="str">
            <v>0</v>
          </cell>
        </row>
        <row r="9170">
          <cell r="S9170" t="str">
            <v>0</v>
          </cell>
        </row>
        <row r="9171">
          <cell r="S9171" t="str">
            <v>0</v>
          </cell>
        </row>
        <row r="9172">
          <cell r="S9172" t="str">
            <v>0</v>
          </cell>
        </row>
        <row r="9173">
          <cell r="S9173" t="str">
            <v>0</v>
          </cell>
        </row>
        <row r="9174">
          <cell r="S9174" t="str">
            <v>0</v>
          </cell>
        </row>
        <row r="9175">
          <cell r="S9175" t="str">
            <v>0</v>
          </cell>
        </row>
        <row r="9176">
          <cell r="S9176" t="str">
            <v>0</v>
          </cell>
        </row>
        <row r="9177">
          <cell r="S9177" t="str">
            <v>0</v>
          </cell>
        </row>
        <row r="9178">
          <cell r="S9178" t="str">
            <v>0</v>
          </cell>
        </row>
        <row r="9179">
          <cell r="S9179" t="str">
            <v>0</v>
          </cell>
        </row>
        <row r="9180">
          <cell r="S9180" t="str">
            <v>0</v>
          </cell>
        </row>
        <row r="9181">
          <cell r="S9181" t="str">
            <v>0</v>
          </cell>
        </row>
        <row r="9182">
          <cell r="S9182" t="str">
            <v>0</v>
          </cell>
        </row>
        <row r="9183">
          <cell r="S9183" t="str">
            <v>0</v>
          </cell>
        </row>
        <row r="9184">
          <cell r="S9184" t="str">
            <v>0</v>
          </cell>
        </row>
        <row r="9185">
          <cell r="S9185" t="str">
            <v>0</v>
          </cell>
        </row>
        <row r="9186">
          <cell r="S9186" t="str">
            <v>0</v>
          </cell>
        </row>
        <row r="9187">
          <cell r="S9187" t="str">
            <v>0</v>
          </cell>
        </row>
        <row r="9188">
          <cell r="S9188" t="str">
            <v>0</v>
          </cell>
        </row>
        <row r="9189">
          <cell r="S9189" t="str">
            <v>0</v>
          </cell>
        </row>
        <row r="9190">
          <cell r="S9190" t="str">
            <v>0</v>
          </cell>
        </row>
        <row r="9191">
          <cell r="S9191" t="str">
            <v>0</v>
          </cell>
        </row>
        <row r="9192">
          <cell r="S9192" t="str">
            <v>0</v>
          </cell>
        </row>
        <row r="9193">
          <cell r="S9193" t="str">
            <v>0</v>
          </cell>
        </row>
        <row r="9194">
          <cell r="S9194" t="str">
            <v>0</v>
          </cell>
        </row>
        <row r="9195">
          <cell r="S9195" t="str">
            <v>0</v>
          </cell>
        </row>
        <row r="9196">
          <cell r="S9196" t="str">
            <v>0</v>
          </cell>
        </row>
        <row r="9197">
          <cell r="S9197" t="str">
            <v>0</v>
          </cell>
        </row>
        <row r="9198">
          <cell r="S9198" t="str">
            <v>0</v>
          </cell>
        </row>
        <row r="9199">
          <cell r="S9199" t="str">
            <v>0</v>
          </cell>
        </row>
        <row r="9200">
          <cell r="S9200" t="str">
            <v>0</v>
          </cell>
        </row>
        <row r="9201">
          <cell r="S9201" t="str">
            <v>0</v>
          </cell>
        </row>
        <row r="9202">
          <cell r="S9202" t="str">
            <v>0</v>
          </cell>
        </row>
        <row r="9203">
          <cell r="S9203" t="str">
            <v>0</v>
          </cell>
        </row>
        <row r="9204">
          <cell r="S9204" t="str">
            <v>0</v>
          </cell>
        </row>
        <row r="9205">
          <cell r="S9205" t="str">
            <v>0</v>
          </cell>
        </row>
        <row r="9206">
          <cell r="S9206" t="str">
            <v>0</v>
          </cell>
        </row>
        <row r="9207">
          <cell r="S9207" t="str">
            <v>0</v>
          </cell>
        </row>
        <row r="9208">
          <cell r="S9208" t="str">
            <v>0</v>
          </cell>
        </row>
        <row r="9209">
          <cell r="S9209" t="str">
            <v>0</v>
          </cell>
        </row>
        <row r="9210">
          <cell r="S9210" t="str">
            <v>0</v>
          </cell>
        </row>
        <row r="9211">
          <cell r="S9211" t="str">
            <v>0</v>
          </cell>
        </row>
        <row r="9212">
          <cell r="S9212" t="str">
            <v>0</v>
          </cell>
        </row>
        <row r="9213">
          <cell r="S9213" t="str">
            <v>0</v>
          </cell>
        </row>
        <row r="9214">
          <cell r="S9214" t="str">
            <v>0</v>
          </cell>
        </row>
        <row r="9215">
          <cell r="S9215" t="str">
            <v>0</v>
          </cell>
        </row>
        <row r="9216">
          <cell r="S9216" t="str">
            <v>0</v>
          </cell>
        </row>
        <row r="9217">
          <cell r="S9217" t="str">
            <v>0</v>
          </cell>
        </row>
        <row r="9218">
          <cell r="S9218" t="str">
            <v>0</v>
          </cell>
        </row>
        <row r="9219">
          <cell r="S9219" t="str">
            <v>0</v>
          </cell>
        </row>
        <row r="9220">
          <cell r="S9220" t="str">
            <v>0</v>
          </cell>
        </row>
        <row r="9221">
          <cell r="S9221" t="str">
            <v>0</v>
          </cell>
        </row>
        <row r="9222">
          <cell r="S9222" t="str">
            <v>0</v>
          </cell>
        </row>
        <row r="9223">
          <cell r="S9223" t="str">
            <v>0</v>
          </cell>
        </row>
        <row r="9224">
          <cell r="S9224" t="str">
            <v>0</v>
          </cell>
        </row>
        <row r="9225">
          <cell r="S9225" t="str">
            <v>0</v>
          </cell>
        </row>
        <row r="9226">
          <cell r="S9226" t="str">
            <v>0</v>
          </cell>
        </row>
        <row r="9227">
          <cell r="S9227" t="str">
            <v>0</v>
          </cell>
        </row>
        <row r="9228">
          <cell r="S9228" t="str">
            <v>0</v>
          </cell>
        </row>
        <row r="9229">
          <cell r="S9229" t="str">
            <v>0</v>
          </cell>
        </row>
        <row r="9230">
          <cell r="S9230" t="str">
            <v>0</v>
          </cell>
        </row>
        <row r="9231">
          <cell r="S9231" t="str">
            <v>0</v>
          </cell>
        </row>
        <row r="9232">
          <cell r="S9232" t="str">
            <v>0</v>
          </cell>
        </row>
        <row r="9233">
          <cell r="S9233" t="str">
            <v>0</v>
          </cell>
        </row>
        <row r="9234">
          <cell r="S9234" t="str">
            <v>0</v>
          </cell>
        </row>
        <row r="9235">
          <cell r="S9235" t="str">
            <v>0</v>
          </cell>
        </row>
        <row r="9236">
          <cell r="S9236" t="str">
            <v>0</v>
          </cell>
        </row>
        <row r="9237">
          <cell r="S9237" t="str">
            <v>0</v>
          </cell>
        </row>
        <row r="9238">
          <cell r="S9238" t="str">
            <v>0</v>
          </cell>
        </row>
        <row r="9239">
          <cell r="S9239" t="str">
            <v>0</v>
          </cell>
        </row>
        <row r="9240">
          <cell r="S9240" t="str">
            <v>0</v>
          </cell>
        </row>
        <row r="9241">
          <cell r="S9241" t="str">
            <v>0</v>
          </cell>
        </row>
        <row r="9242">
          <cell r="S9242" t="str">
            <v>0</v>
          </cell>
        </row>
        <row r="9243">
          <cell r="S9243" t="str">
            <v>0</v>
          </cell>
        </row>
        <row r="9244">
          <cell r="S9244" t="str">
            <v>0</v>
          </cell>
        </row>
        <row r="9245">
          <cell r="S9245" t="str">
            <v>0</v>
          </cell>
        </row>
        <row r="9246">
          <cell r="S9246" t="str">
            <v>0</v>
          </cell>
        </row>
        <row r="9247">
          <cell r="S9247" t="str">
            <v>0</v>
          </cell>
        </row>
        <row r="9248">
          <cell r="S9248" t="str">
            <v>0</v>
          </cell>
        </row>
        <row r="9249">
          <cell r="S9249" t="str">
            <v>0</v>
          </cell>
        </row>
        <row r="9250">
          <cell r="S9250" t="str">
            <v>0</v>
          </cell>
        </row>
        <row r="9251">
          <cell r="S9251" t="str">
            <v>0</v>
          </cell>
        </row>
        <row r="9252">
          <cell r="S9252" t="str">
            <v>0</v>
          </cell>
        </row>
        <row r="9253">
          <cell r="S9253" t="str">
            <v>0</v>
          </cell>
        </row>
        <row r="9254">
          <cell r="S9254" t="str">
            <v>0</v>
          </cell>
        </row>
        <row r="9255">
          <cell r="S9255" t="str">
            <v>0</v>
          </cell>
        </row>
        <row r="9256">
          <cell r="S9256" t="str">
            <v>0</v>
          </cell>
        </row>
        <row r="9257">
          <cell r="S9257" t="str">
            <v>0</v>
          </cell>
        </row>
        <row r="9258">
          <cell r="S9258" t="str">
            <v>0</v>
          </cell>
        </row>
        <row r="9259">
          <cell r="S9259" t="str">
            <v>0</v>
          </cell>
        </row>
        <row r="9260">
          <cell r="S9260" t="str">
            <v>0</v>
          </cell>
        </row>
        <row r="9261">
          <cell r="S9261" t="str">
            <v>0</v>
          </cell>
        </row>
        <row r="9262">
          <cell r="S9262" t="str">
            <v>0</v>
          </cell>
        </row>
        <row r="9263">
          <cell r="S9263" t="str">
            <v>0</v>
          </cell>
        </row>
        <row r="9264">
          <cell r="S9264" t="str">
            <v>0</v>
          </cell>
        </row>
        <row r="9265">
          <cell r="S9265" t="str">
            <v>0</v>
          </cell>
        </row>
        <row r="9266">
          <cell r="S9266" t="str">
            <v>0</v>
          </cell>
        </row>
        <row r="9267">
          <cell r="S9267" t="str">
            <v>0</v>
          </cell>
        </row>
        <row r="9268">
          <cell r="S9268" t="str">
            <v>0</v>
          </cell>
        </row>
        <row r="9269">
          <cell r="S9269" t="str">
            <v>0</v>
          </cell>
        </row>
        <row r="9270">
          <cell r="S9270" t="str">
            <v>0</v>
          </cell>
        </row>
        <row r="9271">
          <cell r="S9271" t="str">
            <v>0</v>
          </cell>
        </row>
        <row r="9272">
          <cell r="S9272" t="str">
            <v>0</v>
          </cell>
        </row>
        <row r="9273">
          <cell r="S9273" t="str">
            <v>0</v>
          </cell>
        </row>
        <row r="9274">
          <cell r="S9274" t="str">
            <v>0</v>
          </cell>
        </row>
        <row r="9275">
          <cell r="S9275" t="str">
            <v>0</v>
          </cell>
        </row>
        <row r="9276">
          <cell r="S9276" t="str">
            <v>0</v>
          </cell>
        </row>
        <row r="9277">
          <cell r="S9277" t="str">
            <v>0</v>
          </cell>
        </row>
        <row r="9278">
          <cell r="S9278" t="str">
            <v>0</v>
          </cell>
        </row>
        <row r="9279">
          <cell r="S9279" t="str">
            <v>0</v>
          </cell>
        </row>
        <row r="9280">
          <cell r="S9280" t="str">
            <v>0</v>
          </cell>
        </row>
        <row r="9281">
          <cell r="S9281" t="str">
            <v>0</v>
          </cell>
        </row>
        <row r="9282">
          <cell r="S9282" t="str">
            <v>0</v>
          </cell>
        </row>
        <row r="9283">
          <cell r="S9283" t="str">
            <v>0</v>
          </cell>
        </row>
        <row r="9284">
          <cell r="S9284" t="str">
            <v>0</v>
          </cell>
        </row>
        <row r="9285">
          <cell r="S9285" t="str">
            <v>0</v>
          </cell>
        </row>
        <row r="9286">
          <cell r="S9286" t="str">
            <v>0</v>
          </cell>
        </row>
        <row r="9287">
          <cell r="S9287" t="str">
            <v>0</v>
          </cell>
        </row>
        <row r="9288">
          <cell r="S9288" t="str">
            <v>0</v>
          </cell>
        </row>
        <row r="9289">
          <cell r="S9289" t="str">
            <v>0</v>
          </cell>
        </row>
        <row r="9290">
          <cell r="S9290" t="str">
            <v>0</v>
          </cell>
        </row>
        <row r="9291">
          <cell r="S9291" t="str">
            <v>0</v>
          </cell>
        </row>
        <row r="9292">
          <cell r="S9292" t="str">
            <v>0</v>
          </cell>
        </row>
        <row r="9293">
          <cell r="S9293" t="str">
            <v>0</v>
          </cell>
        </row>
        <row r="9294">
          <cell r="S9294" t="str">
            <v>0</v>
          </cell>
        </row>
        <row r="9295">
          <cell r="S9295" t="str">
            <v>0</v>
          </cell>
        </row>
        <row r="9296">
          <cell r="S9296" t="str">
            <v>0</v>
          </cell>
        </row>
        <row r="9297">
          <cell r="S9297" t="str">
            <v>0</v>
          </cell>
        </row>
        <row r="9298">
          <cell r="S9298" t="str">
            <v>0</v>
          </cell>
        </row>
        <row r="9299">
          <cell r="S9299" t="str">
            <v>0</v>
          </cell>
        </row>
        <row r="9300">
          <cell r="S9300" t="str">
            <v>0</v>
          </cell>
        </row>
        <row r="9301">
          <cell r="S9301" t="str">
            <v>0</v>
          </cell>
        </row>
        <row r="9302">
          <cell r="S9302" t="str">
            <v>0</v>
          </cell>
        </row>
        <row r="9303">
          <cell r="S9303" t="str">
            <v>0</v>
          </cell>
        </row>
        <row r="9304">
          <cell r="S9304" t="str">
            <v>0</v>
          </cell>
        </row>
        <row r="9305">
          <cell r="S9305" t="str">
            <v>0</v>
          </cell>
        </row>
        <row r="9306">
          <cell r="S9306" t="str">
            <v>0</v>
          </cell>
        </row>
        <row r="9307">
          <cell r="S9307" t="str">
            <v>0</v>
          </cell>
        </row>
        <row r="9308">
          <cell r="S9308" t="str">
            <v>0</v>
          </cell>
        </row>
        <row r="9309">
          <cell r="S9309" t="str">
            <v>0</v>
          </cell>
        </row>
        <row r="9310">
          <cell r="S9310" t="str">
            <v>0</v>
          </cell>
        </row>
        <row r="9311">
          <cell r="S9311" t="str">
            <v>0</v>
          </cell>
        </row>
        <row r="9312">
          <cell r="S9312" t="str">
            <v>0</v>
          </cell>
        </row>
        <row r="9313">
          <cell r="S9313" t="str">
            <v>0</v>
          </cell>
        </row>
        <row r="9314">
          <cell r="S9314" t="str">
            <v>0</v>
          </cell>
        </row>
        <row r="9315">
          <cell r="S9315" t="str">
            <v>0</v>
          </cell>
        </row>
        <row r="9316">
          <cell r="S9316" t="str">
            <v>0</v>
          </cell>
        </row>
        <row r="9317">
          <cell r="S9317" t="str">
            <v>0</v>
          </cell>
        </row>
        <row r="9318">
          <cell r="S9318" t="str">
            <v>0</v>
          </cell>
        </row>
        <row r="9319">
          <cell r="S9319" t="str">
            <v>0</v>
          </cell>
        </row>
        <row r="9320">
          <cell r="S9320" t="str">
            <v>0</v>
          </cell>
        </row>
        <row r="9321">
          <cell r="S9321" t="str">
            <v>0</v>
          </cell>
        </row>
        <row r="9322">
          <cell r="S9322" t="str">
            <v>0</v>
          </cell>
        </row>
        <row r="9323">
          <cell r="S9323" t="str">
            <v>0</v>
          </cell>
        </row>
        <row r="9324">
          <cell r="S9324" t="str">
            <v>0</v>
          </cell>
        </row>
        <row r="9325">
          <cell r="S9325" t="str">
            <v>0</v>
          </cell>
        </row>
        <row r="9326">
          <cell r="S9326" t="str">
            <v>0</v>
          </cell>
        </row>
        <row r="9327">
          <cell r="S9327" t="str">
            <v>0</v>
          </cell>
        </row>
        <row r="9328">
          <cell r="S9328" t="str">
            <v>0</v>
          </cell>
        </row>
        <row r="9329">
          <cell r="S9329" t="str">
            <v>0</v>
          </cell>
        </row>
        <row r="9330">
          <cell r="S9330" t="str">
            <v>0</v>
          </cell>
        </row>
        <row r="9331">
          <cell r="S9331" t="str">
            <v>0</v>
          </cell>
        </row>
        <row r="9332">
          <cell r="S9332" t="str">
            <v>0</v>
          </cell>
        </row>
        <row r="9333">
          <cell r="S9333" t="str">
            <v>0</v>
          </cell>
        </row>
        <row r="9334">
          <cell r="S9334" t="str">
            <v>0</v>
          </cell>
        </row>
        <row r="9335">
          <cell r="S9335" t="str">
            <v>0</v>
          </cell>
        </row>
        <row r="9336">
          <cell r="S9336" t="str">
            <v>0</v>
          </cell>
        </row>
        <row r="9337">
          <cell r="S9337" t="str">
            <v>0</v>
          </cell>
        </row>
        <row r="9338">
          <cell r="S9338" t="str">
            <v>0</v>
          </cell>
        </row>
        <row r="9339">
          <cell r="S9339" t="str">
            <v>0</v>
          </cell>
        </row>
        <row r="9340">
          <cell r="S9340" t="str">
            <v>0</v>
          </cell>
        </row>
        <row r="9341">
          <cell r="S9341" t="str">
            <v>0</v>
          </cell>
        </row>
        <row r="9342">
          <cell r="S9342" t="str">
            <v>0</v>
          </cell>
        </row>
        <row r="9343">
          <cell r="S9343" t="str">
            <v>0</v>
          </cell>
        </row>
        <row r="9344">
          <cell r="S9344" t="str">
            <v>0</v>
          </cell>
        </row>
        <row r="9345">
          <cell r="S9345" t="str">
            <v>0</v>
          </cell>
        </row>
        <row r="9346">
          <cell r="S9346" t="str">
            <v>0</v>
          </cell>
        </row>
        <row r="9347">
          <cell r="S9347" t="str">
            <v>0</v>
          </cell>
        </row>
        <row r="9348">
          <cell r="S9348" t="str">
            <v>0</v>
          </cell>
        </row>
        <row r="9349">
          <cell r="S9349" t="str">
            <v>0</v>
          </cell>
        </row>
        <row r="9350">
          <cell r="S9350" t="str">
            <v>0</v>
          </cell>
        </row>
        <row r="9351">
          <cell r="S9351" t="str">
            <v>0</v>
          </cell>
        </row>
        <row r="9352">
          <cell r="S9352" t="str">
            <v>0</v>
          </cell>
        </row>
        <row r="9353">
          <cell r="S9353" t="str">
            <v>0</v>
          </cell>
        </row>
        <row r="9354">
          <cell r="S9354" t="str">
            <v>0</v>
          </cell>
        </row>
        <row r="9355">
          <cell r="S9355" t="str">
            <v>0</v>
          </cell>
        </row>
        <row r="9356">
          <cell r="S9356" t="str">
            <v>0</v>
          </cell>
        </row>
        <row r="9357">
          <cell r="S9357" t="str">
            <v>0</v>
          </cell>
        </row>
        <row r="9358">
          <cell r="S9358" t="str">
            <v>0</v>
          </cell>
        </row>
        <row r="9359">
          <cell r="S9359" t="str">
            <v>0</v>
          </cell>
        </row>
        <row r="9360">
          <cell r="S9360" t="str">
            <v>0</v>
          </cell>
        </row>
        <row r="9361">
          <cell r="S9361" t="str">
            <v>0</v>
          </cell>
        </row>
        <row r="9362">
          <cell r="S9362" t="str">
            <v>0</v>
          </cell>
        </row>
        <row r="9363">
          <cell r="S9363" t="str">
            <v>0</v>
          </cell>
        </row>
        <row r="9364">
          <cell r="S9364" t="str">
            <v>0</v>
          </cell>
        </row>
        <row r="9365">
          <cell r="S9365" t="str">
            <v>0</v>
          </cell>
        </row>
        <row r="9366">
          <cell r="S9366" t="str">
            <v>0</v>
          </cell>
        </row>
        <row r="9367">
          <cell r="S9367" t="str">
            <v>0</v>
          </cell>
        </row>
        <row r="9368">
          <cell r="S9368" t="str">
            <v>0</v>
          </cell>
        </row>
        <row r="9369">
          <cell r="S9369" t="str">
            <v>0</v>
          </cell>
        </row>
        <row r="9370">
          <cell r="S9370" t="str">
            <v>0</v>
          </cell>
        </row>
        <row r="9371">
          <cell r="S9371" t="str">
            <v>0</v>
          </cell>
        </row>
        <row r="9372">
          <cell r="S9372" t="str">
            <v>0</v>
          </cell>
        </row>
        <row r="9373">
          <cell r="S9373" t="str">
            <v>0</v>
          </cell>
        </row>
        <row r="9374">
          <cell r="S9374" t="str">
            <v>0</v>
          </cell>
        </row>
        <row r="9375">
          <cell r="S9375" t="str">
            <v>0</v>
          </cell>
        </row>
        <row r="9376">
          <cell r="S9376" t="str">
            <v>0</v>
          </cell>
        </row>
        <row r="9377">
          <cell r="S9377" t="str">
            <v>0</v>
          </cell>
        </row>
        <row r="9378">
          <cell r="S9378" t="str">
            <v>0</v>
          </cell>
        </row>
        <row r="9379">
          <cell r="S9379" t="str">
            <v>0</v>
          </cell>
        </row>
        <row r="9380">
          <cell r="S9380" t="str">
            <v>0</v>
          </cell>
        </row>
        <row r="9381">
          <cell r="S9381" t="str">
            <v>0</v>
          </cell>
        </row>
        <row r="9382">
          <cell r="S9382" t="str">
            <v>0</v>
          </cell>
        </row>
        <row r="9383">
          <cell r="S9383" t="str">
            <v>0</v>
          </cell>
        </row>
        <row r="9384">
          <cell r="S9384" t="str">
            <v>0</v>
          </cell>
        </row>
        <row r="9385">
          <cell r="S9385" t="str">
            <v>0</v>
          </cell>
        </row>
        <row r="9386">
          <cell r="S9386" t="str">
            <v>0</v>
          </cell>
        </row>
        <row r="9387">
          <cell r="S9387" t="str">
            <v>0</v>
          </cell>
        </row>
        <row r="9388">
          <cell r="S9388" t="str">
            <v>0</v>
          </cell>
        </row>
        <row r="9389">
          <cell r="S9389" t="str">
            <v>0</v>
          </cell>
        </row>
        <row r="9390">
          <cell r="S9390" t="str">
            <v>0</v>
          </cell>
        </row>
        <row r="9391">
          <cell r="S9391" t="str">
            <v>0</v>
          </cell>
        </row>
        <row r="9392">
          <cell r="S9392" t="str">
            <v>0</v>
          </cell>
        </row>
        <row r="9393">
          <cell r="S9393" t="str">
            <v>0</v>
          </cell>
        </row>
        <row r="9394">
          <cell r="S9394" t="str">
            <v>0</v>
          </cell>
        </row>
        <row r="9395">
          <cell r="S9395" t="str">
            <v>0</v>
          </cell>
        </row>
        <row r="9396">
          <cell r="S9396" t="str">
            <v>0</v>
          </cell>
        </row>
        <row r="9397">
          <cell r="S9397" t="str">
            <v>0</v>
          </cell>
        </row>
        <row r="9398">
          <cell r="S9398" t="str">
            <v>0</v>
          </cell>
        </row>
        <row r="9399">
          <cell r="S9399" t="str">
            <v>0</v>
          </cell>
        </row>
        <row r="9400">
          <cell r="S9400" t="str">
            <v>0</v>
          </cell>
        </row>
        <row r="9401">
          <cell r="S9401" t="str">
            <v>0</v>
          </cell>
        </row>
        <row r="9402">
          <cell r="S9402" t="str">
            <v>0</v>
          </cell>
        </row>
        <row r="9403">
          <cell r="S9403" t="str">
            <v>0</v>
          </cell>
        </row>
        <row r="9404">
          <cell r="S9404" t="str">
            <v>0</v>
          </cell>
        </row>
        <row r="9405">
          <cell r="S9405" t="str">
            <v>0</v>
          </cell>
        </row>
        <row r="9406">
          <cell r="S9406" t="str">
            <v>0</v>
          </cell>
        </row>
        <row r="9407">
          <cell r="S9407" t="str">
            <v>0</v>
          </cell>
        </row>
        <row r="9408">
          <cell r="S9408" t="str">
            <v>0</v>
          </cell>
        </row>
        <row r="9409">
          <cell r="S9409" t="str">
            <v>0</v>
          </cell>
        </row>
        <row r="9410">
          <cell r="S9410" t="str">
            <v>0</v>
          </cell>
        </row>
        <row r="9411">
          <cell r="S9411" t="str">
            <v>0</v>
          </cell>
        </row>
        <row r="9412">
          <cell r="S9412" t="str">
            <v>0</v>
          </cell>
        </row>
        <row r="9413">
          <cell r="S9413" t="str">
            <v>0</v>
          </cell>
        </row>
        <row r="9414">
          <cell r="S9414" t="str">
            <v>0</v>
          </cell>
        </row>
        <row r="9415">
          <cell r="S9415" t="str">
            <v>0</v>
          </cell>
        </row>
        <row r="9416">
          <cell r="S9416" t="str">
            <v>0</v>
          </cell>
        </row>
        <row r="9417">
          <cell r="S9417" t="str">
            <v>0</v>
          </cell>
        </row>
        <row r="9418">
          <cell r="S9418" t="str">
            <v>0</v>
          </cell>
        </row>
        <row r="9419">
          <cell r="S9419" t="str">
            <v>0</v>
          </cell>
        </row>
        <row r="9420">
          <cell r="S9420" t="str">
            <v>0</v>
          </cell>
        </row>
        <row r="9421">
          <cell r="S9421" t="str">
            <v>0</v>
          </cell>
        </row>
        <row r="9422">
          <cell r="S9422" t="str">
            <v>0</v>
          </cell>
        </row>
        <row r="9423">
          <cell r="S9423" t="str">
            <v>0</v>
          </cell>
        </row>
        <row r="9424">
          <cell r="S9424" t="str">
            <v>0</v>
          </cell>
        </row>
        <row r="9425">
          <cell r="S9425" t="str">
            <v>0</v>
          </cell>
        </row>
        <row r="9426">
          <cell r="S9426" t="str">
            <v>0</v>
          </cell>
        </row>
        <row r="9427">
          <cell r="S9427" t="str">
            <v>0</v>
          </cell>
        </row>
        <row r="9428">
          <cell r="S9428" t="str">
            <v>0</v>
          </cell>
        </row>
        <row r="9429">
          <cell r="S9429" t="str">
            <v>0</v>
          </cell>
        </row>
        <row r="9430">
          <cell r="S9430" t="str">
            <v>0</v>
          </cell>
        </row>
        <row r="9431">
          <cell r="S9431" t="str">
            <v>0</v>
          </cell>
        </row>
        <row r="9432">
          <cell r="S9432" t="str">
            <v>0</v>
          </cell>
        </row>
        <row r="9433">
          <cell r="S9433" t="str">
            <v>0</v>
          </cell>
        </row>
        <row r="9434">
          <cell r="S9434" t="str">
            <v>0</v>
          </cell>
        </row>
        <row r="9435">
          <cell r="S9435" t="str">
            <v>0</v>
          </cell>
        </row>
        <row r="9436">
          <cell r="S9436" t="str">
            <v>0</v>
          </cell>
        </row>
        <row r="9437">
          <cell r="S9437" t="str">
            <v>0</v>
          </cell>
        </row>
        <row r="9438">
          <cell r="S9438" t="str">
            <v>0</v>
          </cell>
        </row>
        <row r="9439">
          <cell r="S9439" t="str">
            <v>0</v>
          </cell>
        </row>
        <row r="9440">
          <cell r="S9440" t="str">
            <v>0</v>
          </cell>
        </row>
        <row r="9441">
          <cell r="S9441" t="str">
            <v>0</v>
          </cell>
        </row>
        <row r="9442">
          <cell r="S9442" t="str">
            <v>0</v>
          </cell>
        </row>
        <row r="9443">
          <cell r="S9443" t="str">
            <v>0</v>
          </cell>
        </row>
        <row r="9444">
          <cell r="S9444" t="str">
            <v>0</v>
          </cell>
        </row>
        <row r="9445">
          <cell r="S9445" t="str">
            <v>0</v>
          </cell>
        </row>
        <row r="9446">
          <cell r="S9446" t="str">
            <v>0</v>
          </cell>
        </row>
        <row r="9447">
          <cell r="S9447" t="str">
            <v>0</v>
          </cell>
        </row>
        <row r="9448">
          <cell r="S9448" t="str">
            <v>0</v>
          </cell>
        </row>
        <row r="9449">
          <cell r="S9449" t="str">
            <v>0</v>
          </cell>
        </row>
        <row r="9450">
          <cell r="S9450" t="str">
            <v>0</v>
          </cell>
        </row>
        <row r="9451">
          <cell r="S9451" t="str">
            <v>0</v>
          </cell>
        </row>
        <row r="9452">
          <cell r="S9452" t="str">
            <v>0</v>
          </cell>
        </row>
        <row r="9453">
          <cell r="S9453" t="str">
            <v>0</v>
          </cell>
        </row>
        <row r="9454">
          <cell r="S9454" t="str">
            <v>0</v>
          </cell>
        </row>
        <row r="9455">
          <cell r="S9455" t="str">
            <v>0</v>
          </cell>
        </row>
        <row r="9456">
          <cell r="S9456" t="str">
            <v>0</v>
          </cell>
        </row>
        <row r="9457">
          <cell r="S9457" t="str">
            <v>0</v>
          </cell>
        </row>
        <row r="9458">
          <cell r="S9458" t="str">
            <v>0</v>
          </cell>
        </row>
        <row r="9459">
          <cell r="S9459" t="str">
            <v>0</v>
          </cell>
        </row>
        <row r="9460">
          <cell r="S9460" t="str">
            <v>0</v>
          </cell>
        </row>
        <row r="9461">
          <cell r="S9461" t="str">
            <v>0</v>
          </cell>
        </row>
        <row r="9462">
          <cell r="S9462" t="str">
            <v>0</v>
          </cell>
        </row>
        <row r="9463">
          <cell r="S9463" t="str">
            <v>0</v>
          </cell>
        </row>
        <row r="9464">
          <cell r="S9464" t="str">
            <v>0</v>
          </cell>
        </row>
        <row r="9465">
          <cell r="S9465" t="str">
            <v>0</v>
          </cell>
        </row>
        <row r="9466">
          <cell r="S9466" t="str">
            <v>0</v>
          </cell>
        </row>
        <row r="9467">
          <cell r="S9467" t="str">
            <v>0</v>
          </cell>
        </row>
        <row r="9468">
          <cell r="S9468" t="str">
            <v>0</v>
          </cell>
        </row>
        <row r="9469">
          <cell r="S9469" t="str">
            <v>0</v>
          </cell>
        </row>
        <row r="9470">
          <cell r="S9470" t="str">
            <v>0</v>
          </cell>
        </row>
        <row r="9471">
          <cell r="S9471" t="str">
            <v>0</v>
          </cell>
        </row>
        <row r="9472">
          <cell r="S9472" t="str">
            <v>0</v>
          </cell>
        </row>
        <row r="9473">
          <cell r="S9473" t="str">
            <v>0</v>
          </cell>
        </row>
        <row r="9474">
          <cell r="S9474" t="str">
            <v>0</v>
          </cell>
        </row>
        <row r="9475">
          <cell r="S9475" t="str">
            <v>0</v>
          </cell>
        </row>
        <row r="9476">
          <cell r="S9476" t="str">
            <v>0</v>
          </cell>
        </row>
        <row r="9477">
          <cell r="S9477" t="str">
            <v>0</v>
          </cell>
        </row>
        <row r="9478">
          <cell r="S9478" t="str">
            <v>0</v>
          </cell>
        </row>
        <row r="9479">
          <cell r="S9479" t="str">
            <v>0</v>
          </cell>
        </row>
        <row r="9480">
          <cell r="S9480" t="str">
            <v>0</v>
          </cell>
        </row>
        <row r="9481">
          <cell r="S9481" t="str">
            <v>0</v>
          </cell>
        </row>
        <row r="9482">
          <cell r="S9482" t="str">
            <v>0</v>
          </cell>
        </row>
        <row r="9483">
          <cell r="S9483" t="str">
            <v>0</v>
          </cell>
        </row>
        <row r="9484">
          <cell r="S9484" t="str">
            <v>0</v>
          </cell>
        </row>
        <row r="9485">
          <cell r="S9485" t="str">
            <v>0</v>
          </cell>
        </row>
        <row r="9486">
          <cell r="S9486" t="str">
            <v>0</v>
          </cell>
        </row>
        <row r="9487">
          <cell r="S9487" t="str">
            <v>0</v>
          </cell>
        </row>
        <row r="9488">
          <cell r="S9488" t="str">
            <v>0</v>
          </cell>
        </row>
        <row r="9489">
          <cell r="S9489" t="str">
            <v>0</v>
          </cell>
        </row>
        <row r="9490">
          <cell r="S9490" t="str">
            <v>0</v>
          </cell>
        </row>
        <row r="9491">
          <cell r="S9491" t="str">
            <v>0</v>
          </cell>
        </row>
        <row r="9492">
          <cell r="S9492" t="str">
            <v>0</v>
          </cell>
        </row>
        <row r="9493">
          <cell r="S9493" t="str">
            <v>0</v>
          </cell>
        </row>
        <row r="9494">
          <cell r="S9494" t="str">
            <v>0</v>
          </cell>
        </row>
        <row r="9495">
          <cell r="S9495" t="str">
            <v>0</v>
          </cell>
        </row>
        <row r="9496">
          <cell r="S9496" t="str">
            <v>0</v>
          </cell>
        </row>
        <row r="9497">
          <cell r="S9497" t="str">
            <v>0</v>
          </cell>
        </row>
        <row r="9498">
          <cell r="S9498" t="str">
            <v>0</v>
          </cell>
        </row>
        <row r="9499">
          <cell r="S9499" t="str">
            <v>0</v>
          </cell>
        </row>
        <row r="9500">
          <cell r="S9500" t="str">
            <v>0</v>
          </cell>
        </row>
        <row r="9501">
          <cell r="S9501" t="str">
            <v>0</v>
          </cell>
        </row>
        <row r="9502">
          <cell r="S9502" t="str">
            <v>0</v>
          </cell>
        </row>
        <row r="9503">
          <cell r="S9503" t="str">
            <v>0</v>
          </cell>
        </row>
        <row r="9504">
          <cell r="S9504" t="str">
            <v>0</v>
          </cell>
        </row>
        <row r="9505">
          <cell r="S9505" t="str">
            <v>0</v>
          </cell>
        </row>
        <row r="9506">
          <cell r="S9506" t="str">
            <v>0</v>
          </cell>
        </row>
        <row r="9507">
          <cell r="S9507" t="str">
            <v>0</v>
          </cell>
        </row>
        <row r="9508">
          <cell r="S9508" t="str">
            <v>0</v>
          </cell>
        </row>
        <row r="9509">
          <cell r="S9509" t="str">
            <v>0</v>
          </cell>
        </row>
        <row r="9510">
          <cell r="S9510" t="str">
            <v>0</v>
          </cell>
        </row>
        <row r="9511">
          <cell r="S9511" t="str">
            <v>0</v>
          </cell>
        </row>
        <row r="9512">
          <cell r="S9512" t="str">
            <v>0</v>
          </cell>
        </row>
        <row r="9513">
          <cell r="S9513" t="str">
            <v>0</v>
          </cell>
        </row>
        <row r="9514">
          <cell r="S9514" t="str">
            <v>0</v>
          </cell>
        </row>
        <row r="9515">
          <cell r="S9515" t="str">
            <v>0</v>
          </cell>
        </row>
        <row r="9516">
          <cell r="S9516" t="str">
            <v>0</v>
          </cell>
        </row>
        <row r="9517">
          <cell r="S9517" t="str">
            <v>0</v>
          </cell>
        </row>
        <row r="9518">
          <cell r="S9518" t="str">
            <v>0</v>
          </cell>
        </row>
        <row r="9519">
          <cell r="S9519" t="str">
            <v>0</v>
          </cell>
        </row>
        <row r="9520">
          <cell r="S9520" t="str">
            <v>0</v>
          </cell>
        </row>
        <row r="9521">
          <cell r="S9521" t="str">
            <v>0</v>
          </cell>
        </row>
        <row r="9522">
          <cell r="S9522" t="str">
            <v>0</v>
          </cell>
        </row>
        <row r="9523">
          <cell r="S9523" t="str">
            <v>0</v>
          </cell>
        </row>
        <row r="9524">
          <cell r="S9524" t="str">
            <v>0</v>
          </cell>
        </row>
        <row r="9525">
          <cell r="S9525" t="str">
            <v>0</v>
          </cell>
        </row>
        <row r="9526">
          <cell r="S9526" t="str">
            <v>0</v>
          </cell>
        </row>
        <row r="9527">
          <cell r="S9527" t="str">
            <v>0</v>
          </cell>
        </row>
        <row r="9528">
          <cell r="S9528" t="str">
            <v>0</v>
          </cell>
        </row>
        <row r="9529">
          <cell r="S9529" t="str">
            <v>0</v>
          </cell>
        </row>
        <row r="9530">
          <cell r="S9530" t="str">
            <v>0</v>
          </cell>
        </row>
        <row r="9531">
          <cell r="S9531" t="str">
            <v>0</v>
          </cell>
        </row>
        <row r="9532">
          <cell r="S9532" t="str">
            <v>0</v>
          </cell>
        </row>
        <row r="9533">
          <cell r="S9533" t="str">
            <v>0</v>
          </cell>
        </row>
        <row r="9534">
          <cell r="S9534" t="str">
            <v>0</v>
          </cell>
        </row>
        <row r="9535">
          <cell r="S9535" t="str">
            <v>0</v>
          </cell>
        </row>
        <row r="9536">
          <cell r="S9536" t="str">
            <v>0</v>
          </cell>
        </row>
        <row r="9537">
          <cell r="S9537" t="str">
            <v>0</v>
          </cell>
        </row>
        <row r="9538">
          <cell r="S9538" t="str">
            <v>0</v>
          </cell>
        </row>
        <row r="9539">
          <cell r="S9539" t="str">
            <v>0</v>
          </cell>
        </row>
        <row r="9540">
          <cell r="S9540" t="str">
            <v>0</v>
          </cell>
        </row>
        <row r="9541">
          <cell r="S9541" t="str">
            <v>0</v>
          </cell>
        </row>
        <row r="9542">
          <cell r="S9542" t="str">
            <v>0</v>
          </cell>
        </row>
        <row r="9543">
          <cell r="S9543" t="str">
            <v>0</v>
          </cell>
        </row>
        <row r="9544">
          <cell r="S9544" t="str">
            <v>0</v>
          </cell>
        </row>
        <row r="9545">
          <cell r="S9545" t="str">
            <v>0</v>
          </cell>
        </row>
        <row r="9546">
          <cell r="S9546" t="str">
            <v>0</v>
          </cell>
        </row>
        <row r="9547">
          <cell r="S9547" t="str">
            <v>0</v>
          </cell>
        </row>
        <row r="9548">
          <cell r="S9548" t="str">
            <v>0</v>
          </cell>
        </row>
        <row r="9549">
          <cell r="S9549" t="str">
            <v>0</v>
          </cell>
        </row>
        <row r="9550">
          <cell r="S9550" t="str">
            <v>0</v>
          </cell>
        </row>
        <row r="9551">
          <cell r="S9551" t="str">
            <v>0</v>
          </cell>
        </row>
        <row r="9552">
          <cell r="S9552" t="str">
            <v>0</v>
          </cell>
        </row>
        <row r="9553">
          <cell r="S9553" t="str">
            <v>0</v>
          </cell>
        </row>
        <row r="9554">
          <cell r="S9554" t="str">
            <v>0</v>
          </cell>
        </row>
        <row r="9555">
          <cell r="S9555" t="str">
            <v>0</v>
          </cell>
        </row>
        <row r="9556">
          <cell r="S9556" t="str">
            <v>0</v>
          </cell>
        </row>
        <row r="9557">
          <cell r="S9557" t="str">
            <v>0</v>
          </cell>
        </row>
        <row r="9558">
          <cell r="S9558" t="str">
            <v>0</v>
          </cell>
        </row>
        <row r="9559">
          <cell r="S9559" t="str">
            <v>0</v>
          </cell>
        </row>
        <row r="9560">
          <cell r="S9560" t="str">
            <v>0</v>
          </cell>
        </row>
        <row r="9561">
          <cell r="S9561" t="str">
            <v>0</v>
          </cell>
        </row>
        <row r="9562">
          <cell r="S9562" t="str">
            <v>0</v>
          </cell>
        </row>
        <row r="9563">
          <cell r="S9563" t="str">
            <v>0</v>
          </cell>
        </row>
        <row r="9564">
          <cell r="S9564" t="str">
            <v>0</v>
          </cell>
        </row>
        <row r="9565">
          <cell r="S9565" t="str">
            <v>0</v>
          </cell>
        </row>
        <row r="9566">
          <cell r="S9566" t="str">
            <v>0</v>
          </cell>
        </row>
        <row r="9567">
          <cell r="S9567" t="str">
            <v>0</v>
          </cell>
        </row>
        <row r="9568">
          <cell r="S9568" t="str">
            <v>0</v>
          </cell>
        </row>
        <row r="9569">
          <cell r="S9569" t="str">
            <v>0</v>
          </cell>
        </row>
        <row r="9570">
          <cell r="S9570" t="str">
            <v>0</v>
          </cell>
        </row>
        <row r="9571">
          <cell r="S9571" t="str">
            <v>0</v>
          </cell>
        </row>
        <row r="9572">
          <cell r="S9572" t="str">
            <v>0</v>
          </cell>
        </row>
        <row r="9573">
          <cell r="S9573" t="str">
            <v>0</v>
          </cell>
        </row>
        <row r="9574">
          <cell r="S9574" t="str">
            <v>0</v>
          </cell>
        </row>
        <row r="9575">
          <cell r="S9575" t="str">
            <v>0</v>
          </cell>
        </row>
        <row r="9576">
          <cell r="S9576" t="str">
            <v>0</v>
          </cell>
        </row>
        <row r="9577">
          <cell r="S9577" t="str">
            <v>0</v>
          </cell>
        </row>
        <row r="9578">
          <cell r="S9578" t="str">
            <v>0</v>
          </cell>
        </row>
        <row r="9579">
          <cell r="S9579" t="str">
            <v>0</v>
          </cell>
        </row>
        <row r="9580">
          <cell r="S9580" t="str">
            <v>0</v>
          </cell>
        </row>
        <row r="9581">
          <cell r="S9581" t="str">
            <v>0</v>
          </cell>
        </row>
        <row r="9582">
          <cell r="S9582" t="str">
            <v>0</v>
          </cell>
        </row>
        <row r="9583">
          <cell r="S9583" t="str">
            <v>0</v>
          </cell>
        </row>
        <row r="9584">
          <cell r="S9584" t="str">
            <v>0</v>
          </cell>
        </row>
        <row r="9585">
          <cell r="S9585" t="str">
            <v>0</v>
          </cell>
        </row>
        <row r="9586">
          <cell r="S9586" t="str">
            <v>0</v>
          </cell>
        </row>
        <row r="9587">
          <cell r="S9587" t="str">
            <v>0</v>
          </cell>
        </row>
        <row r="9588">
          <cell r="S9588" t="str">
            <v>0</v>
          </cell>
        </row>
        <row r="9589">
          <cell r="S9589" t="str">
            <v>0</v>
          </cell>
        </row>
        <row r="9590">
          <cell r="S9590" t="str">
            <v>0</v>
          </cell>
        </row>
        <row r="9591">
          <cell r="S9591" t="str">
            <v>0</v>
          </cell>
        </row>
        <row r="9592">
          <cell r="S9592" t="str">
            <v>0</v>
          </cell>
        </row>
        <row r="9593">
          <cell r="S9593" t="str">
            <v>0</v>
          </cell>
        </row>
        <row r="9594">
          <cell r="S9594" t="str">
            <v>0</v>
          </cell>
        </row>
        <row r="9595">
          <cell r="S9595" t="str">
            <v>0</v>
          </cell>
        </row>
        <row r="9596">
          <cell r="S9596" t="str">
            <v>0</v>
          </cell>
        </row>
        <row r="9597">
          <cell r="S9597" t="str">
            <v>0</v>
          </cell>
        </row>
        <row r="9598">
          <cell r="S9598" t="str">
            <v>0</v>
          </cell>
        </row>
        <row r="9599">
          <cell r="S9599" t="str">
            <v>0</v>
          </cell>
        </row>
        <row r="9600">
          <cell r="S9600" t="str">
            <v>0</v>
          </cell>
        </row>
        <row r="9601">
          <cell r="S9601" t="str">
            <v>0</v>
          </cell>
        </row>
        <row r="9602">
          <cell r="S9602" t="str">
            <v>0</v>
          </cell>
        </row>
        <row r="9603">
          <cell r="S9603" t="str">
            <v>0</v>
          </cell>
        </row>
        <row r="9604">
          <cell r="S9604" t="str">
            <v>0</v>
          </cell>
        </row>
        <row r="9605">
          <cell r="S9605" t="str">
            <v>0</v>
          </cell>
        </row>
        <row r="9606">
          <cell r="S9606" t="str">
            <v>0</v>
          </cell>
        </row>
        <row r="9607">
          <cell r="S9607" t="str">
            <v>0</v>
          </cell>
        </row>
        <row r="9608">
          <cell r="S9608" t="str">
            <v>0</v>
          </cell>
        </row>
        <row r="9609">
          <cell r="S9609" t="str">
            <v>0</v>
          </cell>
        </row>
        <row r="9610">
          <cell r="S9610" t="str">
            <v>0</v>
          </cell>
        </row>
        <row r="9611">
          <cell r="S9611" t="str">
            <v>0</v>
          </cell>
        </row>
        <row r="9612">
          <cell r="S9612" t="str">
            <v>0</v>
          </cell>
        </row>
        <row r="9613">
          <cell r="S9613" t="str">
            <v>0</v>
          </cell>
        </row>
        <row r="9614">
          <cell r="S9614" t="str">
            <v>0</v>
          </cell>
        </row>
        <row r="9615">
          <cell r="S9615" t="str">
            <v>0</v>
          </cell>
        </row>
        <row r="9616">
          <cell r="S9616" t="str">
            <v>0</v>
          </cell>
        </row>
        <row r="9617">
          <cell r="S9617" t="str">
            <v>0</v>
          </cell>
        </row>
        <row r="9618">
          <cell r="S9618" t="str">
            <v>0</v>
          </cell>
        </row>
        <row r="9619">
          <cell r="S9619" t="str">
            <v>0</v>
          </cell>
        </row>
        <row r="9620">
          <cell r="S9620" t="str">
            <v>0</v>
          </cell>
        </row>
        <row r="9621">
          <cell r="S9621" t="str">
            <v>0</v>
          </cell>
        </row>
        <row r="9622">
          <cell r="S9622" t="str">
            <v>0</v>
          </cell>
        </row>
        <row r="9623">
          <cell r="S9623" t="str">
            <v>0</v>
          </cell>
        </row>
        <row r="9624">
          <cell r="S9624" t="str">
            <v>0</v>
          </cell>
        </row>
        <row r="9625">
          <cell r="S9625" t="str">
            <v>0</v>
          </cell>
        </row>
        <row r="9626">
          <cell r="S9626" t="str">
            <v>0</v>
          </cell>
        </row>
        <row r="9627">
          <cell r="S9627" t="str">
            <v>0</v>
          </cell>
        </row>
        <row r="9628">
          <cell r="S9628" t="str">
            <v>0</v>
          </cell>
        </row>
        <row r="9629">
          <cell r="S9629" t="str">
            <v>0</v>
          </cell>
        </row>
        <row r="9630">
          <cell r="S9630" t="str">
            <v>0</v>
          </cell>
        </row>
        <row r="9631">
          <cell r="S9631" t="str">
            <v>0</v>
          </cell>
        </row>
        <row r="9632">
          <cell r="S9632" t="str">
            <v>0</v>
          </cell>
        </row>
        <row r="9633">
          <cell r="S9633" t="str">
            <v>0</v>
          </cell>
        </row>
        <row r="9634">
          <cell r="S9634" t="str">
            <v>0</v>
          </cell>
        </row>
        <row r="9635">
          <cell r="S9635" t="str">
            <v>0</v>
          </cell>
        </row>
        <row r="9636">
          <cell r="S9636" t="str">
            <v>0</v>
          </cell>
        </row>
        <row r="9637">
          <cell r="S9637" t="str">
            <v>0</v>
          </cell>
        </row>
        <row r="9638">
          <cell r="S9638" t="str">
            <v>0</v>
          </cell>
        </row>
        <row r="9639">
          <cell r="S9639" t="str">
            <v>0</v>
          </cell>
        </row>
        <row r="9640">
          <cell r="S9640" t="str">
            <v>0</v>
          </cell>
        </row>
        <row r="9641">
          <cell r="S9641" t="str">
            <v>0</v>
          </cell>
        </row>
        <row r="9642">
          <cell r="S9642" t="str">
            <v>0</v>
          </cell>
        </row>
        <row r="9643">
          <cell r="S9643" t="str">
            <v>0</v>
          </cell>
        </row>
        <row r="9644">
          <cell r="S9644" t="str">
            <v>0</v>
          </cell>
        </row>
        <row r="9645">
          <cell r="S9645" t="str">
            <v>0</v>
          </cell>
        </row>
        <row r="9646">
          <cell r="S9646" t="str">
            <v>0</v>
          </cell>
        </row>
        <row r="9647">
          <cell r="S9647" t="str">
            <v>0</v>
          </cell>
        </row>
        <row r="9648">
          <cell r="S9648" t="str">
            <v>0</v>
          </cell>
        </row>
        <row r="9649">
          <cell r="S9649" t="str">
            <v>0</v>
          </cell>
        </row>
        <row r="9650">
          <cell r="S9650" t="str">
            <v>0</v>
          </cell>
        </row>
        <row r="9651">
          <cell r="S9651" t="str">
            <v>0</v>
          </cell>
        </row>
        <row r="9652">
          <cell r="S9652" t="str">
            <v>0</v>
          </cell>
        </row>
        <row r="9653">
          <cell r="S9653" t="str">
            <v>0</v>
          </cell>
        </row>
        <row r="9654">
          <cell r="S9654" t="str">
            <v>0</v>
          </cell>
        </row>
        <row r="9655">
          <cell r="S9655" t="str">
            <v>0</v>
          </cell>
        </row>
        <row r="9656">
          <cell r="S9656" t="str">
            <v>0</v>
          </cell>
        </row>
        <row r="9657">
          <cell r="S9657" t="str">
            <v>0</v>
          </cell>
        </row>
        <row r="9658">
          <cell r="S9658" t="str">
            <v>0</v>
          </cell>
        </row>
        <row r="9659">
          <cell r="S9659" t="str">
            <v>0</v>
          </cell>
        </row>
        <row r="9660">
          <cell r="S9660" t="str">
            <v>0</v>
          </cell>
        </row>
        <row r="9661">
          <cell r="S9661" t="str">
            <v>0</v>
          </cell>
        </row>
        <row r="9662">
          <cell r="S9662" t="str">
            <v>0</v>
          </cell>
        </row>
        <row r="9663">
          <cell r="S9663" t="str">
            <v>0</v>
          </cell>
        </row>
        <row r="9664">
          <cell r="S9664" t="str">
            <v>0</v>
          </cell>
        </row>
        <row r="9665">
          <cell r="S9665" t="str">
            <v>0</v>
          </cell>
        </row>
        <row r="9666">
          <cell r="S9666" t="str">
            <v>0</v>
          </cell>
        </row>
        <row r="9667">
          <cell r="S9667" t="str">
            <v>0</v>
          </cell>
        </row>
        <row r="9668">
          <cell r="S9668" t="str">
            <v>0</v>
          </cell>
        </row>
        <row r="9669">
          <cell r="S9669" t="str">
            <v>0</v>
          </cell>
        </row>
        <row r="9670">
          <cell r="S9670" t="str">
            <v>0</v>
          </cell>
        </row>
        <row r="9671">
          <cell r="S9671" t="str">
            <v>0</v>
          </cell>
        </row>
        <row r="9672">
          <cell r="S9672" t="str">
            <v>0</v>
          </cell>
        </row>
        <row r="9673">
          <cell r="S9673" t="str">
            <v>0</v>
          </cell>
        </row>
        <row r="9674">
          <cell r="S9674" t="str">
            <v>0</v>
          </cell>
        </row>
        <row r="9675">
          <cell r="S9675" t="str">
            <v>0</v>
          </cell>
        </row>
        <row r="9676">
          <cell r="S9676" t="str">
            <v>0</v>
          </cell>
        </row>
        <row r="9677">
          <cell r="S9677" t="str">
            <v>0</v>
          </cell>
        </row>
        <row r="9678">
          <cell r="S9678" t="str">
            <v>0</v>
          </cell>
        </row>
        <row r="9679">
          <cell r="S9679" t="str">
            <v>0</v>
          </cell>
        </row>
        <row r="9680">
          <cell r="S9680" t="str">
            <v>0</v>
          </cell>
        </row>
        <row r="9681">
          <cell r="S9681" t="str">
            <v>0</v>
          </cell>
        </row>
        <row r="9682">
          <cell r="S9682" t="str">
            <v>0</v>
          </cell>
        </row>
        <row r="9683">
          <cell r="S9683" t="str">
            <v>0</v>
          </cell>
        </row>
        <row r="9684">
          <cell r="S9684" t="str">
            <v>0</v>
          </cell>
        </row>
        <row r="9685">
          <cell r="S9685" t="str">
            <v>0</v>
          </cell>
        </row>
        <row r="9686">
          <cell r="S9686" t="str">
            <v>0</v>
          </cell>
        </row>
        <row r="9687">
          <cell r="S9687" t="str">
            <v>0</v>
          </cell>
        </row>
        <row r="9688">
          <cell r="S9688" t="str">
            <v>0</v>
          </cell>
        </row>
        <row r="9689">
          <cell r="S9689" t="str">
            <v>0</v>
          </cell>
        </row>
        <row r="9690">
          <cell r="S9690" t="str">
            <v>0</v>
          </cell>
        </row>
        <row r="9691">
          <cell r="S9691" t="str">
            <v>0</v>
          </cell>
        </row>
        <row r="9692">
          <cell r="S9692" t="str">
            <v>0</v>
          </cell>
        </row>
        <row r="9693">
          <cell r="S9693" t="str">
            <v>0</v>
          </cell>
        </row>
        <row r="9694">
          <cell r="S9694" t="str">
            <v>0</v>
          </cell>
        </row>
        <row r="9695">
          <cell r="S9695" t="str">
            <v>0</v>
          </cell>
        </row>
        <row r="9696">
          <cell r="S9696" t="str">
            <v>0</v>
          </cell>
        </row>
        <row r="9697">
          <cell r="S9697" t="str">
            <v>0</v>
          </cell>
        </row>
        <row r="9698">
          <cell r="S9698" t="str">
            <v>0</v>
          </cell>
        </row>
        <row r="9699">
          <cell r="S9699" t="str">
            <v>0</v>
          </cell>
        </row>
        <row r="9700">
          <cell r="S9700" t="str">
            <v>0</v>
          </cell>
        </row>
        <row r="9701">
          <cell r="S9701" t="str">
            <v>0</v>
          </cell>
        </row>
        <row r="9702">
          <cell r="S9702" t="str">
            <v>0</v>
          </cell>
        </row>
        <row r="9703">
          <cell r="S9703" t="str">
            <v>0</v>
          </cell>
        </row>
        <row r="9704">
          <cell r="S9704" t="str">
            <v>0</v>
          </cell>
        </row>
        <row r="9705">
          <cell r="S9705" t="str">
            <v>0</v>
          </cell>
        </row>
        <row r="9706">
          <cell r="S9706" t="str">
            <v>0</v>
          </cell>
        </row>
        <row r="9707">
          <cell r="S9707" t="str">
            <v>0</v>
          </cell>
        </row>
        <row r="9708">
          <cell r="S9708" t="str">
            <v>0</v>
          </cell>
        </row>
        <row r="9709">
          <cell r="S9709" t="str">
            <v>0</v>
          </cell>
        </row>
        <row r="9710">
          <cell r="S9710" t="str">
            <v>0</v>
          </cell>
        </row>
        <row r="9711">
          <cell r="S9711" t="str">
            <v>0</v>
          </cell>
        </row>
        <row r="9712">
          <cell r="S9712" t="str">
            <v>0</v>
          </cell>
        </row>
        <row r="9713">
          <cell r="S9713" t="str">
            <v>0</v>
          </cell>
        </row>
        <row r="9714">
          <cell r="S9714" t="str">
            <v>0</v>
          </cell>
        </row>
        <row r="9715">
          <cell r="S9715" t="str">
            <v>0</v>
          </cell>
        </row>
        <row r="9716">
          <cell r="S9716" t="str">
            <v>0</v>
          </cell>
        </row>
        <row r="9717">
          <cell r="S9717" t="str">
            <v>0</v>
          </cell>
        </row>
        <row r="9718">
          <cell r="S9718" t="str">
            <v>0</v>
          </cell>
        </row>
        <row r="9719">
          <cell r="S9719" t="str">
            <v>0</v>
          </cell>
        </row>
        <row r="9720">
          <cell r="S9720" t="str">
            <v>0</v>
          </cell>
        </row>
        <row r="9721">
          <cell r="S9721" t="str">
            <v>0</v>
          </cell>
        </row>
        <row r="9722">
          <cell r="S9722" t="str">
            <v>0</v>
          </cell>
        </row>
        <row r="9723">
          <cell r="S9723" t="str">
            <v>0</v>
          </cell>
        </row>
        <row r="9724">
          <cell r="S9724" t="str">
            <v>0</v>
          </cell>
        </row>
        <row r="9725">
          <cell r="S9725" t="str">
            <v>0</v>
          </cell>
        </row>
        <row r="9726">
          <cell r="S9726" t="str">
            <v>0</v>
          </cell>
        </row>
        <row r="9727">
          <cell r="S9727" t="str">
            <v>0</v>
          </cell>
        </row>
        <row r="9728">
          <cell r="S9728" t="str">
            <v>0</v>
          </cell>
        </row>
        <row r="9729">
          <cell r="S9729" t="str">
            <v>0</v>
          </cell>
        </row>
        <row r="9730">
          <cell r="S9730" t="str">
            <v>0</v>
          </cell>
        </row>
        <row r="9731">
          <cell r="S9731" t="str">
            <v>0</v>
          </cell>
        </row>
        <row r="9732">
          <cell r="S9732" t="str">
            <v>0</v>
          </cell>
        </row>
        <row r="9733">
          <cell r="S9733" t="str">
            <v>0</v>
          </cell>
        </row>
        <row r="9734">
          <cell r="S9734" t="str">
            <v>0</v>
          </cell>
        </row>
        <row r="9735">
          <cell r="S9735" t="str">
            <v>0</v>
          </cell>
        </row>
        <row r="9736">
          <cell r="S9736" t="str">
            <v>0</v>
          </cell>
        </row>
        <row r="9737">
          <cell r="S9737" t="str">
            <v>0</v>
          </cell>
        </row>
        <row r="9738">
          <cell r="S9738" t="str">
            <v>0</v>
          </cell>
        </row>
        <row r="9739">
          <cell r="S9739" t="str">
            <v>0</v>
          </cell>
        </row>
        <row r="9740">
          <cell r="S9740" t="str">
            <v>0</v>
          </cell>
        </row>
        <row r="9741">
          <cell r="S9741" t="str">
            <v>0</v>
          </cell>
        </row>
        <row r="9742">
          <cell r="S9742" t="str">
            <v>0</v>
          </cell>
        </row>
        <row r="9743">
          <cell r="S9743" t="str">
            <v>0</v>
          </cell>
        </row>
        <row r="9744">
          <cell r="S9744" t="str">
            <v>0</v>
          </cell>
        </row>
        <row r="9745">
          <cell r="S9745" t="str">
            <v>0</v>
          </cell>
        </row>
        <row r="9746">
          <cell r="S9746" t="str">
            <v>0</v>
          </cell>
        </row>
        <row r="9747">
          <cell r="S9747" t="str">
            <v>0</v>
          </cell>
        </row>
        <row r="9748">
          <cell r="S9748" t="str">
            <v>0</v>
          </cell>
        </row>
        <row r="9749">
          <cell r="S9749" t="str">
            <v>0</v>
          </cell>
        </row>
        <row r="9750">
          <cell r="S9750" t="str">
            <v>0</v>
          </cell>
        </row>
        <row r="9751">
          <cell r="S9751" t="str">
            <v>0</v>
          </cell>
        </row>
        <row r="9752">
          <cell r="S9752" t="str">
            <v>0</v>
          </cell>
        </row>
        <row r="9753">
          <cell r="S9753" t="str">
            <v>0</v>
          </cell>
        </row>
        <row r="9754">
          <cell r="S9754" t="str">
            <v>0</v>
          </cell>
        </row>
        <row r="9755">
          <cell r="S9755" t="str">
            <v>0</v>
          </cell>
        </row>
        <row r="9756">
          <cell r="S9756" t="str">
            <v>0</v>
          </cell>
        </row>
        <row r="9757">
          <cell r="S9757" t="str">
            <v>0</v>
          </cell>
        </row>
        <row r="9758">
          <cell r="S9758" t="str">
            <v>0</v>
          </cell>
        </row>
        <row r="9759">
          <cell r="S9759" t="str">
            <v>0</v>
          </cell>
        </row>
        <row r="9760">
          <cell r="S9760" t="str">
            <v>0</v>
          </cell>
        </row>
        <row r="9761">
          <cell r="S9761" t="str">
            <v>0</v>
          </cell>
        </row>
        <row r="9762">
          <cell r="S9762" t="str">
            <v>0</v>
          </cell>
        </row>
        <row r="9763">
          <cell r="S9763" t="str">
            <v>0</v>
          </cell>
        </row>
        <row r="9764">
          <cell r="S9764" t="str">
            <v>0</v>
          </cell>
        </row>
        <row r="9765">
          <cell r="S9765" t="str">
            <v>0</v>
          </cell>
        </row>
        <row r="9766">
          <cell r="S9766" t="str">
            <v>0</v>
          </cell>
        </row>
        <row r="9767">
          <cell r="S9767" t="str">
            <v>0</v>
          </cell>
        </row>
        <row r="9768">
          <cell r="S9768" t="str">
            <v>0</v>
          </cell>
        </row>
        <row r="9769">
          <cell r="S9769" t="str">
            <v>0</v>
          </cell>
        </row>
        <row r="9770">
          <cell r="S9770" t="str">
            <v>0</v>
          </cell>
        </row>
        <row r="9771">
          <cell r="S9771" t="str">
            <v>0</v>
          </cell>
        </row>
        <row r="9772">
          <cell r="S9772" t="str">
            <v>0</v>
          </cell>
        </row>
        <row r="9773">
          <cell r="S9773" t="str">
            <v>0</v>
          </cell>
        </row>
        <row r="9774">
          <cell r="S9774" t="str">
            <v>0</v>
          </cell>
        </row>
        <row r="9775">
          <cell r="S9775" t="str">
            <v>0</v>
          </cell>
        </row>
        <row r="9776">
          <cell r="S9776" t="str">
            <v>0</v>
          </cell>
        </row>
        <row r="9777">
          <cell r="S9777" t="str">
            <v>0</v>
          </cell>
        </row>
        <row r="9778">
          <cell r="S9778" t="str">
            <v>0</v>
          </cell>
        </row>
        <row r="9779">
          <cell r="S9779" t="str">
            <v>0</v>
          </cell>
        </row>
        <row r="9780">
          <cell r="S9780" t="str">
            <v>0</v>
          </cell>
        </row>
        <row r="9781">
          <cell r="S9781" t="str">
            <v>0</v>
          </cell>
        </row>
        <row r="9782">
          <cell r="S9782" t="str">
            <v>0</v>
          </cell>
        </row>
        <row r="9783">
          <cell r="S9783" t="str">
            <v>0</v>
          </cell>
        </row>
        <row r="9784">
          <cell r="S9784" t="str">
            <v>0</v>
          </cell>
        </row>
        <row r="9785">
          <cell r="S9785" t="str">
            <v>0</v>
          </cell>
        </row>
        <row r="9786">
          <cell r="S9786" t="str">
            <v>0</v>
          </cell>
        </row>
        <row r="9787">
          <cell r="S9787" t="str">
            <v>0</v>
          </cell>
        </row>
        <row r="9788">
          <cell r="S9788" t="str">
            <v>0</v>
          </cell>
        </row>
        <row r="9789">
          <cell r="S9789" t="str">
            <v>0</v>
          </cell>
        </row>
        <row r="9790">
          <cell r="S9790" t="str">
            <v>0</v>
          </cell>
        </row>
        <row r="9791">
          <cell r="S9791" t="str">
            <v>0</v>
          </cell>
        </row>
        <row r="9792">
          <cell r="S9792" t="str">
            <v>0</v>
          </cell>
        </row>
        <row r="9793">
          <cell r="S9793" t="str">
            <v>0</v>
          </cell>
        </row>
        <row r="9794">
          <cell r="S9794" t="str">
            <v>0</v>
          </cell>
        </row>
        <row r="9795">
          <cell r="S9795" t="str">
            <v>0</v>
          </cell>
        </row>
        <row r="9796">
          <cell r="S9796" t="str">
            <v>0</v>
          </cell>
        </row>
        <row r="9797">
          <cell r="S9797" t="str">
            <v>0</v>
          </cell>
        </row>
        <row r="9798">
          <cell r="S9798" t="str">
            <v>0</v>
          </cell>
        </row>
        <row r="9799">
          <cell r="S9799" t="str">
            <v>0</v>
          </cell>
        </row>
        <row r="9800">
          <cell r="S9800" t="str">
            <v>0</v>
          </cell>
        </row>
        <row r="9801">
          <cell r="S9801" t="str">
            <v>0</v>
          </cell>
        </row>
        <row r="9802">
          <cell r="S9802" t="str">
            <v>0</v>
          </cell>
        </row>
        <row r="9803">
          <cell r="S9803" t="str">
            <v>0</v>
          </cell>
        </row>
        <row r="9804">
          <cell r="S9804" t="str">
            <v>0</v>
          </cell>
        </row>
        <row r="9805">
          <cell r="S9805" t="str">
            <v>0</v>
          </cell>
        </row>
        <row r="9806">
          <cell r="S9806" t="str">
            <v>0</v>
          </cell>
        </row>
        <row r="9807">
          <cell r="S9807" t="str">
            <v>0</v>
          </cell>
        </row>
        <row r="9808">
          <cell r="S9808" t="str">
            <v>0</v>
          </cell>
        </row>
        <row r="9809">
          <cell r="S9809" t="str">
            <v>0</v>
          </cell>
        </row>
        <row r="9810">
          <cell r="S9810" t="str">
            <v>0</v>
          </cell>
        </row>
        <row r="9811">
          <cell r="S9811" t="str">
            <v>0</v>
          </cell>
        </row>
        <row r="9812">
          <cell r="S9812" t="str">
            <v>0</v>
          </cell>
        </row>
        <row r="9813">
          <cell r="S9813" t="str">
            <v>0</v>
          </cell>
        </row>
        <row r="9814">
          <cell r="S9814" t="str">
            <v>0</v>
          </cell>
        </row>
        <row r="9815">
          <cell r="S9815" t="str">
            <v>0</v>
          </cell>
        </row>
        <row r="9816">
          <cell r="S9816" t="str">
            <v>0</v>
          </cell>
        </row>
        <row r="9817">
          <cell r="S9817" t="str">
            <v>0</v>
          </cell>
        </row>
        <row r="9818">
          <cell r="S9818" t="str">
            <v>0</v>
          </cell>
        </row>
        <row r="9819">
          <cell r="S9819" t="str">
            <v>0</v>
          </cell>
        </row>
        <row r="9820">
          <cell r="S9820" t="str">
            <v>0</v>
          </cell>
        </row>
        <row r="9821">
          <cell r="S9821" t="str">
            <v>0</v>
          </cell>
        </row>
        <row r="9822">
          <cell r="S9822" t="str">
            <v>0</v>
          </cell>
        </row>
        <row r="9823">
          <cell r="S9823" t="str">
            <v>0</v>
          </cell>
        </row>
        <row r="9824">
          <cell r="S9824" t="str">
            <v>0</v>
          </cell>
        </row>
        <row r="9825">
          <cell r="S9825" t="str">
            <v>0</v>
          </cell>
        </row>
        <row r="9826">
          <cell r="S9826" t="str">
            <v>0</v>
          </cell>
        </row>
        <row r="9827">
          <cell r="S9827" t="str">
            <v>0</v>
          </cell>
        </row>
        <row r="9828">
          <cell r="S9828" t="str">
            <v>0</v>
          </cell>
        </row>
        <row r="9829">
          <cell r="S9829" t="str">
            <v>0</v>
          </cell>
        </row>
        <row r="9830">
          <cell r="S9830" t="str">
            <v>0</v>
          </cell>
        </row>
        <row r="9831">
          <cell r="S9831" t="str">
            <v>0</v>
          </cell>
        </row>
        <row r="9832">
          <cell r="S9832" t="str">
            <v>0</v>
          </cell>
        </row>
        <row r="9833">
          <cell r="S9833" t="str">
            <v>0</v>
          </cell>
        </row>
        <row r="9834">
          <cell r="S9834" t="str">
            <v>0</v>
          </cell>
        </row>
        <row r="9835">
          <cell r="S9835" t="str">
            <v>0</v>
          </cell>
        </row>
        <row r="9836">
          <cell r="S9836" t="str">
            <v>0</v>
          </cell>
        </row>
        <row r="9837">
          <cell r="S9837" t="str">
            <v>0</v>
          </cell>
        </row>
        <row r="9838">
          <cell r="S9838" t="str">
            <v>0</v>
          </cell>
        </row>
        <row r="9839">
          <cell r="S9839" t="str">
            <v>0</v>
          </cell>
        </row>
        <row r="9840">
          <cell r="S9840" t="str">
            <v>0</v>
          </cell>
        </row>
        <row r="9841">
          <cell r="S9841" t="str">
            <v>0</v>
          </cell>
        </row>
        <row r="9842">
          <cell r="S9842" t="str">
            <v>0</v>
          </cell>
        </row>
        <row r="9843">
          <cell r="S9843" t="str">
            <v>0</v>
          </cell>
        </row>
        <row r="9844">
          <cell r="S9844" t="str">
            <v>0</v>
          </cell>
        </row>
        <row r="9845">
          <cell r="S9845" t="str">
            <v>0</v>
          </cell>
        </row>
        <row r="9846">
          <cell r="S9846" t="str">
            <v>0</v>
          </cell>
        </row>
        <row r="9847">
          <cell r="S9847" t="str">
            <v>0</v>
          </cell>
        </row>
        <row r="9848">
          <cell r="S9848" t="str">
            <v>0</v>
          </cell>
        </row>
        <row r="9849">
          <cell r="S9849" t="str">
            <v>0</v>
          </cell>
        </row>
        <row r="9850">
          <cell r="S9850" t="str">
            <v>0</v>
          </cell>
        </row>
        <row r="9851">
          <cell r="S9851" t="str">
            <v>0</v>
          </cell>
        </row>
        <row r="9852">
          <cell r="S9852" t="str">
            <v>0</v>
          </cell>
        </row>
        <row r="9853">
          <cell r="S9853" t="str">
            <v>0</v>
          </cell>
        </row>
        <row r="9854">
          <cell r="S9854" t="str">
            <v>0</v>
          </cell>
        </row>
        <row r="9855">
          <cell r="S9855" t="str">
            <v>0</v>
          </cell>
        </row>
        <row r="9856">
          <cell r="S9856" t="str">
            <v>0</v>
          </cell>
        </row>
        <row r="9857">
          <cell r="S9857" t="str">
            <v>0</v>
          </cell>
        </row>
        <row r="9858">
          <cell r="S9858" t="str">
            <v>0</v>
          </cell>
        </row>
        <row r="9859">
          <cell r="S9859" t="str">
            <v>0</v>
          </cell>
        </row>
        <row r="9860">
          <cell r="S9860" t="str">
            <v>0</v>
          </cell>
        </row>
        <row r="9861">
          <cell r="S9861" t="str">
            <v>0</v>
          </cell>
        </row>
        <row r="9862">
          <cell r="S9862" t="str">
            <v>0</v>
          </cell>
        </row>
        <row r="9863">
          <cell r="S9863" t="str">
            <v>0</v>
          </cell>
        </row>
        <row r="9864">
          <cell r="S9864" t="str">
            <v>0</v>
          </cell>
        </row>
        <row r="9865">
          <cell r="S9865" t="str">
            <v>0</v>
          </cell>
        </row>
        <row r="9866">
          <cell r="S9866" t="str">
            <v>0</v>
          </cell>
        </row>
        <row r="9867">
          <cell r="S9867" t="str">
            <v>0</v>
          </cell>
        </row>
        <row r="9868">
          <cell r="S9868" t="str">
            <v>0</v>
          </cell>
        </row>
        <row r="9869">
          <cell r="S9869" t="str">
            <v>0</v>
          </cell>
        </row>
        <row r="9870">
          <cell r="S9870" t="str">
            <v>0</v>
          </cell>
        </row>
        <row r="9871">
          <cell r="S9871" t="str">
            <v>0</v>
          </cell>
        </row>
        <row r="9872">
          <cell r="S9872" t="str">
            <v>0</v>
          </cell>
        </row>
        <row r="9873">
          <cell r="S9873" t="str">
            <v>0</v>
          </cell>
        </row>
        <row r="9874">
          <cell r="S9874" t="str">
            <v>0</v>
          </cell>
        </row>
        <row r="9875">
          <cell r="S9875" t="str">
            <v>0</v>
          </cell>
        </row>
        <row r="9876">
          <cell r="S9876" t="str">
            <v>0</v>
          </cell>
        </row>
        <row r="9877">
          <cell r="S9877" t="str">
            <v>0</v>
          </cell>
        </row>
        <row r="9878">
          <cell r="S9878" t="str">
            <v>0</v>
          </cell>
        </row>
        <row r="9879">
          <cell r="S9879" t="str">
            <v>0</v>
          </cell>
        </row>
        <row r="9880">
          <cell r="S9880" t="str">
            <v>0</v>
          </cell>
        </row>
        <row r="9881">
          <cell r="S9881" t="str">
            <v>0</v>
          </cell>
        </row>
        <row r="9882">
          <cell r="S9882" t="str">
            <v>0</v>
          </cell>
        </row>
        <row r="9883">
          <cell r="S9883" t="str">
            <v>0</v>
          </cell>
        </row>
        <row r="9884">
          <cell r="S9884" t="str">
            <v>0</v>
          </cell>
        </row>
        <row r="9885">
          <cell r="S9885" t="str">
            <v>0</v>
          </cell>
        </row>
        <row r="9886">
          <cell r="S9886" t="str">
            <v>0</v>
          </cell>
        </row>
        <row r="9887">
          <cell r="S9887" t="str">
            <v>0</v>
          </cell>
        </row>
        <row r="9888">
          <cell r="S9888" t="str">
            <v>0</v>
          </cell>
        </row>
        <row r="9889">
          <cell r="S9889" t="str">
            <v>0</v>
          </cell>
        </row>
        <row r="9890">
          <cell r="S9890" t="str">
            <v>0</v>
          </cell>
        </row>
        <row r="9891">
          <cell r="S9891" t="str">
            <v>0</v>
          </cell>
        </row>
        <row r="9892">
          <cell r="S9892" t="str">
            <v>0</v>
          </cell>
        </row>
        <row r="9893">
          <cell r="S9893" t="str">
            <v>0</v>
          </cell>
        </row>
        <row r="9894">
          <cell r="S9894" t="str">
            <v>0</v>
          </cell>
        </row>
        <row r="9895">
          <cell r="S9895" t="str">
            <v>0</v>
          </cell>
        </row>
        <row r="9896">
          <cell r="S9896" t="str">
            <v>0</v>
          </cell>
        </row>
        <row r="9897">
          <cell r="S9897" t="str">
            <v>0</v>
          </cell>
        </row>
        <row r="9898">
          <cell r="S9898" t="str">
            <v>0</v>
          </cell>
        </row>
        <row r="9899">
          <cell r="S9899" t="str">
            <v>0</v>
          </cell>
        </row>
        <row r="9900">
          <cell r="S9900" t="str">
            <v>0</v>
          </cell>
        </row>
        <row r="9901">
          <cell r="S9901" t="str">
            <v>0</v>
          </cell>
        </row>
        <row r="9902">
          <cell r="S9902" t="str">
            <v>0</v>
          </cell>
        </row>
        <row r="9903">
          <cell r="S9903" t="str">
            <v>0</v>
          </cell>
        </row>
        <row r="9904">
          <cell r="S9904" t="str">
            <v>0</v>
          </cell>
        </row>
        <row r="9905">
          <cell r="S9905" t="str">
            <v>0</v>
          </cell>
        </row>
        <row r="9906">
          <cell r="S9906" t="str">
            <v>0</v>
          </cell>
        </row>
        <row r="9907">
          <cell r="S9907" t="str">
            <v>0</v>
          </cell>
        </row>
        <row r="9908">
          <cell r="S9908" t="str">
            <v>0</v>
          </cell>
        </row>
        <row r="9909">
          <cell r="S9909" t="str">
            <v>0</v>
          </cell>
        </row>
        <row r="9910">
          <cell r="S9910" t="str">
            <v>0</v>
          </cell>
        </row>
        <row r="9911">
          <cell r="S9911" t="str">
            <v>0</v>
          </cell>
        </row>
        <row r="9912">
          <cell r="S9912" t="str">
            <v>0</v>
          </cell>
        </row>
        <row r="9913">
          <cell r="S9913" t="str">
            <v>0</v>
          </cell>
        </row>
        <row r="9914">
          <cell r="S9914" t="str">
            <v>0</v>
          </cell>
        </row>
        <row r="9915">
          <cell r="S9915" t="str">
            <v>0</v>
          </cell>
        </row>
        <row r="9916">
          <cell r="S9916" t="str">
            <v>0</v>
          </cell>
        </row>
        <row r="9917">
          <cell r="S9917" t="str">
            <v>0</v>
          </cell>
        </row>
        <row r="9918">
          <cell r="S9918" t="str">
            <v>0</v>
          </cell>
        </row>
        <row r="9919">
          <cell r="S9919" t="str">
            <v>0</v>
          </cell>
        </row>
        <row r="9920">
          <cell r="S9920" t="str">
            <v>0</v>
          </cell>
        </row>
        <row r="9921">
          <cell r="S9921" t="str">
            <v>0</v>
          </cell>
        </row>
        <row r="9922">
          <cell r="S9922" t="str">
            <v>0</v>
          </cell>
        </row>
        <row r="9923">
          <cell r="S9923" t="str">
            <v>0</v>
          </cell>
        </row>
        <row r="9924">
          <cell r="S9924" t="str">
            <v>0</v>
          </cell>
        </row>
        <row r="9925">
          <cell r="S9925" t="str">
            <v>0</v>
          </cell>
        </row>
        <row r="9926">
          <cell r="S9926" t="str">
            <v>0</v>
          </cell>
        </row>
        <row r="9927">
          <cell r="S9927" t="str">
            <v>0</v>
          </cell>
        </row>
        <row r="9928">
          <cell r="S9928" t="str">
            <v>0</v>
          </cell>
        </row>
        <row r="9929">
          <cell r="S9929" t="str">
            <v>0</v>
          </cell>
        </row>
        <row r="9930">
          <cell r="S9930" t="str">
            <v>0</v>
          </cell>
        </row>
        <row r="9931">
          <cell r="S9931" t="str">
            <v>0</v>
          </cell>
        </row>
        <row r="9932">
          <cell r="S9932" t="str">
            <v>0</v>
          </cell>
        </row>
        <row r="9933">
          <cell r="S9933" t="str">
            <v>0</v>
          </cell>
        </row>
        <row r="9934">
          <cell r="S9934" t="str">
            <v>0</v>
          </cell>
        </row>
        <row r="9935">
          <cell r="S9935" t="str">
            <v>0</v>
          </cell>
        </row>
        <row r="9936">
          <cell r="S9936" t="str">
            <v>0</v>
          </cell>
        </row>
        <row r="9937">
          <cell r="S9937" t="str">
            <v>0</v>
          </cell>
        </row>
        <row r="9938">
          <cell r="S9938" t="str">
            <v>0</v>
          </cell>
        </row>
        <row r="9939">
          <cell r="S9939" t="str">
            <v>0</v>
          </cell>
        </row>
        <row r="9940">
          <cell r="S9940" t="str">
            <v>0</v>
          </cell>
        </row>
        <row r="9941">
          <cell r="S9941" t="str">
            <v>0</v>
          </cell>
        </row>
        <row r="9942">
          <cell r="S9942" t="str">
            <v>0</v>
          </cell>
        </row>
        <row r="9943">
          <cell r="S9943" t="str">
            <v>0</v>
          </cell>
        </row>
        <row r="9944">
          <cell r="S9944" t="str">
            <v>0</v>
          </cell>
        </row>
        <row r="9945">
          <cell r="S9945" t="str">
            <v>0</v>
          </cell>
        </row>
        <row r="9946">
          <cell r="S9946" t="str">
            <v>0</v>
          </cell>
        </row>
        <row r="9947">
          <cell r="S9947" t="str">
            <v>0</v>
          </cell>
        </row>
        <row r="9948">
          <cell r="S9948" t="str">
            <v>0</v>
          </cell>
        </row>
        <row r="9949">
          <cell r="S9949" t="str">
            <v>0</v>
          </cell>
        </row>
        <row r="9950">
          <cell r="S9950" t="str">
            <v>0</v>
          </cell>
        </row>
        <row r="9951">
          <cell r="S9951" t="str">
            <v>0</v>
          </cell>
        </row>
        <row r="9952">
          <cell r="S9952" t="str">
            <v>0</v>
          </cell>
        </row>
        <row r="9953">
          <cell r="S9953" t="str">
            <v>0</v>
          </cell>
        </row>
        <row r="9954">
          <cell r="S9954" t="str">
            <v>0</v>
          </cell>
        </row>
        <row r="9955">
          <cell r="S9955" t="str">
            <v>0</v>
          </cell>
        </row>
        <row r="9956">
          <cell r="S9956" t="str">
            <v>0</v>
          </cell>
        </row>
        <row r="9957">
          <cell r="S9957" t="str">
            <v>0</v>
          </cell>
        </row>
        <row r="9958">
          <cell r="S9958" t="str">
            <v>0</v>
          </cell>
        </row>
        <row r="9959">
          <cell r="S9959" t="str">
            <v>0</v>
          </cell>
        </row>
        <row r="9960">
          <cell r="S9960" t="str">
            <v>0</v>
          </cell>
        </row>
        <row r="9961">
          <cell r="S9961" t="str">
            <v>0</v>
          </cell>
        </row>
        <row r="9962">
          <cell r="S9962" t="str">
            <v>0</v>
          </cell>
        </row>
        <row r="9963">
          <cell r="S9963" t="str">
            <v>0</v>
          </cell>
        </row>
        <row r="9964">
          <cell r="S9964" t="str">
            <v>0</v>
          </cell>
        </row>
        <row r="9965">
          <cell r="S9965" t="str">
            <v>0</v>
          </cell>
        </row>
        <row r="9966">
          <cell r="S9966" t="str">
            <v>0</v>
          </cell>
        </row>
        <row r="9967">
          <cell r="S9967" t="str">
            <v>0</v>
          </cell>
        </row>
        <row r="9968">
          <cell r="S9968" t="str">
            <v>0</v>
          </cell>
        </row>
        <row r="9969">
          <cell r="S9969" t="str">
            <v>0</v>
          </cell>
        </row>
        <row r="9970">
          <cell r="S9970" t="str">
            <v>0</v>
          </cell>
        </row>
        <row r="9971">
          <cell r="S9971" t="str">
            <v>0</v>
          </cell>
        </row>
        <row r="9972">
          <cell r="S9972" t="str">
            <v>0</v>
          </cell>
        </row>
        <row r="9973">
          <cell r="S9973" t="str">
            <v>0</v>
          </cell>
        </row>
        <row r="9974">
          <cell r="S9974" t="str">
            <v>0</v>
          </cell>
        </row>
        <row r="9975">
          <cell r="S9975" t="str">
            <v>0</v>
          </cell>
        </row>
        <row r="9976">
          <cell r="S9976" t="str">
            <v>0</v>
          </cell>
        </row>
        <row r="9977">
          <cell r="S9977" t="str">
            <v>0</v>
          </cell>
        </row>
        <row r="9978">
          <cell r="S9978" t="str">
            <v>0</v>
          </cell>
        </row>
        <row r="9979">
          <cell r="S9979" t="str">
            <v>0</v>
          </cell>
        </row>
        <row r="9980">
          <cell r="S9980" t="str">
            <v>0</v>
          </cell>
        </row>
        <row r="9981">
          <cell r="S9981" t="str">
            <v>0</v>
          </cell>
        </row>
        <row r="9982">
          <cell r="S9982" t="str">
            <v>0</v>
          </cell>
        </row>
        <row r="9983">
          <cell r="S9983" t="str">
            <v>0</v>
          </cell>
        </row>
        <row r="9984">
          <cell r="S9984" t="str">
            <v>0</v>
          </cell>
        </row>
        <row r="9985">
          <cell r="S9985" t="str">
            <v>0</v>
          </cell>
        </row>
        <row r="9986">
          <cell r="S9986" t="str">
            <v>0</v>
          </cell>
        </row>
        <row r="9987">
          <cell r="S9987" t="str">
            <v>0</v>
          </cell>
        </row>
        <row r="9988">
          <cell r="S9988" t="str">
            <v>0</v>
          </cell>
        </row>
        <row r="9989">
          <cell r="S9989" t="str">
            <v>0</v>
          </cell>
        </row>
        <row r="9990">
          <cell r="S9990" t="str">
            <v>0</v>
          </cell>
        </row>
        <row r="9991">
          <cell r="S9991" t="str">
            <v>0</v>
          </cell>
        </row>
        <row r="9992">
          <cell r="S9992" t="str">
            <v>0</v>
          </cell>
        </row>
        <row r="9993">
          <cell r="S9993" t="str">
            <v>0</v>
          </cell>
        </row>
        <row r="9994">
          <cell r="S9994" t="str">
            <v>0</v>
          </cell>
        </row>
        <row r="9995">
          <cell r="S9995" t="str">
            <v>0</v>
          </cell>
        </row>
        <row r="9996">
          <cell r="S9996" t="str">
            <v>0</v>
          </cell>
        </row>
        <row r="9997">
          <cell r="S9997" t="str">
            <v>0</v>
          </cell>
        </row>
        <row r="9998">
          <cell r="S9998" t="str">
            <v>0</v>
          </cell>
        </row>
        <row r="9999">
          <cell r="S9999" t="str">
            <v>0</v>
          </cell>
        </row>
        <row r="10000">
          <cell r="S10000" t="str">
            <v>0</v>
          </cell>
        </row>
        <row r="10001">
          <cell r="S10001" t="str">
            <v>0</v>
          </cell>
        </row>
        <row r="10002">
          <cell r="S10002" t="str">
            <v>0</v>
          </cell>
        </row>
        <row r="10003">
          <cell r="S10003" t="str">
            <v>0</v>
          </cell>
        </row>
        <row r="10004">
          <cell r="S10004" t="str">
            <v>0</v>
          </cell>
        </row>
        <row r="10005">
          <cell r="S10005" t="str">
            <v>0</v>
          </cell>
        </row>
        <row r="10006">
          <cell r="S10006" t="str">
            <v>0</v>
          </cell>
        </row>
        <row r="10007">
          <cell r="S10007" t="str">
            <v>0</v>
          </cell>
        </row>
        <row r="10008">
          <cell r="S10008" t="str">
            <v>0</v>
          </cell>
        </row>
        <row r="10009">
          <cell r="S10009" t="str">
            <v>0</v>
          </cell>
        </row>
        <row r="10010">
          <cell r="S10010" t="str">
            <v>0</v>
          </cell>
        </row>
        <row r="10011">
          <cell r="S10011" t="str">
            <v>0</v>
          </cell>
        </row>
        <row r="10012">
          <cell r="S10012" t="str">
            <v>0</v>
          </cell>
        </row>
        <row r="10013">
          <cell r="S10013" t="str">
            <v>0</v>
          </cell>
        </row>
        <row r="10014">
          <cell r="S10014" t="str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0">
          <cell r="J10" t="str">
            <v>15N</v>
          </cell>
        </row>
        <row r="11">
          <cell r="J11" t="str">
            <v>15S</v>
          </cell>
        </row>
        <row r="12">
          <cell r="J12" t="str">
            <v>16N</v>
          </cell>
        </row>
        <row r="13">
          <cell r="J13" t="str">
            <v>16S</v>
          </cell>
        </row>
        <row r="14">
          <cell r="J14" t="str">
            <v>17N</v>
          </cell>
        </row>
        <row r="15">
          <cell r="J15" t="str">
            <v>17S</v>
          </cell>
        </row>
        <row r="16">
          <cell r="J16" t="str">
            <v>18N</v>
          </cell>
        </row>
        <row r="17">
          <cell r="J17" t="str">
            <v>18S</v>
          </cell>
        </row>
      </sheetData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Det DM "/>
      <sheetName val="otros valores de referencia"/>
      <sheetName val="REPORTE DM y POTENCIA TRAFO"/>
      <sheetName val="det DM coin &gt;500kWh"/>
      <sheetName val="CON COCCION ELECTRICA"/>
      <sheetName val="DmCCIind"/>
      <sheetName val="ct1"/>
      <sheetName val="ct2"/>
    </sheetNames>
    <sheetDataSet>
      <sheetData sheetId="0">
        <row r="7">
          <cell r="P7">
            <v>1</v>
          </cell>
          <cell r="Q7">
            <v>3.2410000000000001</v>
          </cell>
        </row>
        <row r="8">
          <cell r="P8">
            <v>2</v>
          </cell>
          <cell r="Q8">
            <v>5.7240000000000002</v>
          </cell>
          <cell r="T8" t="str">
            <v>A</v>
          </cell>
          <cell r="U8">
            <v>1.45</v>
          </cell>
          <cell r="V8">
            <v>4.6994499999999997</v>
          </cell>
        </row>
        <row r="9">
          <cell r="P9">
            <v>3</v>
          </cell>
          <cell r="Q9">
            <v>7.0339999999999998</v>
          </cell>
          <cell r="T9" t="str">
            <v>B</v>
          </cell>
          <cell r="U9">
            <v>1.0569999999999999</v>
          </cell>
          <cell r="V9">
            <v>3.4257369999999998</v>
          </cell>
        </row>
        <row r="10">
          <cell r="P10">
            <v>4</v>
          </cell>
          <cell r="Q10">
            <v>8.3450000000000006</v>
          </cell>
          <cell r="T10" t="str">
            <v xml:space="preserve">C </v>
          </cell>
          <cell r="U10">
            <v>0.78400000000000003</v>
          </cell>
          <cell r="V10">
            <v>2.5409440000000001</v>
          </cell>
        </row>
        <row r="11">
          <cell r="P11">
            <v>5</v>
          </cell>
          <cell r="Q11">
            <v>9.49</v>
          </cell>
          <cell r="T11" t="str">
            <v>D</v>
          </cell>
          <cell r="U11">
            <v>0.497</v>
          </cell>
          <cell r="V11">
            <v>1.6107770000000001</v>
          </cell>
        </row>
        <row r="12">
          <cell r="P12">
            <v>6</v>
          </cell>
          <cell r="Q12">
            <v>10.8</v>
          </cell>
          <cell r="T12" t="str">
            <v>E</v>
          </cell>
          <cell r="U12">
            <v>0.34799999999999998</v>
          </cell>
          <cell r="V12">
            <v>1.1278679999999999</v>
          </cell>
        </row>
        <row r="13">
          <cell r="P13">
            <v>7</v>
          </cell>
          <cell r="Q13">
            <v>12.1</v>
          </cell>
        </row>
        <row r="14">
          <cell r="P14">
            <v>8</v>
          </cell>
          <cell r="Q14">
            <v>13.5</v>
          </cell>
        </row>
        <row r="15">
          <cell r="P15">
            <v>9</v>
          </cell>
          <cell r="Q15">
            <v>14.8</v>
          </cell>
        </row>
        <row r="16">
          <cell r="P16">
            <v>10</v>
          </cell>
          <cell r="Q16">
            <v>16.100000000000001</v>
          </cell>
        </row>
        <row r="17">
          <cell r="P17">
            <v>11</v>
          </cell>
          <cell r="Q17">
            <v>17.399999999999999</v>
          </cell>
        </row>
        <row r="18">
          <cell r="P18">
            <v>12</v>
          </cell>
          <cell r="Q18">
            <v>18.7</v>
          </cell>
        </row>
        <row r="19">
          <cell r="P19">
            <v>13</v>
          </cell>
          <cell r="Q19">
            <v>20.100000000000001</v>
          </cell>
        </row>
        <row r="20">
          <cell r="P20">
            <v>14</v>
          </cell>
          <cell r="Q20">
            <v>21.4</v>
          </cell>
        </row>
        <row r="21">
          <cell r="P21">
            <v>15</v>
          </cell>
          <cell r="Q21">
            <v>22.7</v>
          </cell>
        </row>
        <row r="22">
          <cell r="P22">
            <v>16</v>
          </cell>
          <cell r="Q22">
            <v>24</v>
          </cell>
        </row>
        <row r="23">
          <cell r="P23">
            <v>17</v>
          </cell>
          <cell r="Q23">
            <v>25.3</v>
          </cell>
        </row>
        <row r="24">
          <cell r="P24">
            <v>18</v>
          </cell>
          <cell r="Q24">
            <v>26.6</v>
          </cell>
        </row>
        <row r="25">
          <cell r="P25">
            <v>19</v>
          </cell>
          <cell r="Q25">
            <v>27.8</v>
          </cell>
        </row>
        <row r="26">
          <cell r="P26">
            <v>20</v>
          </cell>
          <cell r="Q26">
            <v>29.2</v>
          </cell>
        </row>
        <row r="27">
          <cell r="P27">
            <v>21</v>
          </cell>
          <cell r="Q27">
            <v>30.4</v>
          </cell>
        </row>
        <row r="28">
          <cell r="P28">
            <v>22</v>
          </cell>
          <cell r="Q28">
            <v>31.7</v>
          </cell>
        </row>
        <row r="29">
          <cell r="P29">
            <v>23</v>
          </cell>
          <cell r="Q29">
            <v>32.799999999999997</v>
          </cell>
        </row>
        <row r="30">
          <cell r="P30">
            <v>24</v>
          </cell>
          <cell r="Q30">
            <v>33.9</v>
          </cell>
        </row>
        <row r="31">
          <cell r="P31">
            <v>25</v>
          </cell>
          <cell r="Q31">
            <v>34.9</v>
          </cell>
        </row>
        <row r="32">
          <cell r="P32">
            <v>26</v>
          </cell>
          <cell r="Q32">
            <v>36</v>
          </cell>
        </row>
        <row r="33">
          <cell r="P33">
            <v>27</v>
          </cell>
          <cell r="Q33">
            <v>37.200000000000003</v>
          </cell>
        </row>
        <row r="34">
          <cell r="P34">
            <v>28</v>
          </cell>
          <cell r="Q34">
            <v>38.9</v>
          </cell>
        </row>
        <row r="35">
          <cell r="P35">
            <v>29</v>
          </cell>
          <cell r="Q35">
            <v>39.5</v>
          </cell>
        </row>
        <row r="36">
          <cell r="P36">
            <v>30</v>
          </cell>
          <cell r="Q36">
            <v>40.700000000000003</v>
          </cell>
        </row>
        <row r="37">
          <cell r="P37">
            <v>31</v>
          </cell>
          <cell r="Q37">
            <v>41.9</v>
          </cell>
        </row>
        <row r="38">
          <cell r="P38">
            <v>32</v>
          </cell>
          <cell r="Q38">
            <v>43.1</v>
          </cell>
        </row>
        <row r="39">
          <cell r="P39">
            <v>33</v>
          </cell>
          <cell r="Q39">
            <v>44.3</v>
          </cell>
        </row>
        <row r="40">
          <cell r="P40">
            <v>34</v>
          </cell>
          <cell r="Q40">
            <v>45.4</v>
          </cell>
        </row>
        <row r="41">
          <cell r="P41">
            <v>35</v>
          </cell>
          <cell r="Q41">
            <v>46.6</v>
          </cell>
        </row>
        <row r="42">
          <cell r="P42">
            <v>36</v>
          </cell>
          <cell r="Q42">
            <v>47.7</v>
          </cell>
        </row>
        <row r="43">
          <cell r="P43">
            <v>37</v>
          </cell>
          <cell r="Q43">
            <v>48.9</v>
          </cell>
        </row>
        <row r="44">
          <cell r="P44">
            <v>38</v>
          </cell>
          <cell r="Q44">
            <v>50</v>
          </cell>
        </row>
        <row r="45">
          <cell r="P45">
            <v>39</v>
          </cell>
          <cell r="Q45">
            <v>51.25</v>
          </cell>
        </row>
        <row r="46">
          <cell r="P46">
            <v>40</v>
          </cell>
          <cell r="Q46">
            <v>52.3</v>
          </cell>
        </row>
        <row r="47">
          <cell r="P47">
            <v>41</v>
          </cell>
          <cell r="Q47">
            <v>53.4</v>
          </cell>
        </row>
        <row r="48">
          <cell r="P48">
            <v>42</v>
          </cell>
          <cell r="Q48">
            <v>54.5</v>
          </cell>
        </row>
        <row r="49">
          <cell r="P49">
            <v>43</v>
          </cell>
          <cell r="Q49">
            <v>55.4</v>
          </cell>
        </row>
        <row r="50">
          <cell r="P50">
            <v>44</v>
          </cell>
          <cell r="Q50">
            <v>56.7</v>
          </cell>
        </row>
        <row r="51">
          <cell r="P51">
            <v>45</v>
          </cell>
          <cell r="Q51">
            <v>57.9</v>
          </cell>
        </row>
        <row r="52">
          <cell r="P52">
            <v>46</v>
          </cell>
          <cell r="Q52">
            <v>59</v>
          </cell>
        </row>
        <row r="53">
          <cell r="P53">
            <v>47</v>
          </cell>
          <cell r="Q53">
            <v>60.2</v>
          </cell>
        </row>
        <row r="54">
          <cell r="P54">
            <v>48</v>
          </cell>
          <cell r="Q54">
            <v>61.4</v>
          </cell>
        </row>
        <row r="55">
          <cell r="P55">
            <v>49</v>
          </cell>
          <cell r="Q55">
            <v>62.4</v>
          </cell>
        </row>
        <row r="56">
          <cell r="P56">
            <v>50</v>
          </cell>
          <cell r="Q56">
            <v>63.5</v>
          </cell>
        </row>
        <row r="57">
          <cell r="H57" t="str">
            <v>A</v>
          </cell>
          <cell r="I57">
            <v>90</v>
          </cell>
          <cell r="P57">
            <v>51</v>
          </cell>
          <cell r="Q57">
            <v>64.7</v>
          </cell>
        </row>
        <row r="58">
          <cell r="H58" t="str">
            <v>B</v>
          </cell>
          <cell r="I58">
            <v>90</v>
          </cell>
          <cell r="P58">
            <v>52</v>
          </cell>
          <cell r="Q58">
            <v>65.7</v>
          </cell>
        </row>
        <row r="59">
          <cell r="H59" t="str">
            <v xml:space="preserve">C </v>
          </cell>
          <cell r="I59">
            <v>80</v>
          </cell>
          <cell r="P59">
            <v>53</v>
          </cell>
          <cell r="Q59">
            <v>66.7</v>
          </cell>
        </row>
        <row r="60">
          <cell r="H60" t="str">
            <v>D</v>
          </cell>
          <cell r="I60">
            <v>70</v>
          </cell>
          <cell r="P60">
            <v>54</v>
          </cell>
          <cell r="Q60">
            <v>68</v>
          </cell>
        </row>
        <row r="61">
          <cell r="H61" t="str">
            <v>E</v>
          </cell>
          <cell r="I61">
            <v>70</v>
          </cell>
          <cell r="P61">
            <v>55</v>
          </cell>
          <cell r="Q61">
            <v>69</v>
          </cell>
        </row>
        <row r="62">
          <cell r="P62">
            <v>56</v>
          </cell>
          <cell r="Q62">
            <v>70.2</v>
          </cell>
        </row>
        <row r="63">
          <cell r="P63">
            <v>57</v>
          </cell>
          <cell r="Q63">
            <v>71.2</v>
          </cell>
        </row>
        <row r="64">
          <cell r="P64">
            <v>58</v>
          </cell>
          <cell r="Q64">
            <v>72.3</v>
          </cell>
        </row>
        <row r="65">
          <cell r="P65">
            <v>59</v>
          </cell>
          <cell r="Q65">
            <v>73.599999999999994</v>
          </cell>
        </row>
        <row r="66">
          <cell r="P66">
            <v>60</v>
          </cell>
          <cell r="Q66">
            <v>74.5</v>
          </cell>
        </row>
        <row r="67">
          <cell r="P67">
            <v>61</v>
          </cell>
          <cell r="Q67">
            <v>75.599999999999994</v>
          </cell>
        </row>
        <row r="68">
          <cell r="P68">
            <v>62</v>
          </cell>
          <cell r="Q68">
            <v>76.7</v>
          </cell>
        </row>
        <row r="69">
          <cell r="P69">
            <v>63</v>
          </cell>
          <cell r="Q69">
            <v>77.8</v>
          </cell>
        </row>
        <row r="70">
          <cell r="P70">
            <v>64</v>
          </cell>
          <cell r="Q70">
            <v>78.900000000000006</v>
          </cell>
        </row>
        <row r="71">
          <cell r="P71">
            <v>65</v>
          </cell>
          <cell r="Q71">
            <v>80</v>
          </cell>
        </row>
        <row r="72">
          <cell r="P72">
            <v>66</v>
          </cell>
          <cell r="Q72">
            <v>81.099999999999994</v>
          </cell>
        </row>
        <row r="73">
          <cell r="P73">
            <v>67</v>
          </cell>
          <cell r="Q73">
            <v>82.2</v>
          </cell>
        </row>
        <row r="74">
          <cell r="P74">
            <v>68</v>
          </cell>
          <cell r="Q74">
            <v>83.2</v>
          </cell>
        </row>
        <row r="75">
          <cell r="P75">
            <v>69</v>
          </cell>
          <cell r="Q75">
            <v>84.3</v>
          </cell>
        </row>
        <row r="76">
          <cell r="P76">
            <v>70</v>
          </cell>
          <cell r="Q76">
            <v>85.4</v>
          </cell>
        </row>
        <row r="77">
          <cell r="P77">
            <v>71</v>
          </cell>
          <cell r="Q77">
            <v>86.5</v>
          </cell>
        </row>
        <row r="78">
          <cell r="P78">
            <v>72</v>
          </cell>
          <cell r="Q78">
            <v>87.6</v>
          </cell>
        </row>
        <row r="79">
          <cell r="P79">
            <v>73</v>
          </cell>
          <cell r="Q79">
            <v>88.7</v>
          </cell>
        </row>
        <row r="80">
          <cell r="P80">
            <v>74</v>
          </cell>
          <cell r="Q80">
            <v>89.7</v>
          </cell>
        </row>
        <row r="81">
          <cell r="P81">
            <v>75</v>
          </cell>
          <cell r="Q81">
            <v>91.8</v>
          </cell>
        </row>
        <row r="82">
          <cell r="P82">
            <v>76</v>
          </cell>
          <cell r="Q82">
            <v>90.8</v>
          </cell>
        </row>
        <row r="83">
          <cell r="P83">
            <v>77</v>
          </cell>
          <cell r="Q83">
            <v>92.9</v>
          </cell>
        </row>
        <row r="84">
          <cell r="P84">
            <v>78</v>
          </cell>
          <cell r="Q84">
            <v>93.9</v>
          </cell>
        </row>
        <row r="85">
          <cell r="P85">
            <v>79</v>
          </cell>
          <cell r="Q85">
            <v>95</v>
          </cell>
        </row>
        <row r="86">
          <cell r="P86">
            <v>80</v>
          </cell>
          <cell r="Q86">
            <v>93</v>
          </cell>
        </row>
        <row r="87">
          <cell r="P87">
            <v>81</v>
          </cell>
          <cell r="Q87">
            <v>97.2</v>
          </cell>
        </row>
        <row r="88">
          <cell r="P88">
            <v>82</v>
          </cell>
          <cell r="Q88">
            <v>98.3</v>
          </cell>
        </row>
        <row r="89">
          <cell r="P89">
            <v>83</v>
          </cell>
          <cell r="Q89">
            <v>99.2</v>
          </cell>
        </row>
        <row r="90">
          <cell r="P90">
            <v>84</v>
          </cell>
          <cell r="Q90">
            <v>100</v>
          </cell>
        </row>
        <row r="91">
          <cell r="P91">
            <v>85</v>
          </cell>
          <cell r="Q91">
            <v>101</v>
          </cell>
        </row>
        <row r="92">
          <cell r="P92">
            <v>86</v>
          </cell>
          <cell r="Q92">
            <v>102</v>
          </cell>
        </row>
        <row r="93">
          <cell r="P93">
            <v>87</v>
          </cell>
          <cell r="Q93">
            <v>103</v>
          </cell>
        </row>
        <row r="94">
          <cell r="P94">
            <v>88</v>
          </cell>
          <cell r="Q94">
            <v>104</v>
          </cell>
        </row>
        <row r="95">
          <cell r="P95">
            <v>89</v>
          </cell>
          <cell r="Q95">
            <v>105.5</v>
          </cell>
        </row>
        <row r="96">
          <cell r="P96">
            <v>90</v>
          </cell>
          <cell r="Q96">
            <v>107</v>
          </cell>
        </row>
        <row r="97">
          <cell r="P97">
            <v>91</v>
          </cell>
          <cell r="Q97">
            <v>106</v>
          </cell>
        </row>
        <row r="98">
          <cell r="P98">
            <v>92</v>
          </cell>
          <cell r="Q98">
            <v>109</v>
          </cell>
        </row>
        <row r="99">
          <cell r="P99">
            <v>93</v>
          </cell>
          <cell r="Q99">
            <v>110</v>
          </cell>
        </row>
        <row r="100">
          <cell r="P100">
            <v>94</v>
          </cell>
          <cell r="Q100">
            <v>111</v>
          </cell>
        </row>
        <row r="101">
          <cell r="P101">
            <v>95</v>
          </cell>
          <cell r="Q101">
            <v>112</v>
          </cell>
        </row>
        <row r="102">
          <cell r="P102">
            <v>96</v>
          </cell>
          <cell r="Q102">
            <v>113</v>
          </cell>
        </row>
        <row r="103">
          <cell r="P103">
            <v>97</v>
          </cell>
          <cell r="Q103">
            <v>114</v>
          </cell>
        </row>
        <row r="104">
          <cell r="P104">
            <v>98</v>
          </cell>
          <cell r="Q104">
            <v>115</v>
          </cell>
        </row>
        <row r="105">
          <cell r="P105">
            <v>99</v>
          </cell>
          <cell r="Q105">
            <v>116</v>
          </cell>
        </row>
        <row r="106">
          <cell r="P106">
            <v>100</v>
          </cell>
          <cell r="Q106">
            <v>117</v>
          </cell>
        </row>
        <row r="107">
          <cell r="P107">
            <v>105</v>
          </cell>
          <cell r="Q107">
            <v>122</v>
          </cell>
        </row>
        <row r="108">
          <cell r="P108">
            <v>110</v>
          </cell>
          <cell r="Q108">
            <v>128</v>
          </cell>
        </row>
        <row r="109">
          <cell r="P109">
            <v>115</v>
          </cell>
          <cell r="Q109">
            <v>133</v>
          </cell>
        </row>
        <row r="110">
          <cell r="P110">
            <v>120</v>
          </cell>
          <cell r="Q110">
            <v>138</v>
          </cell>
        </row>
        <row r="111">
          <cell r="P111">
            <v>125</v>
          </cell>
          <cell r="Q111">
            <v>143</v>
          </cell>
        </row>
        <row r="112">
          <cell r="P112">
            <v>130</v>
          </cell>
          <cell r="Q112">
            <v>148</v>
          </cell>
        </row>
        <row r="113">
          <cell r="P113">
            <v>135</v>
          </cell>
          <cell r="Q113">
            <v>153</v>
          </cell>
        </row>
        <row r="114">
          <cell r="P114">
            <v>140</v>
          </cell>
          <cell r="Q114">
            <v>159</v>
          </cell>
        </row>
        <row r="115">
          <cell r="P115">
            <v>145</v>
          </cell>
          <cell r="Q115">
            <v>163</v>
          </cell>
        </row>
        <row r="116">
          <cell r="P116">
            <v>150</v>
          </cell>
          <cell r="Q116">
            <v>168</v>
          </cell>
        </row>
        <row r="117">
          <cell r="P117">
            <v>155</v>
          </cell>
          <cell r="Q117">
            <v>173</v>
          </cell>
        </row>
        <row r="118">
          <cell r="P118">
            <v>160</v>
          </cell>
          <cell r="Q118">
            <v>178</v>
          </cell>
        </row>
        <row r="119">
          <cell r="P119">
            <v>165</v>
          </cell>
          <cell r="Q119">
            <v>183</v>
          </cell>
        </row>
        <row r="120">
          <cell r="P120">
            <v>170</v>
          </cell>
          <cell r="Q120">
            <v>188</v>
          </cell>
        </row>
        <row r="121">
          <cell r="P121">
            <v>175</v>
          </cell>
          <cell r="Q121">
            <v>193</v>
          </cell>
        </row>
        <row r="122">
          <cell r="P122">
            <v>180</v>
          </cell>
          <cell r="Q122">
            <v>198</v>
          </cell>
        </row>
        <row r="123">
          <cell r="P123">
            <v>185</v>
          </cell>
          <cell r="Q123">
            <v>203</v>
          </cell>
        </row>
        <row r="124">
          <cell r="P124">
            <v>190</v>
          </cell>
          <cell r="Q124">
            <v>208</v>
          </cell>
        </row>
        <row r="125">
          <cell r="P125">
            <v>195</v>
          </cell>
          <cell r="Q125">
            <v>213</v>
          </cell>
        </row>
        <row r="126">
          <cell r="P126">
            <v>200</v>
          </cell>
          <cell r="Q126">
            <v>218</v>
          </cell>
        </row>
        <row r="127">
          <cell r="P127">
            <v>205</v>
          </cell>
          <cell r="Q127">
            <v>223</v>
          </cell>
        </row>
        <row r="128">
          <cell r="P128">
            <v>210</v>
          </cell>
          <cell r="Q128">
            <v>228</v>
          </cell>
        </row>
        <row r="129">
          <cell r="P129">
            <v>215</v>
          </cell>
          <cell r="Q129">
            <v>233</v>
          </cell>
        </row>
        <row r="130">
          <cell r="P130">
            <v>220</v>
          </cell>
          <cell r="Q130">
            <v>238</v>
          </cell>
        </row>
        <row r="131">
          <cell r="P131">
            <v>225</v>
          </cell>
          <cell r="Q131">
            <v>243</v>
          </cell>
        </row>
        <row r="132">
          <cell r="P132">
            <v>230</v>
          </cell>
          <cell r="Q132">
            <v>247</v>
          </cell>
        </row>
        <row r="133">
          <cell r="P133">
            <v>235</v>
          </cell>
          <cell r="Q133">
            <v>252</v>
          </cell>
        </row>
        <row r="134">
          <cell r="P134">
            <v>240</v>
          </cell>
          <cell r="Q134">
            <v>257</v>
          </cell>
        </row>
        <row r="135">
          <cell r="P135">
            <v>245</v>
          </cell>
          <cell r="Q135">
            <v>262</v>
          </cell>
        </row>
        <row r="136">
          <cell r="P136">
            <v>250</v>
          </cell>
          <cell r="Q136">
            <v>267</v>
          </cell>
        </row>
        <row r="137">
          <cell r="P137">
            <v>255</v>
          </cell>
          <cell r="Q137">
            <v>272</v>
          </cell>
        </row>
        <row r="138">
          <cell r="P138">
            <v>260</v>
          </cell>
          <cell r="Q138">
            <v>276</v>
          </cell>
        </row>
        <row r="139">
          <cell r="P139">
            <v>265</v>
          </cell>
          <cell r="Q139">
            <v>282</v>
          </cell>
        </row>
        <row r="140">
          <cell r="P140">
            <v>270</v>
          </cell>
          <cell r="Q140">
            <v>287</v>
          </cell>
        </row>
        <row r="141">
          <cell r="P141">
            <v>275</v>
          </cell>
          <cell r="Q141">
            <v>291</v>
          </cell>
        </row>
        <row r="142">
          <cell r="P142">
            <v>280</v>
          </cell>
          <cell r="Q142">
            <v>296</v>
          </cell>
        </row>
        <row r="143">
          <cell r="P143">
            <v>285</v>
          </cell>
          <cell r="Q143">
            <v>301</v>
          </cell>
        </row>
        <row r="144">
          <cell r="P144">
            <v>290</v>
          </cell>
          <cell r="Q144">
            <v>306</v>
          </cell>
        </row>
        <row r="145">
          <cell r="P145">
            <v>295</v>
          </cell>
          <cell r="Q145">
            <v>310</v>
          </cell>
        </row>
        <row r="146">
          <cell r="P146">
            <v>300</v>
          </cell>
          <cell r="Q146">
            <v>315</v>
          </cell>
        </row>
        <row r="147">
          <cell r="P147">
            <v>310</v>
          </cell>
          <cell r="Q147">
            <v>325</v>
          </cell>
        </row>
        <row r="148">
          <cell r="P148">
            <v>320</v>
          </cell>
          <cell r="Q148">
            <v>335</v>
          </cell>
        </row>
        <row r="149">
          <cell r="P149">
            <v>330</v>
          </cell>
          <cell r="Q149">
            <v>344</v>
          </cell>
        </row>
        <row r="150">
          <cell r="P150">
            <v>340</v>
          </cell>
          <cell r="Q150">
            <v>354</v>
          </cell>
        </row>
        <row r="151">
          <cell r="P151">
            <v>350</v>
          </cell>
          <cell r="Q151">
            <v>364</v>
          </cell>
        </row>
        <row r="152">
          <cell r="P152">
            <v>360</v>
          </cell>
          <cell r="Q152">
            <v>373</v>
          </cell>
        </row>
        <row r="153">
          <cell r="P153">
            <v>370</v>
          </cell>
          <cell r="Q153">
            <v>383</v>
          </cell>
        </row>
        <row r="154">
          <cell r="P154">
            <v>380</v>
          </cell>
          <cell r="Q154">
            <v>393</v>
          </cell>
        </row>
        <row r="155">
          <cell r="P155">
            <v>390</v>
          </cell>
          <cell r="Q155">
            <v>403</v>
          </cell>
        </row>
        <row r="156">
          <cell r="P156">
            <v>400</v>
          </cell>
          <cell r="Q156">
            <v>412</v>
          </cell>
        </row>
        <row r="157">
          <cell r="P157">
            <v>410</v>
          </cell>
          <cell r="Q157">
            <v>422</v>
          </cell>
        </row>
        <row r="158">
          <cell r="P158">
            <v>420</v>
          </cell>
          <cell r="Q158">
            <v>432</v>
          </cell>
        </row>
        <row r="159">
          <cell r="P159">
            <v>430</v>
          </cell>
          <cell r="Q159">
            <v>442</v>
          </cell>
        </row>
        <row r="160">
          <cell r="P160">
            <v>440</v>
          </cell>
          <cell r="Q160">
            <v>452</v>
          </cell>
        </row>
        <row r="161">
          <cell r="P161">
            <v>450</v>
          </cell>
          <cell r="Q161">
            <v>462</v>
          </cell>
        </row>
        <row r="162">
          <cell r="P162">
            <v>460</v>
          </cell>
          <cell r="Q162">
            <v>472</v>
          </cell>
        </row>
        <row r="163">
          <cell r="P163">
            <v>470</v>
          </cell>
          <cell r="Q163">
            <v>481</v>
          </cell>
        </row>
        <row r="164">
          <cell r="P164">
            <v>480</v>
          </cell>
          <cell r="Q164">
            <v>491</v>
          </cell>
        </row>
        <row r="165">
          <cell r="P165">
            <v>490</v>
          </cell>
          <cell r="Q165">
            <v>501</v>
          </cell>
        </row>
        <row r="166">
          <cell r="P166">
            <v>500</v>
          </cell>
          <cell r="Q166">
            <v>512</v>
          </cell>
        </row>
        <row r="167">
          <cell r="P167">
            <v>510</v>
          </cell>
          <cell r="Q167">
            <v>522</v>
          </cell>
        </row>
        <row r="168">
          <cell r="P168">
            <v>520</v>
          </cell>
          <cell r="Q168">
            <v>532</v>
          </cell>
        </row>
        <row r="169">
          <cell r="P169">
            <v>530</v>
          </cell>
          <cell r="Q169">
            <v>542</v>
          </cell>
        </row>
        <row r="170">
          <cell r="P170">
            <v>540</v>
          </cell>
          <cell r="Q170">
            <v>551</v>
          </cell>
        </row>
        <row r="171">
          <cell r="P171">
            <v>550</v>
          </cell>
          <cell r="Q171">
            <v>561</v>
          </cell>
        </row>
        <row r="172">
          <cell r="P172">
            <v>560</v>
          </cell>
          <cell r="Q172">
            <v>571</v>
          </cell>
        </row>
        <row r="173">
          <cell r="P173">
            <v>570</v>
          </cell>
          <cell r="Q173">
            <v>582</v>
          </cell>
        </row>
        <row r="174">
          <cell r="P174">
            <v>580</v>
          </cell>
          <cell r="Q174">
            <v>592</v>
          </cell>
        </row>
        <row r="175">
          <cell r="P175">
            <v>590</v>
          </cell>
          <cell r="Q175">
            <v>601</v>
          </cell>
        </row>
        <row r="176">
          <cell r="P176">
            <v>600</v>
          </cell>
          <cell r="Q176">
            <v>612</v>
          </cell>
        </row>
        <row r="177">
          <cell r="P177">
            <v>620</v>
          </cell>
          <cell r="Q177">
            <v>631</v>
          </cell>
        </row>
        <row r="178">
          <cell r="P178">
            <v>640</v>
          </cell>
          <cell r="Q178">
            <v>652</v>
          </cell>
        </row>
        <row r="179">
          <cell r="P179">
            <v>660</v>
          </cell>
          <cell r="Q179">
            <v>672</v>
          </cell>
        </row>
        <row r="180">
          <cell r="P180">
            <v>680</v>
          </cell>
          <cell r="Q180">
            <v>692</v>
          </cell>
        </row>
        <row r="181">
          <cell r="P181">
            <v>700</v>
          </cell>
          <cell r="Q181">
            <v>713</v>
          </cell>
        </row>
        <row r="182">
          <cell r="P182">
            <v>720</v>
          </cell>
          <cell r="Q182">
            <v>733</v>
          </cell>
        </row>
        <row r="183">
          <cell r="P183">
            <v>740</v>
          </cell>
          <cell r="Q183">
            <v>753</v>
          </cell>
        </row>
        <row r="184">
          <cell r="P184">
            <v>760</v>
          </cell>
          <cell r="Q184">
            <v>772</v>
          </cell>
        </row>
        <row r="185">
          <cell r="P185">
            <v>780</v>
          </cell>
          <cell r="Q185">
            <v>793</v>
          </cell>
        </row>
        <row r="186">
          <cell r="P186">
            <v>800</v>
          </cell>
          <cell r="Q186">
            <v>812</v>
          </cell>
        </row>
        <row r="187">
          <cell r="P187">
            <v>820</v>
          </cell>
          <cell r="Q187">
            <v>832</v>
          </cell>
        </row>
        <row r="188">
          <cell r="P188">
            <v>840</v>
          </cell>
          <cell r="Q188">
            <v>853</v>
          </cell>
        </row>
        <row r="189">
          <cell r="P189">
            <v>860</v>
          </cell>
          <cell r="Q189">
            <v>873</v>
          </cell>
        </row>
        <row r="190">
          <cell r="P190">
            <v>880</v>
          </cell>
          <cell r="Q190">
            <v>891</v>
          </cell>
        </row>
        <row r="191">
          <cell r="P191">
            <v>900</v>
          </cell>
          <cell r="Q191">
            <v>911</v>
          </cell>
        </row>
        <row r="192">
          <cell r="P192">
            <v>1000</v>
          </cell>
          <cell r="Q192">
            <v>1010</v>
          </cell>
        </row>
        <row r="193">
          <cell r="P193">
            <v>1400</v>
          </cell>
          <cell r="Q193">
            <v>1400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_Gener"/>
      <sheetName val="Factor de nodo"/>
      <sheetName val="Embalses"/>
      <sheetName val="Energia Media"/>
      <sheetName val="Energia Sem"/>
      <sheetName val="Energia Sec"/>
      <sheetName val="Hoja2"/>
      <sheetName val="Hoja3"/>
      <sheetName val="Resumen"/>
    </sheetNames>
    <sheetDataSet>
      <sheetData sheetId="0" refreshError="1"/>
      <sheetData sheetId="1" refreshError="1"/>
      <sheetData sheetId="2" refreshError="1">
        <row r="6">
          <cell r="P6" t="str">
            <v>CENTRO NACIONAL DE CONTROL DE ENERGÌA</v>
          </cell>
        </row>
        <row r="7">
          <cell r="P7" t="str">
            <v>DIRECCION DE PLANEAMIENTO</v>
          </cell>
        </row>
        <row r="8">
          <cell r="P8" t="str">
            <v>PROGRAMA DE OPERACION DEL MEM OCTUBRE/1999-SEPTIEMBRE/2000</v>
          </cell>
        </row>
        <row r="9">
          <cell r="Y9" t="str">
            <v>CUADRO No. 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E5"/>
  <sheetViews>
    <sheetView tabSelected="1" workbookViewId="0">
      <selection activeCell="A15" sqref="A15"/>
    </sheetView>
  </sheetViews>
  <sheetFormatPr baseColWidth="10" defaultRowHeight="15.75" x14ac:dyDescent="0.25"/>
  <cols>
    <col min="1" max="5" width="20.28515625" style="249" customWidth="1"/>
    <col min="6" max="16384" width="11.42578125" style="250"/>
  </cols>
  <sheetData>
    <row r="2" spans="1:5" ht="18.75" x14ac:dyDescent="0.3">
      <c r="A2" s="240" t="s">
        <v>1847</v>
      </c>
      <c r="B2" s="239"/>
    </row>
    <row r="4" spans="1:5" ht="47.25" x14ac:dyDescent="0.25">
      <c r="A4" s="123" t="s">
        <v>1792</v>
      </c>
      <c r="B4" s="123" t="s">
        <v>1848</v>
      </c>
      <c r="C4" s="123" t="s">
        <v>1793</v>
      </c>
      <c r="D4" s="123" t="s">
        <v>1849</v>
      </c>
      <c r="E4" s="123" t="s">
        <v>1794</v>
      </c>
    </row>
    <row r="5" spans="1:5" ht="27" customHeight="1" x14ac:dyDescent="0.25">
      <c r="A5" s="247">
        <f>+MATE_REDES!E82</f>
        <v>0</v>
      </c>
      <c r="B5" s="247">
        <f>+MATE_COME!E10</f>
        <v>0</v>
      </c>
      <c r="C5" s="247">
        <f>'MANO DE OBRA DISTRIBUCION'!O309</f>
        <v>0</v>
      </c>
      <c r="D5" s="247">
        <f>'MANO DE OBRA COMERCIAL'!N59</f>
        <v>0</v>
      </c>
      <c r="E5" s="248">
        <f>SUM(A5:D5)</f>
        <v>0</v>
      </c>
    </row>
  </sheetData>
  <sheetProtection algorithmName="SHA-512" hashValue="jCVWqXfKr+GW+opVjVQ+Yry34rR1tUPM7jygM687GkWsMV0dDkASGs0txOqkx5MDZcPlRokLCrOhYiQTeAURag==" saltValue="I9oIJLWxGUJjKeSji2XVeg==" spinCount="100000" sheet="1" objects="1" scenarios="1"/>
  <pageMargins left="0.7" right="0.7" top="0.75" bottom="0.75" header="0.3" footer="0.3"/>
  <pageSetup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4"/>
  <sheetViews>
    <sheetView workbookViewId="0">
      <selection activeCell="H22" sqref="H22"/>
    </sheetView>
  </sheetViews>
  <sheetFormatPr baseColWidth="10" defaultRowHeight="15" x14ac:dyDescent="0.25"/>
  <cols>
    <col min="1" max="1" width="14.85546875" bestFit="1" customWidth="1"/>
    <col min="2" max="2" width="29" bestFit="1" customWidth="1"/>
    <col min="3" max="3" width="16.5703125" bestFit="1" customWidth="1"/>
    <col min="4" max="4" width="17" bestFit="1" customWidth="1"/>
    <col min="5" max="5" width="15.85546875" bestFit="1" customWidth="1"/>
  </cols>
  <sheetData>
    <row r="1" spans="1:5" ht="18.75" x14ac:dyDescent="0.3">
      <c r="A1" s="159" t="s">
        <v>1853</v>
      </c>
    </row>
    <row r="3" spans="1:5" s="164" customFormat="1" ht="30" x14ac:dyDescent="0.25">
      <c r="A3" s="166" t="s">
        <v>2</v>
      </c>
      <c r="B3" s="166" t="s">
        <v>3</v>
      </c>
      <c r="C3" s="166" t="s">
        <v>1852</v>
      </c>
      <c r="D3" s="166" t="s">
        <v>4</v>
      </c>
      <c r="E3" s="166" t="s">
        <v>1859</v>
      </c>
    </row>
    <row r="4" spans="1:5" x14ac:dyDescent="0.25">
      <c r="A4" s="161" t="s">
        <v>38</v>
      </c>
      <c r="B4" s="161" t="s">
        <v>1289</v>
      </c>
      <c r="C4" s="251"/>
      <c r="D4" s="162">
        <v>38</v>
      </c>
      <c r="E4" s="163">
        <f>+D4*C4</f>
        <v>0</v>
      </c>
    </row>
    <row r="5" spans="1:5" x14ac:dyDescent="0.25">
      <c r="A5" s="161" t="s">
        <v>38</v>
      </c>
      <c r="B5" s="161" t="s">
        <v>1309</v>
      </c>
      <c r="C5" s="251"/>
      <c r="D5" s="162">
        <v>3</v>
      </c>
      <c r="E5" s="163">
        <f t="shared" ref="E5:E68" si="0">+D5*C5</f>
        <v>0</v>
      </c>
    </row>
    <row r="6" spans="1:5" x14ac:dyDescent="0.25">
      <c r="A6" s="161" t="s">
        <v>38</v>
      </c>
      <c r="B6" s="161" t="s">
        <v>1309</v>
      </c>
      <c r="C6" s="251"/>
      <c r="D6" s="162">
        <v>1</v>
      </c>
      <c r="E6" s="163">
        <f t="shared" si="0"/>
        <v>0</v>
      </c>
    </row>
    <row r="7" spans="1:5" x14ac:dyDescent="0.25">
      <c r="A7" s="161" t="s">
        <v>38</v>
      </c>
      <c r="B7" s="161" t="s">
        <v>1266</v>
      </c>
      <c r="C7" s="251"/>
      <c r="D7" s="162">
        <v>31</v>
      </c>
      <c r="E7" s="163">
        <f t="shared" si="0"/>
        <v>0</v>
      </c>
    </row>
    <row r="8" spans="1:5" x14ac:dyDescent="0.25">
      <c r="A8" s="161" t="s">
        <v>38</v>
      </c>
      <c r="B8" s="161" t="s">
        <v>1791</v>
      </c>
      <c r="C8" s="251"/>
      <c r="D8" s="162">
        <v>23</v>
      </c>
      <c r="E8" s="163">
        <f t="shared" si="0"/>
        <v>0</v>
      </c>
    </row>
    <row r="9" spans="1:5" x14ac:dyDescent="0.25">
      <c r="A9" s="161" t="s">
        <v>30</v>
      </c>
      <c r="B9" s="161" t="s">
        <v>1452</v>
      </c>
      <c r="C9" s="251"/>
      <c r="D9" s="162">
        <v>886.67612848145905</v>
      </c>
      <c r="E9" s="163">
        <f t="shared" si="0"/>
        <v>0</v>
      </c>
    </row>
    <row r="10" spans="1:5" x14ac:dyDescent="0.25">
      <c r="A10" s="161" t="s">
        <v>30</v>
      </c>
      <c r="B10" s="161" t="s">
        <v>618</v>
      </c>
      <c r="C10" s="251"/>
      <c r="D10" s="162">
        <v>1</v>
      </c>
      <c r="E10" s="163">
        <f t="shared" si="0"/>
        <v>0</v>
      </c>
    </row>
    <row r="11" spans="1:5" x14ac:dyDescent="0.25">
      <c r="A11" s="161" t="s">
        <v>30</v>
      </c>
      <c r="B11" s="161" t="s">
        <v>612</v>
      </c>
      <c r="C11" s="251"/>
      <c r="D11" s="162">
        <v>1</v>
      </c>
      <c r="E11" s="163">
        <f t="shared" si="0"/>
        <v>0</v>
      </c>
    </row>
    <row r="12" spans="1:5" x14ac:dyDescent="0.25">
      <c r="A12" s="161" t="s">
        <v>30</v>
      </c>
      <c r="B12" s="161" t="s">
        <v>10</v>
      </c>
      <c r="C12" s="251"/>
      <c r="D12" s="162">
        <v>2</v>
      </c>
      <c r="E12" s="163">
        <f t="shared" si="0"/>
        <v>0</v>
      </c>
    </row>
    <row r="13" spans="1:5" x14ac:dyDescent="0.25">
      <c r="A13" s="161" t="s">
        <v>30</v>
      </c>
      <c r="B13" s="161" t="s">
        <v>600</v>
      </c>
      <c r="C13" s="251"/>
      <c r="D13" s="162">
        <v>1</v>
      </c>
      <c r="E13" s="163">
        <f t="shared" si="0"/>
        <v>0</v>
      </c>
    </row>
    <row r="14" spans="1:5" x14ac:dyDescent="0.25">
      <c r="A14" s="161" t="s">
        <v>30</v>
      </c>
      <c r="B14" s="161" t="s">
        <v>604</v>
      </c>
      <c r="C14" s="251"/>
      <c r="D14" s="162">
        <v>3</v>
      </c>
      <c r="E14" s="163">
        <f t="shared" si="0"/>
        <v>0</v>
      </c>
    </row>
    <row r="15" spans="1:5" x14ac:dyDescent="0.25">
      <c r="A15" s="161" t="s">
        <v>30</v>
      </c>
      <c r="B15" s="161" t="s">
        <v>595</v>
      </c>
      <c r="C15" s="251"/>
      <c r="D15" s="162">
        <v>15</v>
      </c>
      <c r="E15" s="163">
        <f t="shared" si="0"/>
        <v>0</v>
      </c>
    </row>
    <row r="16" spans="1:5" x14ac:dyDescent="0.25">
      <c r="A16" s="161" t="s">
        <v>30</v>
      </c>
      <c r="B16" s="161" t="s">
        <v>608</v>
      </c>
      <c r="C16" s="251"/>
      <c r="D16" s="162">
        <v>16</v>
      </c>
      <c r="E16" s="163">
        <f t="shared" si="0"/>
        <v>0</v>
      </c>
    </row>
    <row r="17" spans="1:5" x14ac:dyDescent="0.25">
      <c r="A17" s="161" t="s">
        <v>30</v>
      </c>
      <c r="B17" s="161" t="s">
        <v>12</v>
      </c>
      <c r="C17" s="251"/>
      <c r="D17" s="162">
        <v>1</v>
      </c>
      <c r="E17" s="163">
        <f t="shared" si="0"/>
        <v>0</v>
      </c>
    </row>
    <row r="18" spans="1:5" x14ac:dyDescent="0.25">
      <c r="A18" s="161" t="s">
        <v>30</v>
      </c>
      <c r="B18" s="161" t="s">
        <v>13</v>
      </c>
      <c r="C18" s="251"/>
      <c r="D18" s="162">
        <v>1</v>
      </c>
      <c r="E18" s="163">
        <f t="shared" si="0"/>
        <v>0</v>
      </c>
    </row>
    <row r="19" spans="1:5" x14ac:dyDescent="0.25">
      <c r="A19" s="161" t="s">
        <v>30</v>
      </c>
      <c r="B19" s="161" t="s">
        <v>16</v>
      </c>
      <c r="C19" s="251"/>
      <c r="D19" s="162">
        <v>6</v>
      </c>
      <c r="E19" s="163">
        <f t="shared" si="0"/>
        <v>0</v>
      </c>
    </row>
    <row r="20" spans="1:5" x14ac:dyDescent="0.25">
      <c r="A20" s="161" t="s">
        <v>30</v>
      </c>
      <c r="B20" s="161" t="s">
        <v>17</v>
      </c>
      <c r="C20" s="251"/>
      <c r="D20" s="162">
        <v>3</v>
      </c>
      <c r="E20" s="163">
        <f t="shared" si="0"/>
        <v>0</v>
      </c>
    </row>
    <row r="21" spans="1:5" x14ac:dyDescent="0.25">
      <c r="A21" s="161" t="s">
        <v>30</v>
      </c>
      <c r="B21" s="161" t="s">
        <v>574</v>
      </c>
      <c r="C21" s="251"/>
      <c r="D21" s="162">
        <v>5</v>
      </c>
      <c r="E21" s="163">
        <f t="shared" si="0"/>
        <v>0</v>
      </c>
    </row>
    <row r="22" spans="1:5" x14ac:dyDescent="0.25">
      <c r="A22" s="161" t="s">
        <v>30</v>
      </c>
      <c r="B22" s="161" t="s">
        <v>20</v>
      </c>
      <c r="C22" s="251"/>
      <c r="D22" s="162">
        <v>1</v>
      </c>
      <c r="E22" s="163">
        <f t="shared" si="0"/>
        <v>0</v>
      </c>
    </row>
    <row r="23" spans="1:5" x14ac:dyDescent="0.25">
      <c r="A23" s="161" t="s">
        <v>30</v>
      </c>
      <c r="B23" s="161" t="s">
        <v>21</v>
      </c>
      <c r="C23" s="251"/>
      <c r="D23" s="162">
        <v>34</v>
      </c>
      <c r="E23" s="163">
        <f t="shared" si="0"/>
        <v>0</v>
      </c>
    </row>
    <row r="24" spans="1:5" x14ac:dyDescent="0.25">
      <c r="A24" s="161" t="s">
        <v>30</v>
      </c>
      <c r="B24" s="161" t="s">
        <v>1342</v>
      </c>
      <c r="C24" s="251"/>
      <c r="D24" s="162">
        <v>9</v>
      </c>
      <c r="E24" s="163">
        <f t="shared" si="0"/>
        <v>0</v>
      </c>
    </row>
    <row r="25" spans="1:5" x14ac:dyDescent="0.25">
      <c r="A25" s="161" t="s">
        <v>30</v>
      </c>
      <c r="B25" s="161" t="s">
        <v>1348</v>
      </c>
      <c r="C25" s="251"/>
      <c r="D25" s="162">
        <v>5</v>
      </c>
      <c r="E25" s="163">
        <f t="shared" si="0"/>
        <v>0</v>
      </c>
    </row>
    <row r="26" spans="1:5" x14ac:dyDescent="0.25">
      <c r="A26" s="161" t="s">
        <v>30</v>
      </c>
      <c r="B26" s="161" t="s">
        <v>989</v>
      </c>
      <c r="C26" s="251"/>
      <c r="D26" s="162">
        <v>3</v>
      </c>
      <c r="E26" s="163">
        <f t="shared" si="0"/>
        <v>0</v>
      </c>
    </row>
    <row r="27" spans="1:5" x14ac:dyDescent="0.25">
      <c r="A27" s="161" t="s">
        <v>30</v>
      </c>
      <c r="B27" s="161" t="s">
        <v>904</v>
      </c>
      <c r="C27" s="251"/>
      <c r="D27" s="162">
        <v>4</v>
      </c>
      <c r="E27" s="163">
        <f t="shared" si="0"/>
        <v>0</v>
      </c>
    </row>
    <row r="28" spans="1:5" x14ac:dyDescent="0.25">
      <c r="A28" s="161" t="s">
        <v>30</v>
      </c>
      <c r="B28" s="161" t="s">
        <v>950</v>
      </c>
      <c r="C28" s="251"/>
      <c r="D28" s="162">
        <v>3</v>
      </c>
      <c r="E28" s="163">
        <f t="shared" si="0"/>
        <v>0</v>
      </c>
    </row>
    <row r="29" spans="1:5" x14ac:dyDescent="0.25">
      <c r="A29" s="161" t="s">
        <v>30</v>
      </c>
      <c r="B29" s="161" t="s">
        <v>945</v>
      </c>
      <c r="C29" s="251"/>
      <c r="D29" s="162">
        <v>3</v>
      </c>
      <c r="E29" s="163">
        <f t="shared" si="0"/>
        <v>0</v>
      </c>
    </row>
    <row r="30" spans="1:5" x14ac:dyDescent="0.25">
      <c r="A30" s="161" t="s">
        <v>30</v>
      </c>
      <c r="B30" s="161" t="s">
        <v>759</v>
      </c>
      <c r="C30" s="251"/>
      <c r="D30" s="162">
        <v>1</v>
      </c>
      <c r="E30" s="163">
        <f t="shared" si="0"/>
        <v>0</v>
      </c>
    </row>
    <row r="31" spans="1:5" x14ac:dyDescent="0.25">
      <c r="A31" s="161" t="s">
        <v>30</v>
      </c>
      <c r="B31" s="161" t="s">
        <v>769</v>
      </c>
      <c r="C31" s="251"/>
      <c r="D31" s="162">
        <v>2</v>
      </c>
      <c r="E31" s="163">
        <f t="shared" si="0"/>
        <v>0</v>
      </c>
    </row>
    <row r="32" spans="1:5" x14ac:dyDescent="0.25">
      <c r="A32" s="161" t="s">
        <v>30</v>
      </c>
      <c r="B32" s="161" t="s">
        <v>656</v>
      </c>
      <c r="C32" s="251"/>
      <c r="D32" s="162">
        <v>3</v>
      </c>
      <c r="E32" s="163">
        <f t="shared" si="0"/>
        <v>0</v>
      </c>
    </row>
    <row r="33" spans="1:5" x14ac:dyDescent="0.25">
      <c r="A33" s="161" t="s">
        <v>30</v>
      </c>
      <c r="B33" s="161" t="s">
        <v>674</v>
      </c>
      <c r="C33" s="251"/>
      <c r="D33" s="162">
        <v>3</v>
      </c>
      <c r="E33" s="163">
        <f t="shared" si="0"/>
        <v>0</v>
      </c>
    </row>
    <row r="34" spans="1:5" x14ac:dyDescent="0.25">
      <c r="A34" s="161" t="s">
        <v>30</v>
      </c>
      <c r="B34" s="161" t="s">
        <v>732</v>
      </c>
      <c r="C34" s="251"/>
      <c r="D34" s="162">
        <v>3</v>
      </c>
      <c r="E34" s="163">
        <f t="shared" si="0"/>
        <v>0</v>
      </c>
    </row>
    <row r="35" spans="1:5" x14ac:dyDescent="0.25">
      <c r="A35" s="161" t="s">
        <v>30</v>
      </c>
      <c r="B35" s="161" t="s">
        <v>26</v>
      </c>
      <c r="C35" s="251"/>
      <c r="D35" s="162">
        <v>4</v>
      </c>
      <c r="E35" s="163">
        <f t="shared" si="0"/>
        <v>0</v>
      </c>
    </row>
    <row r="36" spans="1:5" x14ac:dyDescent="0.25">
      <c r="A36" s="161" t="s">
        <v>30</v>
      </c>
      <c r="B36" s="161" t="s">
        <v>1380</v>
      </c>
      <c r="C36" s="251"/>
      <c r="D36" s="162">
        <v>1</v>
      </c>
      <c r="E36" s="163">
        <f t="shared" si="0"/>
        <v>0</v>
      </c>
    </row>
    <row r="37" spans="1:5" x14ac:dyDescent="0.25">
      <c r="A37" s="161" t="s">
        <v>30</v>
      </c>
      <c r="B37" s="161" t="s">
        <v>27</v>
      </c>
      <c r="C37" s="251"/>
      <c r="D37" s="162">
        <v>3</v>
      </c>
      <c r="E37" s="163">
        <f t="shared" si="0"/>
        <v>0</v>
      </c>
    </row>
    <row r="38" spans="1:5" x14ac:dyDescent="0.25">
      <c r="A38" s="161" t="s">
        <v>30</v>
      </c>
      <c r="B38" s="161" t="s">
        <v>28</v>
      </c>
      <c r="C38" s="251"/>
      <c r="D38" s="162">
        <v>2</v>
      </c>
      <c r="E38" s="163">
        <f t="shared" si="0"/>
        <v>0</v>
      </c>
    </row>
    <row r="39" spans="1:5" x14ac:dyDescent="0.25">
      <c r="A39" s="161" t="s">
        <v>623</v>
      </c>
      <c r="B39" s="161" t="s">
        <v>1763</v>
      </c>
      <c r="C39" s="251"/>
      <c r="D39" s="162">
        <v>47</v>
      </c>
      <c r="E39" s="163">
        <f t="shared" si="0"/>
        <v>0</v>
      </c>
    </row>
    <row r="40" spans="1:5" x14ac:dyDescent="0.25">
      <c r="A40" s="161" t="s">
        <v>623</v>
      </c>
      <c r="B40" s="161" t="s">
        <v>1457</v>
      </c>
      <c r="C40" s="251"/>
      <c r="D40" s="162">
        <v>660.36878012064017</v>
      </c>
      <c r="E40" s="163">
        <f t="shared" si="0"/>
        <v>0</v>
      </c>
    </row>
    <row r="41" spans="1:5" x14ac:dyDescent="0.25">
      <c r="A41" s="161" t="s">
        <v>623</v>
      </c>
      <c r="B41" s="161" t="s">
        <v>1466</v>
      </c>
      <c r="C41" s="251"/>
      <c r="D41" s="162">
        <v>1232.8083584187796</v>
      </c>
      <c r="E41" s="163">
        <f t="shared" si="0"/>
        <v>0</v>
      </c>
    </row>
    <row r="42" spans="1:5" x14ac:dyDescent="0.25">
      <c r="A42" s="161" t="s">
        <v>623</v>
      </c>
      <c r="B42" s="161" t="s">
        <v>1518</v>
      </c>
      <c r="C42" s="251"/>
      <c r="D42" s="162">
        <v>478.80000000000007</v>
      </c>
      <c r="E42" s="163">
        <f t="shared" si="0"/>
        <v>0</v>
      </c>
    </row>
    <row r="43" spans="1:5" x14ac:dyDescent="0.25">
      <c r="A43" s="161" t="s">
        <v>623</v>
      </c>
      <c r="B43" s="161" t="s">
        <v>1622</v>
      </c>
      <c r="C43" s="251"/>
      <c r="D43" s="162">
        <v>98.353823007494569</v>
      </c>
      <c r="E43" s="163">
        <f t="shared" si="0"/>
        <v>0</v>
      </c>
    </row>
    <row r="44" spans="1:5" x14ac:dyDescent="0.25">
      <c r="A44" s="161" t="s">
        <v>623</v>
      </c>
      <c r="B44" s="161" t="s">
        <v>1526</v>
      </c>
      <c r="C44" s="251"/>
      <c r="D44" s="162">
        <v>852.69848925291296</v>
      </c>
      <c r="E44" s="163">
        <f t="shared" si="0"/>
        <v>0</v>
      </c>
    </row>
    <row r="45" spans="1:5" x14ac:dyDescent="0.25">
      <c r="A45" s="161" t="s">
        <v>623</v>
      </c>
      <c r="B45" s="161" t="s">
        <v>1625</v>
      </c>
      <c r="C45" s="251"/>
      <c r="D45" s="162">
        <v>1339.8281220282001</v>
      </c>
      <c r="E45" s="163">
        <f t="shared" si="0"/>
        <v>0</v>
      </c>
    </row>
    <row r="46" spans="1:5" x14ac:dyDescent="0.25">
      <c r="A46" s="161" t="s">
        <v>623</v>
      </c>
      <c r="B46" s="161" t="s">
        <v>1850</v>
      </c>
      <c r="C46" s="251"/>
      <c r="D46" s="162">
        <v>941.40180140783309</v>
      </c>
      <c r="E46" s="163">
        <f t="shared" si="0"/>
        <v>0</v>
      </c>
    </row>
    <row r="47" spans="1:5" x14ac:dyDescent="0.25">
      <c r="A47" s="161" t="s">
        <v>623</v>
      </c>
      <c r="B47" s="161" t="s">
        <v>1248</v>
      </c>
      <c r="C47" s="251"/>
      <c r="D47" s="162">
        <v>19</v>
      </c>
      <c r="E47" s="163">
        <f t="shared" si="0"/>
        <v>0</v>
      </c>
    </row>
    <row r="48" spans="1:5" x14ac:dyDescent="0.25">
      <c r="A48" s="161" t="s">
        <v>623</v>
      </c>
      <c r="B48" s="161" t="s">
        <v>1255</v>
      </c>
      <c r="C48" s="251"/>
      <c r="D48" s="162">
        <v>5</v>
      </c>
      <c r="E48" s="163">
        <f t="shared" si="0"/>
        <v>0</v>
      </c>
    </row>
    <row r="49" spans="1:5" x14ac:dyDescent="0.25">
      <c r="A49" s="161" t="s">
        <v>623</v>
      </c>
      <c r="B49" s="161" t="s">
        <v>1237</v>
      </c>
      <c r="C49" s="251"/>
      <c r="D49" s="162">
        <v>31</v>
      </c>
      <c r="E49" s="163">
        <f t="shared" si="0"/>
        <v>0</v>
      </c>
    </row>
    <row r="50" spans="1:5" x14ac:dyDescent="0.25">
      <c r="A50" s="161" t="s">
        <v>623</v>
      </c>
      <c r="B50" s="161" t="s">
        <v>1775</v>
      </c>
      <c r="C50" s="251"/>
      <c r="D50" s="162">
        <v>1</v>
      </c>
      <c r="E50" s="163">
        <f t="shared" si="0"/>
        <v>0</v>
      </c>
    </row>
    <row r="51" spans="1:5" x14ac:dyDescent="0.25">
      <c r="A51" s="161" t="s">
        <v>623</v>
      </c>
      <c r="B51" s="161" t="s">
        <v>1245</v>
      </c>
      <c r="C51" s="251"/>
      <c r="D51" s="162">
        <v>10</v>
      </c>
      <c r="E51" s="163">
        <f t="shared" si="0"/>
        <v>0</v>
      </c>
    </row>
    <row r="52" spans="1:5" x14ac:dyDescent="0.25">
      <c r="A52" s="161" t="s">
        <v>623</v>
      </c>
      <c r="B52" s="161" t="s">
        <v>1773</v>
      </c>
      <c r="C52" s="251"/>
      <c r="D52" s="162">
        <v>1</v>
      </c>
      <c r="E52" s="163">
        <f t="shared" si="0"/>
        <v>0</v>
      </c>
    </row>
    <row r="53" spans="1:5" x14ac:dyDescent="0.25">
      <c r="A53" s="161" t="s">
        <v>623</v>
      </c>
      <c r="B53" s="161" t="s">
        <v>1258</v>
      </c>
      <c r="C53" s="251"/>
      <c r="D53" s="162">
        <v>45</v>
      </c>
      <c r="E53" s="163">
        <f t="shared" si="0"/>
        <v>0</v>
      </c>
    </row>
    <row r="54" spans="1:5" x14ac:dyDescent="0.25">
      <c r="A54" s="161" t="s">
        <v>623</v>
      </c>
      <c r="B54" s="161" t="s">
        <v>1263</v>
      </c>
      <c r="C54" s="251"/>
      <c r="D54" s="162">
        <v>13</v>
      </c>
      <c r="E54" s="163">
        <f t="shared" si="0"/>
        <v>0</v>
      </c>
    </row>
    <row r="55" spans="1:5" x14ac:dyDescent="0.25">
      <c r="A55" s="161" t="s">
        <v>623</v>
      </c>
      <c r="B55" s="161" t="s">
        <v>5</v>
      </c>
      <c r="C55" s="251"/>
      <c r="D55" s="162">
        <v>1</v>
      </c>
      <c r="E55" s="163">
        <f t="shared" si="0"/>
        <v>0</v>
      </c>
    </row>
    <row r="56" spans="1:5" x14ac:dyDescent="0.25">
      <c r="A56" s="161" t="s">
        <v>623</v>
      </c>
      <c r="B56" s="161" t="s">
        <v>6</v>
      </c>
      <c r="C56" s="251"/>
      <c r="D56" s="162">
        <v>2</v>
      </c>
      <c r="E56" s="163">
        <f t="shared" si="0"/>
        <v>0</v>
      </c>
    </row>
    <row r="57" spans="1:5" x14ac:dyDescent="0.25">
      <c r="A57" s="161" t="s">
        <v>623</v>
      </c>
      <c r="B57" s="161" t="s">
        <v>1210</v>
      </c>
      <c r="C57" s="251"/>
      <c r="D57" s="162">
        <v>14</v>
      </c>
      <c r="E57" s="163">
        <f t="shared" si="0"/>
        <v>0</v>
      </c>
    </row>
    <row r="58" spans="1:5" x14ac:dyDescent="0.25">
      <c r="A58" s="161" t="s">
        <v>623</v>
      </c>
      <c r="B58" s="161" t="s">
        <v>1213</v>
      </c>
      <c r="C58" s="251"/>
      <c r="D58" s="162">
        <v>3</v>
      </c>
      <c r="E58" s="163">
        <f t="shared" si="0"/>
        <v>0</v>
      </c>
    </row>
    <row r="59" spans="1:5" x14ac:dyDescent="0.25">
      <c r="A59" s="161" t="s">
        <v>623</v>
      </c>
      <c r="B59" s="161" t="s">
        <v>9</v>
      </c>
      <c r="C59" s="251"/>
      <c r="D59" s="162">
        <v>8</v>
      </c>
      <c r="E59" s="163">
        <f t="shared" si="0"/>
        <v>0</v>
      </c>
    </row>
    <row r="60" spans="1:5" x14ac:dyDescent="0.25">
      <c r="A60" s="161" t="s">
        <v>623</v>
      </c>
      <c r="B60" s="161" t="s">
        <v>1763</v>
      </c>
      <c r="C60" s="251"/>
      <c r="D60" s="162">
        <v>47</v>
      </c>
      <c r="E60" s="163">
        <f t="shared" si="0"/>
        <v>0</v>
      </c>
    </row>
    <row r="61" spans="1:5" x14ac:dyDescent="0.25">
      <c r="A61" s="161" t="s">
        <v>623</v>
      </c>
      <c r="B61" t="s">
        <v>1767</v>
      </c>
      <c r="C61" s="251"/>
      <c r="D61" s="162">
        <v>23</v>
      </c>
      <c r="E61" s="163">
        <f t="shared" si="0"/>
        <v>0</v>
      </c>
    </row>
    <row r="62" spans="1:5" x14ac:dyDescent="0.25">
      <c r="A62" s="161" t="s">
        <v>623</v>
      </c>
      <c r="B62" s="161" t="s">
        <v>1405</v>
      </c>
      <c r="C62" s="251"/>
      <c r="D62" s="162">
        <v>7</v>
      </c>
      <c r="E62" s="163">
        <f t="shared" si="0"/>
        <v>0</v>
      </c>
    </row>
    <row r="63" spans="1:5" x14ac:dyDescent="0.25">
      <c r="A63" s="161" t="s">
        <v>623</v>
      </c>
      <c r="B63" s="161" t="s">
        <v>1413</v>
      </c>
      <c r="C63" s="251"/>
      <c r="D63" s="162">
        <v>41</v>
      </c>
      <c r="E63" s="163">
        <f t="shared" si="0"/>
        <v>0</v>
      </c>
    </row>
    <row r="64" spans="1:5" x14ac:dyDescent="0.25">
      <c r="A64" s="161" t="s">
        <v>623</v>
      </c>
      <c r="B64" s="161" t="s">
        <v>1318</v>
      </c>
      <c r="C64" s="251"/>
      <c r="D64" s="162">
        <v>18</v>
      </c>
      <c r="E64" s="163">
        <f t="shared" si="0"/>
        <v>0</v>
      </c>
    </row>
    <row r="65" spans="1:5" x14ac:dyDescent="0.25">
      <c r="A65" s="161" t="s">
        <v>623</v>
      </c>
      <c r="B65" s="161" t="s">
        <v>1332</v>
      </c>
      <c r="C65" s="251"/>
      <c r="D65" s="162">
        <v>29</v>
      </c>
      <c r="E65" s="163">
        <f t="shared" si="0"/>
        <v>0</v>
      </c>
    </row>
    <row r="66" spans="1:5" x14ac:dyDescent="0.25">
      <c r="A66" s="161" t="s">
        <v>623</v>
      </c>
      <c r="B66" s="161" t="s">
        <v>994</v>
      </c>
      <c r="C66" s="251"/>
      <c r="D66" s="162">
        <v>3</v>
      </c>
      <c r="E66" s="163">
        <f t="shared" si="0"/>
        <v>0</v>
      </c>
    </row>
    <row r="67" spans="1:5" x14ac:dyDescent="0.25">
      <c r="A67" s="161" t="s">
        <v>623</v>
      </c>
      <c r="B67" s="161" t="s">
        <v>938</v>
      </c>
      <c r="C67" s="251"/>
      <c r="D67" s="162">
        <v>4</v>
      </c>
      <c r="E67" s="163">
        <f t="shared" si="0"/>
        <v>0</v>
      </c>
    </row>
    <row r="68" spans="1:5" x14ac:dyDescent="0.25">
      <c r="A68" s="161" t="s">
        <v>623</v>
      </c>
      <c r="B68" s="161" t="s">
        <v>997</v>
      </c>
      <c r="C68" s="251"/>
      <c r="D68" s="162">
        <v>2</v>
      </c>
      <c r="E68" s="163">
        <f t="shared" si="0"/>
        <v>0</v>
      </c>
    </row>
    <row r="69" spans="1:5" x14ac:dyDescent="0.25">
      <c r="A69" s="161" t="s">
        <v>623</v>
      </c>
      <c r="B69" s="161" t="s">
        <v>911</v>
      </c>
      <c r="C69" s="251"/>
      <c r="D69" s="162">
        <v>1</v>
      </c>
      <c r="E69" s="163">
        <f t="shared" ref="E69:E81" si="1">+D69*C69</f>
        <v>0</v>
      </c>
    </row>
    <row r="70" spans="1:5" x14ac:dyDescent="0.25">
      <c r="A70" s="161" t="s">
        <v>623</v>
      </c>
      <c r="B70" s="161" t="s">
        <v>955</v>
      </c>
      <c r="C70" s="251"/>
      <c r="D70" s="162">
        <v>1</v>
      </c>
      <c r="E70" s="163">
        <f t="shared" si="1"/>
        <v>0</v>
      </c>
    </row>
    <row r="71" spans="1:5" x14ac:dyDescent="0.25">
      <c r="A71" s="161" t="s">
        <v>623</v>
      </c>
      <c r="B71" s="161" t="s">
        <v>765</v>
      </c>
      <c r="C71" s="251"/>
      <c r="D71" s="162">
        <v>1</v>
      </c>
      <c r="E71" s="163">
        <f t="shared" si="1"/>
        <v>0</v>
      </c>
    </row>
    <row r="72" spans="1:5" x14ac:dyDescent="0.25">
      <c r="A72" s="161" t="s">
        <v>623</v>
      </c>
      <c r="B72" s="161" t="s">
        <v>775</v>
      </c>
      <c r="C72" s="251"/>
      <c r="D72" s="162">
        <v>2</v>
      </c>
      <c r="E72" s="163">
        <f t="shared" si="1"/>
        <v>0</v>
      </c>
    </row>
    <row r="73" spans="1:5" x14ac:dyDescent="0.25">
      <c r="A73" s="161" t="s">
        <v>623</v>
      </c>
      <c r="B73" s="161" t="s">
        <v>779</v>
      </c>
      <c r="C73" s="251"/>
      <c r="D73" s="162">
        <v>3</v>
      </c>
      <c r="E73" s="163">
        <f t="shared" si="1"/>
        <v>0</v>
      </c>
    </row>
    <row r="74" spans="1:5" x14ac:dyDescent="0.25">
      <c r="A74" s="161" t="s">
        <v>623</v>
      </c>
      <c r="B74" s="161" t="s">
        <v>1394</v>
      </c>
      <c r="C74" s="251"/>
      <c r="D74" s="162">
        <v>20</v>
      </c>
      <c r="E74" s="163">
        <f t="shared" si="1"/>
        <v>0</v>
      </c>
    </row>
    <row r="75" spans="1:5" x14ac:dyDescent="0.25">
      <c r="A75" s="161" t="s">
        <v>623</v>
      </c>
      <c r="B75" s="161" t="s">
        <v>1396</v>
      </c>
      <c r="C75" s="251"/>
      <c r="D75" s="162">
        <v>1</v>
      </c>
      <c r="E75" s="163">
        <f t="shared" si="1"/>
        <v>0</v>
      </c>
    </row>
    <row r="76" spans="1:5" x14ac:dyDescent="0.25">
      <c r="A76" s="161" t="s">
        <v>623</v>
      </c>
      <c r="B76" s="161" t="s">
        <v>1392</v>
      </c>
      <c r="C76" s="251"/>
      <c r="D76" s="162">
        <v>25</v>
      </c>
      <c r="E76" s="163">
        <f t="shared" si="1"/>
        <v>0</v>
      </c>
    </row>
    <row r="77" spans="1:5" x14ac:dyDescent="0.25">
      <c r="A77" s="161" t="s">
        <v>36</v>
      </c>
      <c r="B77" s="161" t="s">
        <v>925</v>
      </c>
      <c r="C77" s="251"/>
      <c r="D77" s="162">
        <v>1</v>
      </c>
      <c r="E77" s="163">
        <f t="shared" si="1"/>
        <v>0</v>
      </c>
    </row>
    <row r="78" spans="1:5" x14ac:dyDescent="0.25">
      <c r="A78" s="161" t="s">
        <v>36</v>
      </c>
      <c r="B78" s="161" t="s">
        <v>935</v>
      </c>
      <c r="C78" s="251"/>
      <c r="D78" s="162">
        <v>4</v>
      </c>
      <c r="E78" s="163">
        <f t="shared" si="1"/>
        <v>0</v>
      </c>
    </row>
    <row r="79" spans="1:5" x14ac:dyDescent="0.25">
      <c r="A79" s="161" t="s">
        <v>36</v>
      </c>
      <c r="B79" s="161" t="s">
        <v>991</v>
      </c>
      <c r="C79" s="251"/>
      <c r="D79" s="162">
        <v>3</v>
      </c>
      <c r="E79" s="163">
        <f t="shared" si="1"/>
        <v>0</v>
      </c>
    </row>
    <row r="80" spans="1:5" x14ac:dyDescent="0.25">
      <c r="A80" s="161" t="s">
        <v>36</v>
      </c>
      <c r="B80" s="161" t="s">
        <v>762</v>
      </c>
      <c r="C80" s="251"/>
      <c r="D80" s="162">
        <v>1</v>
      </c>
      <c r="E80" s="163">
        <f t="shared" si="1"/>
        <v>0</v>
      </c>
    </row>
    <row r="81" spans="1:5" x14ac:dyDescent="0.25">
      <c r="A81" s="161" t="s">
        <v>36</v>
      </c>
      <c r="B81" s="161" t="s">
        <v>772</v>
      </c>
      <c r="C81" s="251"/>
      <c r="D81" s="162">
        <v>2</v>
      </c>
      <c r="E81" s="163">
        <f t="shared" si="1"/>
        <v>0</v>
      </c>
    </row>
    <row r="82" spans="1:5" x14ac:dyDescent="0.25">
      <c r="A82" s="1446" t="s">
        <v>1851</v>
      </c>
      <c r="B82" s="1446"/>
      <c r="C82" s="1446"/>
      <c r="D82" s="1447"/>
      <c r="E82" s="165">
        <f>SUM(E4:E81)</f>
        <v>0</v>
      </c>
    </row>
    <row r="83" spans="1:5" x14ac:dyDescent="0.25">
      <c r="D83" s="157"/>
      <c r="E83" s="158"/>
    </row>
    <row r="84" spans="1:5" ht="18.75" x14ac:dyDescent="0.3">
      <c r="D84" s="159"/>
      <c r="E84" s="160"/>
    </row>
  </sheetData>
  <sheetProtection algorithmName="SHA-512" hashValue="Zx4UxB7CeBgsfjOTRlMNAao24ppwAt8Pl3VMItFMpY4aGHkAZdaD2zJdpIpz7TlsZ2YjuuLyxDGcI70E1yEvJA==" saltValue="6OnnXVIOcnDOGiMFd0pVOA==" spinCount="100000" sheet="1" objects="1" scenarios="1"/>
  <mergeCells count="1">
    <mergeCell ref="A82:D82"/>
  </mergeCells>
  <pageMargins left="0.7" right="0.7" top="0.75" bottom="0.75" header="0.3" footer="0.3"/>
  <pageSetup scale="9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"/>
  <sheetViews>
    <sheetView workbookViewId="0">
      <selection activeCell="B29" sqref="B29"/>
    </sheetView>
  </sheetViews>
  <sheetFormatPr baseColWidth="10" defaultRowHeight="15" x14ac:dyDescent="0.25"/>
  <cols>
    <col min="1" max="1" width="4.7109375" style="254" customWidth="1"/>
    <col min="2" max="2" width="90" style="254" bestFit="1" customWidth="1"/>
    <col min="3" max="3" width="14.140625" style="254" bestFit="1" customWidth="1"/>
    <col min="4" max="4" width="11.28515625" style="254" customWidth="1"/>
    <col min="5" max="16384" width="11.42578125" style="254"/>
  </cols>
  <sheetData>
    <row r="1" spans="1:5" ht="18.75" x14ac:dyDescent="0.3">
      <c r="A1" s="261" t="s">
        <v>1862</v>
      </c>
    </row>
    <row r="3" spans="1:5" s="256" customFormat="1" ht="75" x14ac:dyDescent="0.25">
      <c r="A3" s="255" t="s">
        <v>2</v>
      </c>
      <c r="B3" s="255" t="s">
        <v>3</v>
      </c>
      <c r="C3" s="255" t="s">
        <v>1852</v>
      </c>
      <c r="D3" s="255" t="s">
        <v>4</v>
      </c>
      <c r="E3" s="255" t="s">
        <v>1859</v>
      </c>
    </row>
    <row r="4" spans="1:5" x14ac:dyDescent="0.25">
      <c r="A4" s="257" t="s">
        <v>1860</v>
      </c>
      <c r="B4" s="258" t="s">
        <v>1854</v>
      </c>
      <c r="C4" s="252"/>
      <c r="D4" s="253">
        <v>31</v>
      </c>
      <c r="E4" s="259">
        <f>+D4*C4</f>
        <v>0</v>
      </c>
    </row>
    <row r="5" spans="1:5" x14ac:dyDescent="0.25">
      <c r="A5" s="257" t="s">
        <v>1860</v>
      </c>
      <c r="B5" s="258" t="s">
        <v>1855</v>
      </c>
      <c r="C5" s="252"/>
      <c r="D5" s="253">
        <v>119</v>
      </c>
      <c r="E5" s="259">
        <f t="shared" ref="E5:E9" si="0">+D5*C5</f>
        <v>0</v>
      </c>
    </row>
    <row r="6" spans="1:5" x14ac:dyDescent="0.25">
      <c r="A6" s="257" t="s">
        <v>1860</v>
      </c>
      <c r="B6" s="258" t="s">
        <v>1856</v>
      </c>
      <c r="C6" s="252"/>
      <c r="D6" s="253">
        <v>19.487099999999998</v>
      </c>
      <c r="E6" s="259">
        <f t="shared" si="0"/>
        <v>0</v>
      </c>
    </row>
    <row r="7" spans="1:5" x14ac:dyDescent="0.25">
      <c r="A7" s="257" t="s">
        <v>1860</v>
      </c>
      <c r="B7" s="258" t="s">
        <v>1858</v>
      </c>
      <c r="C7" s="252"/>
      <c r="D7" s="253">
        <v>32</v>
      </c>
      <c r="E7" s="259">
        <f t="shared" si="0"/>
        <v>0</v>
      </c>
    </row>
    <row r="8" spans="1:5" x14ac:dyDescent="0.25">
      <c r="A8" s="257" t="s">
        <v>1861</v>
      </c>
      <c r="B8" s="258" t="s">
        <v>1857</v>
      </c>
      <c r="C8" s="252"/>
      <c r="D8" s="253">
        <v>150</v>
      </c>
      <c r="E8" s="259">
        <f t="shared" si="0"/>
        <v>0</v>
      </c>
    </row>
    <row r="9" spans="1:5" x14ac:dyDescent="0.25">
      <c r="A9" s="257" t="s">
        <v>1861</v>
      </c>
      <c r="B9" s="258" t="s">
        <v>1352</v>
      </c>
      <c r="C9" s="252"/>
      <c r="D9" s="253">
        <v>32</v>
      </c>
      <c r="E9" s="259">
        <f t="shared" si="0"/>
        <v>0</v>
      </c>
    </row>
    <row r="10" spans="1:5" x14ac:dyDescent="0.25">
      <c r="A10" s="1448" t="s">
        <v>1851</v>
      </c>
      <c r="B10" s="1448"/>
      <c r="C10" s="1448"/>
      <c r="D10" s="1448"/>
      <c r="E10" s="260">
        <f>SUM(E4:E9)</f>
        <v>0</v>
      </c>
    </row>
  </sheetData>
  <sheetProtection algorithmName="SHA-512" hashValue="0uAGSXgY8hyQ773BMI6aB8X7d894S/2gZ8E6tvb17ga7SGazr/FSwXNbURGVcjfuZrVTkmTjLBg+MK0OVDNcYw==" saltValue="zB9ug8hAVNOM+pzbjtANJw==" spinCount="100000" sheet="1" objects="1" scenarios="1"/>
  <mergeCells count="1">
    <mergeCell ref="A10:D10"/>
  </mergeCells>
  <pageMargins left="0.7" right="0.7" top="0.75" bottom="0.75" header="0.3" footer="0.3"/>
  <pageSetup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4"/>
  <sheetViews>
    <sheetView zoomScale="90" zoomScaleNormal="90" workbookViewId="0">
      <pane ySplit="6" topLeftCell="A165" activePane="bottomLeft" state="frozen"/>
      <selection activeCell="G12" sqref="G12"/>
      <selection pane="bottomLeft" activeCell="E319" sqref="E319"/>
    </sheetView>
  </sheetViews>
  <sheetFormatPr baseColWidth="10" defaultRowHeight="12.75" x14ac:dyDescent="0.2"/>
  <cols>
    <col min="1" max="1" width="5.7109375" style="241" customWidth="1"/>
    <col min="2" max="2" width="52.28515625" style="241" bestFit="1" customWidth="1"/>
    <col min="3" max="3" width="7.7109375" style="241" customWidth="1"/>
    <col min="4" max="8" width="6.7109375" style="241" customWidth="1"/>
    <col min="9" max="11" width="8.7109375" style="67" customWidth="1"/>
    <col min="12" max="12" width="9.7109375" style="121" customWidth="1"/>
    <col min="13" max="14" width="9.7109375" style="241" customWidth="1"/>
    <col min="15" max="15" width="15.140625" style="241" customWidth="1"/>
    <col min="16" max="237" width="11.42578125" style="241"/>
    <col min="238" max="238" width="5.7109375" style="241" customWidth="1"/>
    <col min="239" max="239" width="52.28515625" style="241" bestFit="1" customWidth="1"/>
    <col min="240" max="240" width="7.7109375" style="241" customWidth="1"/>
    <col min="241" max="245" width="6.7109375" style="241" customWidth="1"/>
    <col min="246" max="248" width="8.7109375" style="241" customWidth="1"/>
    <col min="249" max="251" width="9.7109375" style="241" customWidth="1"/>
    <col min="252" max="252" width="5.5703125" style="241" customWidth="1"/>
    <col min="253" max="493" width="11.42578125" style="241"/>
    <col min="494" max="494" width="5.7109375" style="241" customWidth="1"/>
    <col min="495" max="495" width="52.28515625" style="241" bestFit="1" customWidth="1"/>
    <col min="496" max="496" width="7.7109375" style="241" customWidth="1"/>
    <col min="497" max="501" width="6.7109375" style="241" customWidth="1"/>
    <col min="502" max="504" width="8.7109375" style="241" customWidth="1"/>
    <col min="505" max="507" width="9.7109375" style="241" customWidth="1"/>
    <col min="508" max="508" width="5.5703125" style="241" customWidth="1"/>
    <col min="509" max="749" width="11.42578125" style="241"/>
    <col min="750" max="750" width="5.7109375" style="241" customWidth="1"/>
    <col min="751" max="751" width="52.28515625" style="241" bestFit="1" customWidth="1"/>
    <col min="752" max="752" width="7.7109375" style="241" customWidth="1"/>
    <col min="753" max="757" width="6.7109375" style="241" customWidth="1"/>
    <col min="758" max="760" width="8.7109375" style="241" customWidth="1"/>
    <col min="761" max="763" width="9.7109375" style="241" customWidth="1"/>
    <col min="764" max="764" width="5.5703125" style="241" customWidth="1"/>
    <col min="765" max="1005" width="11.42578125" style="241"/>
    <col min="1006" max="1006" width="5.7109375" style="241" customWidth="1"/>
    <col min="1007" max="1007" width="52.28515625" style="241" bestFit="1" customWidth="1"/>
    <col min="1008" max="1008" width="7.7109375" style="241" customWidth="1"/>
    <col min="1009" max="1013" width="6.7109375" style="241" customWidth="1"/>
    <col min="1014" max="1016" width="8.7109375" style="241" customWidth="1"/>
    <col min="1017" max="1019" width="9.7109375" style="241" customWidth="1"/>
    <col min="1020" max="1020" width="5.5703125" style="241" customWidth="1"/>
    <col min="1021" max="1261" width="11.42578125" style="241"/>
    <col min="1262" max="1262" width="5.7109375" style="241" customWidth="1"/>
    <col min="1263" max="1263" width="52.28515625" style="241" bestFit="1" customWidth="1"/>
    <col min="1264" max="1264" width="7.7109375" style="241" customWidth="1"/>
    <col min="1265" max="1269" width="6.7109375" style="241" customWidth="1"/>
    <col min="1270" max="1272" width="8.7109375" style="241" customWidth="1"/>
    <col min="1273" max="1275" width="9.7109375" style="241" customWidth="1"/>
    <col min="1276" max="1276" width="5.5703125" style="241" customWidth="1"/>
    <col min="1277" max="1517" width="11.42578125" style="241"/>
    <col min="1518" max="1518" width="5.7109375" style="241" customWidth="1"/>
    <col min="1519" max="1519" width="52.28515625" style="241" bestFit="1" customWidth="1"/>
    <col min="1520" max="1520" width="7.7109375" style="241" customWidth="1"/>
    <col min="1521" max="1525" width="6.7109375" style="241" customWidth="1"/>
    <col min="1526" max="1528" width="8.7109375" style="241" customWidth="1"/>
    <col min="1529" max="1531" width="9.7109375" style="241" customWidth="1"/>
    <col min="1532" max="1532" width="5.5703125" style="241" customWidth="1"/>
    <col min="1533" max="1773" width="11.42578125" style="241"/>
    <col min="1774" max="1774" width="5.7109375" style="241" customWidth="1"/>
    <col min="1775" max="1775" width="52.28515625" style="241" bestFit="1" customWidth="1"/>
    <col min="1776" max="1776" width="7.7109375" style="241" customWidth="1"/>
    <col min="1777" max="1781" width="6.7109375" style="241" customWidth="1"/>
    <col min="1782" max="1784" width="8.7109375" style="241" customWidth="1"/>
    <col min="1785" max="1787" width="9.7109375" style="241" customWidth="1"/>
    <col min="1788" max="1788" width="5.5703125" style="241" customWidth="1"/>
    <col min="1789" max="2029" width="11.42578125" style="241"/>
    <col min="2030" max="2030" width="5.7109375" style="241" customWidth="1"/>
    <col min="2031" max="2031" width="52.28515625" style="241" bestFit="1" customWidth="1"/>
    <col min="2032" max="2032" width="7.7109375" style="241" customWidth="1"/>
    <col min="2033" max="2037" width="6.7109375" style="241" customWidth="1"/>
    <col min="2038" max="2040" width="8.7109375" style="241" customWidth="1"/>
    <col min="2041" max="2043" width="9.7109375" style="241" customWidth="1"/>
    <col min="2044" max="2044" width="5.5703125" style="241" customWidth="1"/>
    <col min="2045" max="2285" width="11.42578125" style="241"/>
    <col min="2286" max="2286" width="5.7109375" style="241" customWidth="1"/>
    <col min="2287" max="2287" width="52.28515625" style="241" bestFit="1" customWidth="1"/>
    <col min="2288" max="2288" width="7.7109375" style="241" customWidth="1"/>
    <col min="2289" max="2293" width="6.7109375" style="241" customWidth="1"/>
    <col min="2294" max="2296" width="8.7109375" style="241" customWidth="1"/>
    <col min="2297" max="2299" width="9.7109375" style="241" customWidth="1"/>
    <col min="2300" max="2300" width="5.5703125" style="241" customWidth="1"/>
    <col min="2301" max="2541" width="11.42578125" style="241"/>
    <col min="2542" max="2542" width="5.7109375" style="241" customWidth="1"/>
    <col min="2543" max="2543" width="52.28515625" style="241" bestFit="1" customWidth="1"/>
    <col min="2544" max="2544" width="7.7109375" style="241" customWidth="1"/>
    <col min="2545" max="2549" width="6.7109375" style="241" customWidth="1"/>
    <col min="2550" max="2552" width="8.7109375" style="241" customWidth="1"/>
    <col min="2553" max="2555" width="9.7109375" style="241" customWidth="1"/>
    <col min="2556" max="2556" width="5.5703125" style="241" customWidth="1"/>
    <col min="2557" max="2797" width="11.42578125" style="241"/>
    <col min="2798" max="2798" width="5.7109375" style="241" customWidth="1"/>
    <col min="2799" max="2799" width="52.28515625" style="241" bestFit="1" customWidth="1"/>
    <col min="2800" max="2800" width="7.7109375" style="241" customWidth="1"/>
    <col min="2801" max="2805" width="6.7109375" style="241" customWidth="1"/>
    <col min="2806" max="2808" width="8.7109375" style="241" customWidth="1"/>
    <col min="2809" max="2811" width="9.7109375" style="241" customWidth="1"/>
    <col min="2812" max="2812" width="5.5703125" style="241" customWidth="1"/>
    <col min="2813" max="3053" width="11.42578125" style="241"/>
    <col min="3054" max="3054" width="5.7109375" style="241" customWidth="1"/>
    <col min="3055" max="3055" width="52.28515625" style="241" bestFit="1" customWidth="1"/>
    <col min="3056" max="3056" width="7.7109375" style="241" customWidth="1"/>
    <col min="3057" max="3061" width="6.7109375" style="241" customWidth="1"/>
    <col min="3062" max="3064" width="8.7109375" style="241" customWidth="1"/>
    <col min="3065" max="3067" width="9.7109375" style="241" customWidth="1"/>
    <col min="3068" max="3068" width="5.5703125" style="241" customWidth="1"/>
    <col min="3069" max="3309" width="11.42578125" style="241"/>
    <col min="3310" max="3310" width="5.7109375" style="241" customWidth="1"/>
    <col min="3311" max="3311" width="52.28515625" style="241" bestFit="1" customWidth="1"/>
    <col min="3312" max="3312" width="7.7109375" style="241" customWidth="1"/>
    <col min="3313" max="3317" width="6.7109375" style="241" customWidth="1"/>
    <col min="3318" max="3320" width="8.7109375" style="241" customWidth="1"/>
    <col min="3321" max="3323" width="9.7109375" style="241" customWidth="1"/>
    <col min="3324" max="3324" width="5.5703125" style="241" customWidth="1"/>
    <col min="3325" max="3565" width="11.42578125" style="241"/>
    <col min="3566" max="3566" width="5.7109375" style="241" customWidth="1"/>
    <col min="3567" max="3567" width="52.28515625" style="241" bestFit="1" customWidth="1"/>
    <col min="3568" max="3568" width="7.7109375" style="241" customWidth="1"/>
    <col min="3569" max="3573" width="6.7109375" style="241" customWidth="1"/>
    <col min="3574" max="3576" width="8.7109375" style="241" customWidth="1"/>
    <col min="3577" max="3579" width="9.7109375" style="241" customWidth="1"/>
    <col min="3580" max="3580" width="5.5703125" style="241" customWidth="1"/>
    <col min="3581" max="3821" width="11.42578125" style="241"/>
    <col min="3822" max="3822" width="5.7109375" style="241" customWidth="1"/>
    <col min="3823" max="3823" width="52.28515625" style="241" bestFit="1" customWidth="1"/>
    <col min="3824" max="3824" width="7.7109375" style="241" customWidth="1"/>
    <col min="3825" max="3829" width="6.7109375" style="241" customWidth="1"/>
    <col min="3830" max="3832" width="8.7109375" style="241" customWidth="1"/>
    <col min="3833" max="3835" width="9.7109375" style="241" customWidth="1"/>
    <col min="3836" max="3836" width="5.5703125" style="241" customWidth="1"/>
    <col min="3837" max="4077" width="11.42578125" style="241"/>
    <col min="4078" max="4078" width="5.7109375" style="241" customWidth="1"/>
    <col min="4079" max="4079" width="52.28515625" style="241" bestFit="1" customWidth="1"/>
    <col min="4080" max="4080" width="7.7109375" style="241" customWidth="1"/>
    <col min="4081" max="4085" width="6.7109375" style="241" customWidth="1"/>
    <col min="4086" max="4088" width="8.7109375" style="241" customWidth="1"/>
    <col min="4089" max="4091" width="9.7109375" style="241" customWidth="1"/>
    <col min="4092" max="4092" width="5.5703125" style="241" customWidth="1"/>
    <col min="4093" max="4333" width="11.42578125" style="241"/>
    <col min="4334" max="4334" width="5.7109375" style="241" customWidth="1"/>
    <col min="4335" max="4335" width="52.28515625" style="241" bestFit="1" customWidth="1"/>
    <col min="4336" max="4336" width="7.7109375" style="241" customWidth="1"/>
    <col min="4337" max="4341" width="6.7109375" style="241" customWidth="1"/>
    <col min="4342" max="4344" width="8.7109375" style="241" customWidth="1"/>
    <col min="4345" max="4347" width="9.7109375" style="241" customWidth="1"/>
    <col min="4348" max="4348" width="5.5703125" style="241" customWidth="1"/>
    <col min="4349" max="4589" width="11.42578125" style="241"/>
    <col min="4590" max="4590" width="5.7109375" style="241" customWidth="1"/>
    <col min="4591" max="4591" width="52.28515625" style="241" bestFit="1" customWidth="1"/>
    <col min="4592" max="4592" width="7.7109375" style="241" customWidth="1"/>
    <col min="4593" max="4597" width="6.7109375" style="241" customWidth="1"/>
    <col min="4598" max="4600" width="8.7109375" style="241" customWidth="1"/>
    <col min="4601" max="4603" width="9.7109375" style="241" customWidth="1"/>
    <col min="4604" max="4604" width="5.5703125" style="241" customWidth="1"/>
    <col min="4605" max="4845" width="11.42578125" style="241"/>
    <col min="4846" max="4846" width="5.7109375" style="241" customWidth="1"/>
    <col min="4847" max="4847" width="52.28515625" style="241" bestFit="1" customWidth="1"/>
    <col min="4848" max="4848" width="7.7109375" style="241" customWidth="1"/>
    <col min="4849" max="4853" width="6.7109375" style="241" customWidth="1"/>
    <col min="4854" max="4856" width="8.7109375" style="241" customWidth="1"/>
    <col min="4857" max="4859" width="9.7109375" style="241" customWidth="1"/>
    <col min="4860" max="4860" width="5.5703125" style="241" customWidth="1"/>
    <col min="4861" max="5101" width="11.42578125" style="241"/>
    <col min="5102" max="5102" width="5.7109375" style="241" customWidth="1"/>
    <col min="5103" max="5103" width="52.28515625" style="241" bestFit="1" customWidth="1"/>
    <col min="5104" max="5104" width="7.7109375" style="241" customWidth="1"/>
    <col min="5105" max="5109" width="6.7109375" style="241" customWidth="1"/>
    <col min="5110" max="5112" width="8.7109375" style="241" customWidth="1"/>
    <col min="5113" max="5115" width="9.7109375" style="241" customWidth="1"/>
    <col min="5116" max="5116" width="5.5703125" style="241" customWidth="1"/>
    <col min="5117" max="5357" width="11.42578125" style="241"/>
    <col min="5358" max="5358" width="5.7109375" style="241" customWidth="1"/>
    <col min="5359" max="5359" width="52.28515625" style="241" bestFit="1" customWidth="1"/>
    <col min="5360" max="5360" width="7.7109375" style="241" customWidth="1"/>
    <col min="5361" max="5365" width="6.7109375" style="241" customWidth="1"/>
    <col min="5366" max="5368" width="8.7109375" style="241" customWidth="1"/>
    <col min="5369" max="5371" width="9.7109375" style="241" customWidth="1"/>
    <col min="5372" max="5372" width="5.5703125" style="241" customWidth="1"/>
    <col min="5373" max="5613" width="11.42578125" style="241"/>
    <col min="5614" max="5614" width="5.7109375" style="241" customWidth="1"/>
    <col min="5615" max="5615" width="52.28515625" style="241" bestFit="1" customWidth="1"/>
    <col min="5616" max="5616" width="7.7109375" style="241" customWidth="1"/>
    <col min="5617" max="5621" width="6.7109375" style="241" customWidth="1"/>
    <col min="5622" max="5624" width="8.7109375" style="241" customWidth="1"/>
    <col min="5625" max="5627" width="9.7109375" style="241" customWidth="1"/>
    <col min="5628" max="5628" width="5.5703125" style="241" customWidth="1"/>
    <col min="5629" max="5869" width="11.42578125" style="241"/>
    <col min="5870" max="5870" width="5.7109375" style="241" customWidth="1"/>
    <col min="5871" max="5871" width="52.28515625" style="241" bestFit="1" customWidth="1"/>
    <col min="5872" max="5872" width="7.7109375" style="241" customWidth="1"/>
    <col min="5873" max="5877" width="6.7109375" style="241" customWidth="1"/>
    <col min="5878" max="5880" width="8.7109375" style="241" customWidth="1"/>
    <col min="5881" max="5883" width="9.7109375" style="241" customWidth="1"/>
    <col min="5884" max="5884" width="5.5703125" style="241" customWidth="1"/>
    <col min="5885" max="6125" width="11.42578125" style="241"/>
    <col min="6126" max="6126" width="5.7109375" style="241" customWidth="1"/>
    <col min="6127" max="6127" width="52.28515625" style="241" bestFit="1" customWidth="1"/>
    <col min="6128" max="6128" width="7.7109375" style="241" customWidth="1"/>
    <col min="6129" max="6133" width="6.7109375" style="241" customWidth="1"/>
    <col min="6134" max="6136" width="8.7109375" style="241" customWidth="1"/>
    <col min="6137" max="6139" width="9.7109375" style="241" customWidth="1"/>
    <col min="6140" max="6140" width="5.5703125" style="241" customWidth="1"/>
    <col min="6141" max="6381" width="11.42578125" style="241"/>
    <col min="6382" max="6382" width="5.7109375" style="241" customWidth="1"/>
    <col min="6383" max="6383" width="52.28515625" style="241" bestFit="1" customWidth="1"/>
    <col min="6384" max="6384" width="7.7109375" style="241" customWidth="1"/>
    <col min="6385" max="6389" width="6.7109375" style="241" customWidth="1"/>
    <col min="6390" max="6392" width="8.7109375" style="241" customWidth="1"/>
    <col min="6393" max="6395" width="9.7109375" style="241" customWidth="1"/>
    <col min="6396" max="6396" width="5.5703125" style="241" customWidth="1"/>
    <col min="6397" max="6637" width="11.42578125" style="241"/>
    <col min="6638" max="6638" width="5.7109375" style="241" customWidth="1"/>
    <col min="6639" max="6639" width="52.28515625" style="241" bestFit="1" customWidth="1"/>
    <col min="6640" max="6640" width="7.7109375" style="241" customWidth="1"/>
    <col min="6641" max="6645" width="6.7109375" style="241" customWidth="1"/>
    <col min="6646" max="6648" width="8.7109375" style="241" customWidth="1"/>
    <col min="6649" max="6651" width="9.7109375" style="241" customWidth="1"/>
    <col min="6652" max="6652" width="5.5703125" style="241" customWidth="1"/>
    <col min="6653" max="6893" width="11.42578125" style="241"/>
    <col min="6894" max="6894" width="5.7109375" style="241" customWidth="1"/>
    <col min="6895" max="6895" width="52.28515625" style="241" bestFit="1" customWidth="1"/>
    <col min="6896" max="6896" width="7.7109375" style="241" customWidth="1"/>
    <col min="6897" max="6901" width="6.7109375" style="241" customWidth="1"/>
    <col min="6902" max="6904" width="8.7109375" style="241" customWidth="1"/>
    <col min="6905" max="6907" width="9.7109375" style="241" customWidth="1"/>
    <col min="6908" max="6908" width="5.5703125" style="241" customWidth="1"/>
    <col min="6909" max="7149" width="11.42578125" style="241"/>
    <col min="7150" max="7150" width="5.7109375" style="241" customWidth="1"/>
    <col min="7151" max="7151" width="52.28515625" style="241" bestFit="1" customWidth="1"/>
    <col min="7152" max="7152" width="7.7109375" style="241" customWidth="1"/>
    <col min="7153" max="7157" width="6.7109375" style="241" customWidth="1"/>
    <col min="7158" max="7160" width="8.7109375" style="241" customWidth="1"/>
    <col min="7161" max="7163" width="9.7109375" style="241" customWidth="1"/>
    <col min="7164" max="7164" width="5.5703125" style="241" customWidth="1"/>
    <col min="7165" max="7405" width="11.42578125" style="241"/>
    <col min="7406" max="7406" width="5.7109375" style="241" customWidth="1"/>
    <col min="7407" max="7407" width="52.28515625" style="241" bestFit="1" customWidth="1"/>
    <col min="7408" max="7408" width="7.7109375" style="241" customWidth="1"/>
    <col min="7409" max="7413" width="6.7109375" style="241" customWidth="1"/>
    <col min="7414" max="7416" width="8.7109375" style="241" customWidth="1"/>
    <col min="7417" max="7419" width="9.7109375" style="241" customWidth="1"/>
    <col min="7420" max="7420" width="5.5703125" style="241" customWidth="1"/>
    <col min="7421" max="7661" width="11.42578125" style="241"/>
    <col min="7662" max="7662" width="5.7109375" style="241" customWidth="1"/>
    <col min="7663" max="7663" width="52.28515625" style="241" bestFit="1" customWidth="1"/>
    <col min="7664" max="7664" width="7.7109375" style="241" customWidth="1"/>
    <col min="7665" max="7669" width="6.7109375" style="241" customWidth="1"/>
    <col min="7670" max="7672" width="8.7109375" style="241" customWidth="1"/>
    <col min="7673" max="7675" width="9.7109375" style="241" customWidth="1"/>
    <col min="7676" max="7676" width="5.5703125" style="241" customWidth="1"/>
    <col min="7677" max="7917" width="11.42578125" style="241"/>
    <col min="7918" max="7918" width="5.7109375" style="241" customWidth="1"/>
    <col min="7919" max="7919" width="52.28515625" style="241" bestFit="1" customWidth="1"/>
    <col min="7920" max="7920" width="7.7109375" style="241" customWidth="1"/>
    <col min="7921" max="7925" width="6.7109375" style="241" customWidth="1"/>
    <col min="7926" max="7928" width="8.7109375" style="241" customWidth="1"/>
    <col min="7929" max="7931" width="9.7109375" style="241" customWidth="1"/>
    <col min="7932" max="7932" width="5.5703125" style="241" customWidth="1"/>
    <col min="7933" max="8173" width="11.42578125" style="241"/>
    <col min="8174" max="8174" width="5.7109375" style="241" customWidth="1"/>
    <col min="8175" max="8175" width="52.28515625" style="241" bestFit="1" customWidth="1"/>
    <col min="8176" max="8176" width="7.7109375" style="241" customWidth="1"/>
    <col min="8177" max="8181" width="6.7109375" style="241" customWidth="1"/>
    <col min="8182" max="8184" width="8.7109375" style="241" customWidth="1"/>
    <col min="8185" max="8187" width="9.7109375" style="241" customWidth="1"/>
    <col min="8188" max="8188" width="5.5703125" style="241" customWidth="1"/>
    <col min="8189" max="8429" width="11.42578125" style="241"/>
    <col min="8430" max="8430" width="5.7109375" style="241" customWidth="1"/>
    <col min="8431" max="8431" width="52.28515625" style="241" bestFit="1" customWidth="1"/>
    <col min="8432" max="8432" width="7.7109375" style="241" customWidth="1"/>
    <col min="8433" max="8437" width="6.7109375" style="241" customWidth="1"/>
    <col min="8438" max="8440" width="8.7109375" style="241" customWidth="1"/>
    <col min="8441" max="8443" width="9.7109375" style="241" customWidth="1"/>
    <col min="8444" max="8444" width="5.5703125" style="241" customWidth="1"/>
    <col min="8445" max="8685" width="11.42578125" style="241"/>
    <col min="8686" max="8686" width="5.7109375" style="241" customWidth="1"/>
    <col min="8687" max="8687" width="52.28515625" style="241" bestFit="1" customWidth="1"/>
    <col min="8688" max="8688" width="7.7109375" style="241" customWidth="1"/>
    <col min="8689" max="8693" width="6.7109375" style="241" customWidth="1"/>
    <col min="8694" max="8696" width="8.7109375" style="241" customWidth="1"/>
    <col min="8697" max="8699" width="9.7109375" style="241" customWidth="1"/>
    <col min="8700" max="8700" width="5.5703125" style="241" customWidth="1"/>
    <col min="8701" max="8941" width="11.42578125" style="241"/>
    <col min="8942" max="8942" width="5.7109375" style="241" customWidth="1"/>
    <col min="8943" max="8943" width="52.28515625" style="241" bestFit="1" customWidth="1"/>
    <col min="8944" max="8944" width="7.7109375" style="241" customWidth="1"/>
    <col min="8945" max="8949" width="6.7109375" style="241" customWidth="1"/>
    <col min="8950" max="8952" width="8.7109375" style="241" customWidth="1"/>
    <col min="8953" max="8955" width="9.7109375" style="241" customWidth="1"/>
    <col min="8956" max="8956" width="5.5703125" style="241" customWidth="1"/>
    <col min="8957" max="9197" width="11.42578125" style="241"/>
    <col min="9198" max="9198" width="5.7109375" style="241" customWidth="1"/>
    <col min="9199" max="9199" width="52.28515625" style="241" bestFit="1" customWidth="1"/>
    <col min="9200" max="9200" width="7.7109375" style="241" customWidth="1"/>
    <col min="9201" max="9205" width="6.7109375" style="241" customWidth="1"/>
    <col min="9206" max="9208" width="8.7109375" style="241" customWidth="1"/>
    <col min="9209" max="9211" width="9.7109375" style="241" customWidth="1"/>
    <col min="9212" max="9212" width="5.5703125" style="241" customWidth="1"/>
    <col min="9213" max="9453" width="11.42578125" style="241"/>
    <col min="9454" max="9454" width="5.7109375" style="241" customWidth="1"/>
    <col min="9455" max="9455" width="52.28515625" style="241" bestFit="1" customWidth="1"/>
    <col min="9456" max="9456" width="7.7109375" style="241" customWidth="1"/>
    <col min="9457" max="9461" width="6.7109375" style="241" customWidth="1"/>
    <col min="9462" max="9464" width="8.7109375" style="241" customWidth="1"/>
    <col min="9465" max="9467" width="9.7109375" style="241" customWidth="1"/>
    <col min="9468" max="9468" width="5.5703125" style="241" customWidth="1"/>
    <col min="9469" max="9709" width="11.42578125" style="241"/>
    <col min="9710" max="9710" width="5.7109375" style="241" customWidth="1"/>
    <col min="9711" max="9711" width="52.28515625" style="241" bestFit="1" customWidth="1"/>
    <col min="9712" max="9712" width="7.7109375" style="241" customWidth="1"/>
    <col min="9713" max="9717" width="6.7109375" style="241" customWidth="1"/>
    <col min="9718" max="9720" width="8.7109375" style="241" customWidth="1"/>
    <col min="9721" max="9723" width="9.7109375" style="241" customWidth="1"/>
    <col min="9724" max="9724" width="5.5703125" style="241" customWidth="1"/>
    <col min="9725" max="9965" width="11.42578125" style="241"/>
    <col min="9966" max="9966" width="5.7109375" style="241" customWidth="1"/>
    <col min="9967" max="9967" width="52.28515625" style="241" bestFit="1" customWidth="1"/>
    <col min="9968" max="9968" width="7.7109375" style="241" customWidth="1"/>
    <col min="9969" max="9973" width="6.7109375" style="241" customWidth="1"/>
    <col min="9974" max="9976" width="8.7109375" style="241" customWidth="1"/>
    <col min="9977" max="9979" width="9.7109375" style="241" customWidth="1"/>
    <col min="9980" max="9980" width="5.5703125" style="241" customWidth="1"/>
    <col min="9981" max="10221" width="11.42578125" style="241"/>
    <col min="10222" max="10222" width="5.7109375" style="241" customWidth="1"/>
    <col min="10223" max="10223" width="52.28515625" style="241" bestFit="1" customWidth="1"/>
    <col min="10224" max="10224" width="7.7109375" style="241" customWidth="1"/>
    <col min="10225" max="10229" width="6.7109375" style="241" customWidth="1"/>
    <col min="10230" max="10232" width="8.7109375" style="241" customWidth="1"/>
    <col min="10233" max="10235" width="9.7109375" style="241" customWidth="1"/>
    <col min="10236" max="10236" width="5.5703125" style="241" customWidth="1"/>
    <col min="10237" max="10477" width="11.42578125" style="241"/>
    <col min="10478" max="10478" width="5.7109375" style="241" customWidth="1"/>
    <col min="10479" max="10479" width="52.28515625" style="241" bestFit="1" customWidth="1"/>
    <col min="10480" max="10480" width="7.7109375" style="241" customWidth="1"/>
    <col min="10481" max="10485" width="6.7109375" style="241" customWidth="1"/>
    <col min="10486" max="10488" width="8.7109375" style="241" customWidth="1"/>
    <col min="10489" max="10491" width="9.7109375" style="241" customWidth="1"/>
    <col min="10492" max="10492" width="5.5703125" style="241" customWidth="1"/>
    <col min="10493" max="10733" width="11.42578125" style="241"/>
    <col min="10734" max="10734" width="5.7109375" style="241" customWidth="1"/>
    <col min="10735" max="10735" width="52.28515625" style="241" bestFit="1" customWidth="1"/>
    <col min="10736" max="10736" width="7.7109375" style="241" customWidth="1"/>
    <col min="10737" max="10741" width="6.7109375" style="241" customWidth="1"/>
    <col min="10742" max="10744" width="8.7109375" style="241" customWidth="1"/>
    <col min="10745" max="10747" width="9.7109375" style="241" customWidth="1"/>
    <col min="10748" max="10748" width="5.5703125" style="241" customWidth="1"/>
    <col min="10749" max="10989" width="11.42578125" style="241"/>
    <col min="10990" max="10990" width="5.7109375" style="241" customWidth="1"/>
    <col min="10991" max="10991" width="52.28515625" style="241" bestFit="1" customWidth="1"/>
    <col min="10992" max="10992" width="7.7109375" style="241" customWidth="1"/>
    <col min="10993" max="10997" width="6.7109375" style="241" customWidth="1"/>
    <col min="10998" max="11000" width="8.7109375" style="241" customWidth="1"/>
    <col min="11001" max="11003" width="9.7109375" style="241" customWidth="1"/>
    <col min="11004" max="11004" width="5.5703125" style="241" customWidth="1"/>
    <col min="11005" max="11245" width="11.42578125" style="241"/>
    <col min="11246" max="11246" width="5.7109375" style="241" customWidth="1"/>
    <col min="11247" max="11247" width="52.28515625" style="241" bestFit="1" customWidth="1"/>
    <col min="11248" max="11248" width="7.7109375" style="241" customWidth="1"/>
    <col min="11249" max="11253" width="6.7109375" style="241" customWidth="1"/>
    <col min="11254" max="11256" width="8.7109375" style="241" customWidth="1"/>
    <col min="11257" max="11259" width="9.7109375" style="241" customWidth="1"/>
    <col min="11260" max="11260" width="5.5703125" style="241" customWidth="1"/>
    <col min="11261" max="11501" width="11.42578125" style="241"/>
    <col min="11502" max="11502" width="5.7109375" style="241" customWidth="1"/>
    <col min="11503" max="11503" width="52.28515625" style="241" bestFit="1" customWidth="1"/>
    <col min="11504" max="11504" width="7.7109375" style="241" customWidth="1"/>
    <col min="11505" max="11509" width="6.7109375" style="241" customWidth="1"/>
    <col min="11510" max="11512" width="8.7109375" style="241" customWidth="1"/>
    <col min="11513" max="11515" width="9.7109375" style="241" customWidth="1"/>
    <col min="11516" max="11516" width="5.5703125" style="241" customWidth="1"/>
    <col min="11517" max="11757" width="11.42578125" style="241"/>
    <col min="11758" max="11758" width="5.7109375" style="241" customWidth="1"/>
    <col min="11759" max="11759" width="52.28515625" style="241" bestFit="1" customWidth="1"/>
    <col min="11760" max="11760" width="7.7109375" style="241" customWidth="1"/>
    <col min="11761" max="11765" width="6.7109375" style="241" customWidth="1"/>
    <col min="11766" max="11768" width="8.7109375" style="241" customWidth="1"/>
    <col min="11769" max="11771" width="9.7109375" style="241" customWidth="1"/>
    <col min="11772" max="11772" width="5.5703125" style="241" customWidth="1"/>
    <col min="11773" max="12013" width="11.42578125" style="241"/>
    <col min="12014" max="12014" width="5.7109375" style="241" customWidth="1"/>
    <col min="12015" max="12015" width="52.28515625" style="241" bestFit="1" customWidth="1"/>
    <col min="12016" max="12016" width="7.7109375" style="241" customWidth="1"/>
    <col min="12017" max="12021" width="6.7109375" style="241" customWidth="1"/>
    <col min="12022" max="12024" width="8.7109375" style="241" customWidth="1"/>
    <col min="12025" max="12027" width="9.7109375" style="241" customWidth="1"/>
    <col min="12028" max="12028" width="5.5703125" style="241" customWidth="1"/>
    <col min="12029" max="12269" width="11.42578125" style="241"/>
    <col min="12270" max="12270" width="5.7109375" style="241" customWidth="1"/>
    <col min="12271" max="12271" width="52.28515625" style="241" bestFit="1" customWidth="1"/>
    <col min="12272" max="12272" width="7.7109375" style="241" customWidth="1"/>
    <col min="12273" max="12277" width="6.7109375" style="241" customWidth="1"/>
    <col min="12278" max="12280" width="8.7109375" style="241" customWidth="1"/>
    <col min="12281" max="12283" width="9.7109375" style="241" customWidth="1"/>
    <col min="12284" max="12284" width="5.5703125" style="241" customWidth="1"/>
    <col min="12285" max="12525" width="11.42578125" style="241"/>
    <col min="12526" max="12526" width="5.7109375" style="241" customWidth="1"/>
    <col min="12527" max="12527" width="52.28515625" style="241" bestFit="1" customWidth="1"/>
    <col min="12528" max="12528" width="7.7109375" style="241" customWidth="1"/>
    <col min="12529" max="12533" width="6.7109375" style="241" customWidth="1"/>
    <col min="12534" max="12536" width="8.7109375" style="241" customWidth="1"/>
    <col min="12537" max="12539" width="9.7109375" style="241" customWidth="1"/>
    <col min="12540" max="12540" width="5.5703125" style="241" customWidth="1"/>
    <col min="12541" max="12781" width="11.42578125" style="241"/>
    <col min="12782" max="12782" width="5.7109375" style="241" customWidth="1"/>
    <col min="12783" max="12783" width="52.28515625" style="241" bestFit="1" customWidth="1"/>
    <col min="12784" max="12784" width="7.7109375" style="241" customWidth="1"/>
    <col min="12785" max="12789" width="6.7109375" style="241" customWidth="1"/>
    <col min="12790" max="12792" width="8.7109375" style="241" customWidth="1"/>
    <col min="12793" max="12795" width="9.7109375" style="241" customWidth="1"/>
    <col min="12796" max="12796" width="5.5703125" style="241" customWidth="1"/>
    <col min="12797" max="13037" width="11.42578125" style="241"/>
    <col min="13038" max="13038" width="5.7109375" style="241" customWidth="1"/>
    <col min="13039" max="13039" width="52.28515625" style="241" bestFit="1" customWidth="1"/>
    <col min="13040" max="13040" width="7.7109375" style="241" customWidth="1"/>
    <col min="13041" max="13045" width="6.7109375" style="241" customWidth="1"/>
    <col min="13046" max="13048" width="8.7109375" style="241" customWidth="1"/>
    <col min="13049" max="13051" width="9.7109375" style="241" customWidth="1"/>
    <col min="13052" max="13052" width="5.5703125" style="241" customWidth="1"/>
    <col min="13053" max="13293" width="11.42578125" style="241"/>
    <col min="13294" max="13294" width="5.7109375" style="241" customWidth="1"/>
    <col min="13295" max="13295" width="52.28515625" style="241" bestFit="1" customWidth="1"/>
    <col min="13296" max="13296" width="7.7109375" style="241" customWidth="1"/>
    <col min="13297" max="13301" width="6.7109375" style="241" customWidth="1"/>
    <col min="13302" max="13304" width="8.7109375" style="241" customWidth="1"/>
    <col min="13305" max="13307" width="9.7109375" style="241" customWidth="1"/>
    <col min="13308" max="13308" width="5.5703125" style="241" customWidth="1"/>
    <col min="13309" max="13549" width="11.42578125" style="241"/>
    <col min="13550" max="13550" width="5.7109375" style="241" customWidth="1"/>
    <col min="13551" max="13551" width="52.28515625" style="241" bestFit="1" customWidth="1"/>
    <col min="13552" max="13552" width="7.7109375" style="241" customWidth="1"/>
    <col min="13553" max="13557" width="6.7109375" style="241" customWidth="1"/>
    <col min="13558" max="13560" width="8.7109375" style="241" customWidth="1"/>
    <col min="13561" max="13563" width="9.7109375" style="241" customWidth="1"/>
    <col min="13564" max="13564" width="5.5703125" style="241" customWidth="1"/>
    <col min="13565" max="13805" width="11.42578125" style="241"/>
    <col min="13806" max="13806" width="5.7109375" style="241" customWidth="1"/>
    <col min="13807" max="13807" width="52.28515625" style="241" bestFit="1" customWidth="1"/>
    <col min="13808" max="13808" width="7.7109375" style="241" customWidth="1"/>
    <col min="13809" max="13813" width="6.7109375" style="241" customWidth="1"/>
    <col min="13814" max="13816" width="8.7109375" style="241" customWidth="1"/>
    <col min="13817" max="13819" width="9.7109375" style="241" customWidth="1"/>
    <col min="13820" max="13820" width="5.5703125" style="241" customWidth="1"/>
    <col min="13821" max="14061" width="11.42578125" style="241"/>
    <col min="14062" max="14062" width="5.7109375" style="241" customWidth="1"/>
    <col min="14063" max="14063" width="52.28515625" style="241" bestFit="1" customWidth="1"/>
    <col min="14064" max="14064" width="7.7109375" style="241" customWidth="1"/>
    <col min="14065" max="14069" width="6.7109375" style="241" customWidth="1"/>
    <col min="14070" max="14072" width="8.7109375" style="241" customWidth="1"/>
    <col min="14073" max="14075" width="9.7109375" style="241" customWidth="1"/>
    <col min="14076" max="14076" width="5.5703125" style="241" customWidth="1"/>
    <col min="14077" max="14317" width="11.42578125" style="241"/>
    <col min="14318" max="14318" width="5.7109375" style="241" customWidth="1"/>
    <col min="14319" max="14319" width="52.28515625" style="241" bestFit="1" customWidth="1"/>
    <col min="14320" max="14320" width="7.7109375" style="241" customWidth="1"/>
    <col min="14321" max="14325" width="6.7109375" style="241" customWidth="1"/>
    <col min="14326" max="14328" width="8.7109375" style="241" customWidth="1"/>
    <col min="14329" max="14331" width="9.7109375" style="241" customWidth="1"/>
    <col min="14332" max="14332" width="5.5703125" style="241" customWidth="1"/>
    <col min="14333" max="14573" width="11.42578125" style="241"/>
    <col min="14574" max="14574" width="5.7109375" style="241" customWidth="1"/>
    <col min="14575" max="14575" width="52.28515625" style="241" bestFit="1" customWidth="1"/>
    <col min="14576" max="14576" width="7.7109375" style="241" customWidth="1"/>
    <col min="14577" max="14581" width="6.7109375" style="241" customWidth="1"/>
    <col min="14582" max="14584" width="8.7109375" style="241" customWidth="1"/>
    <col min="14585" max="14587" width="9.7109375" style="241" customWidth="1"/>
    <col min="14588" max="14588" width="5.5703125" style="241" customWidth="1"/>
    <col min="14589" max="14829" width="11.42578125" style="241"/>
    <col min="14830" max="14830" width="5.7109375" style="241" customWidth="1"/>
    <col min="14831" max="14831" width="52.28515625" style="241" bestFit="1" customWidth="1"/>
    <col min="14832" max="14832" width="7.7109375" style="241" customWidth="1"/>
    <col min="14833" max="14837" width="6.7109375" style="241" customWidth="1"/>
    <col min="14838" max="14840" width="8.7109375" style="241" customWidth="1"/>
    <col min="14841" max="14843" width="9.7109375" style="241" customWidth="1"/>
    <col min="14844" max="14844" width="5.5703125" style="241" customWidth="1"/>
    <col min="14845" max="15085" width="11.42578125" style="241"/>
    <col min="15086" max="15086" width="5.7109375" style="241" customWidth="1"/>
    <col min="15087" max="15087" width="52.28515625" style="241" bestFit="1" customWidth="1"/>
    <col min="15088" max="15088" width="7.7109375" style="241" customWidth="1"/>
    <col min="15089" max="15093" width="6.7109375" style="241" customWidth="1"/>
    <col min="15094" max="15096" width="8.7109375" style="241" customWidth="1"/>
    <col min="15097" max="15099" width="9.7109375" style="241" customWidth="1"/>
    <col min="15100" max="15100" width="5.5703125" style="241" customWidth="1"/>
    <col min="15101" max="15341" width="11.42578125" style="241"/>
    <col min="15342" max="15342" width="5.7109375" style="241" customWidth="1"/>
    <col min="15343" max="15343" width="52.28515625" style="241" bestFit="1" customWidth="1"/>
    <col min="15344" max="15344" width="7.7109375" style="241" customWidth="1"/>
    <col min="15345" max="15349" width="6.7109375" style="241" customWidth="1"/>
    <col min="15350" max="15352" width="8.7109375" style="241" customWidth="1"/>
    <col min="15353" max="15355" width="9.7109375" style="241" customWidth="1"/>
    <col min="15356" max="15356" width="5.5703125" style="241" customWidth="1"/>
    <col min="15357" max="15597" width="11.42578125" style="241"/>
    <col min="15598" max="15598" width="5.7109375" style="241" customWidth="1"/>
    <col min="15599" max="15599" width="52.28515625" style="241" bestFit="1" customWidth="1"/>
    <col min="15600" max="15600" width="7.7109375" style="241" customWidth="1"/>
    <col min="15601" max="15605" width="6.7109375" style="241" customWidth="1"/>
    <col min="15606" max="15608" width="8.7109375" style="241" customWidth="1"/>
    <col min="15609" max="15611" width="9.7109375" style="241" customWidth="1"/>
    <col min="15612" max="15612" width="5.5703125" style="241" customWidth="1"/>
    <col min="15613" max="15853" width="11.42578125" style="241"/>
    <col min="15854" max="15854" width="5.7109375" style="241" customWidth="1"/>
    <col min="15855" max="15855" width="52.28515625" style="241" bestFit="1" customWidth="1"/>
    <col min="15856" max="15856" width="7.7109375" style="241" customWidth="1"/>
    <col min="15857" max="15861" width="6.7109375" style="241" customWidth="1"/>
    <col min="15862" max="15864" width="8.7109375" style="241" customWidth="1"/>
    <col min="15865" max="15867" width="9.7109375" style="241" customWidth="1"/>
    <col min="15868" max="15868" width="5.5703125" style="241" customWidth="1"/>
    <col min="15869" max="16109" width="11.42578125" style="241"/>
    <col min="16110" max="16110" width="5.7109375" style="241" customWidth="1"/>
    <col min="16111" max="16111" width="52.28515625" style="241" bestFit="1" customWidth="1"/>
    <col min="16112" max="16112" width="7.7109375" style="241" customWidth="1"/>
    <col min="16113" max="16117" width="6.7109375" style="241" customWidth="1"/>
    <col min="16118" max="16120" width="8.7109375" style="241" customWidth="1"/>
    <col min="16121" max="16123" width="9.7109375" style="241" customWidth="1"/>
    <col min="16124" max="16124" width="5.5703125" style="241" customWidth="1"/>
    <col min="16125" max="16384" width="11.42578125" style="241"/>
  </cols>
  <sheetData>
    <row r="1" spans="1:14" ht="17.100000000000001" customHeight="1" x14ac:dyDescent="0.2">
      <c r="A1" s="1482" t="s">
        <v>0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4"/>
    </row>
    <row r="2" spans="1:14" ht="17.100000000000001" customHeight="1" x14ac:dyDescent="0.2">
      <c r="A2" s="1485" t="s">
        <v>1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  <c r="N2" s="1487"/>
    </row>
    <row r="3" spans="1:14" ht="17.100000000000001" customHeight="1" x14ac:dyDescent="0.2">
      <c r="A3" s="1488" t="s">
        <v>39</v>
      </c>
      <c r="B3" s="1489"/>
      <c r="C3" s="1489"/>
      <c r="D3" s="1489"/>
      <c r="E3" s="1489"/>
      <c r="F3" s="1489"/>
      <c r="G3" s="1489"/>
      <c r="H3" s="1489"/>
      <c r="I3" s="1489"/>
      <c r="J3" s="1489"/>
      <c r="K3" s="1489"/>
      <c r="L3" s="1489"/>
      <c r="M3" s="1489"/>
      <c r="N3" s="1490"/>
    </row>
    <row r="4" spans="1:14" s="246" customFormat="1" ht="36" customHeight="1" x14ac:dyDescent="0.25">
      <c r="A4" s="1491" t="s">
        <v>1995</v>
      </c>
      <c r="B4" s="1492"/>
      <c r="C4" s="1492"/>
      <c r="D4" s="1492"/>
      <c r="E4" s="1492"/>
      <c r="F4" s="1492"/>
      <c r="G4" s="1492"/>
      <c r="H4" s="1493"/>
      <c r="I4" s="1494" t="s">
        <v>1993</v>
      </c>
      <c r="J4" s="1495"/>
      <c r="K4" s="1494" t="s">
        <v>1994</v>
      </c>
      <c r="L4" s="1495"/>
      <c r="M4" s="1496">
        <f ca="1">TODAY()</f>
        <v>42733</v>
      </c>
      <c r="N4" s="1497"/>
    </row>
    <row r="5" spans="1:14" ht="15" customHeight="1" x14ac:dyDescent="0.25">
      <c r="A5" s="1" t="s">
        <v>40</v>
      </c>
      <c r="B5" s="2"/>
      <c r="C5" s="2"/>
      <c r="D5" s="2"/>
      <c r="E5" s="2"/>
      <c r="F5" s="3"/>
      <c r="G5" s="1477">
        <f>+PREC_UNIT_MO_DIST!G36</f>
        <v>0</v>
      </c>
      <c r="H5" s="1478"/>
      <c r="I5" s="1479" t="s">
        <v>41</v>
      </c>
      <c r="J5" s="1480"/>
      <c r="K5" s="1481"/>
      <c r="L5" s="1479" t="s">
        <v>42</v>
      </c>
      <c r="M5" s="1480"/>
      <c r="N5" s="1481"/>
    </row>
    <row r="6" spans="1:14" ht="14.1" customHeight="1" x14ac:dyDescent="0.2">
      <c r="A6" s="4" t="s">
        <v>43</v>
      </c>
      <c r="B6" s="4" t="s">
        <v>44</v>
      </c>
      <c r="C6" s="4" t="s">
        <v>45</v>
      </c>
      <c r="D6" s="4" t="s">
        <v>46</v>
      </c>
      <c r="E6" s="4" t="s">
        <v>47</v>
      </c>
      <c r="F6" s="4" t="s">
        <v>48</v>
      </c>
      <c r="G6" s="4" t="s">
        <v>49</v>
      </c>
      <c r="H6" s="4" t="s">
        <v>50</v>
      </c>
      <c r="I6" s="4" t="s">
        <v>48</v>
      </c>
      <c r="J6" s="4" t="s">
        <v>49</v>
      </c>
      <c r="K6" s="4" t="s">
        <v>50</v>
      </c>
      <c r="L6" s="4" t="s">
        <v>48</v>
      </c>
      <c r="M6" s="4" t="s">
        <v>49</v>
      </c>
      <c r="N6" s="4" t="s">
        <v>50</v>
      </c>
    </row>
    <row r="7" spans="1:14" ht="14.1" customHeight="1" x14ac:dyDescent="0.2">
      <c r="A7" s="1471" t="s">
        <v>51</v>
      </c>
      <c r="B7" s="1472"/>
      <c r="C7" s="1472"/>
      <c r="D7" s="1472"/>
      <c r="E7" s="1472"/>
      <c r="F7" s="1472"/>
      <c r="G7" s="1472"/>
      <c r="H7" s="1472"/>
      <c r="I7" s="1472"/>
      <c r="J7" s="1472"/>
      <c r="K7" s="1472"/>
      <c r="L7" s="1472"/>
      <c r="M7" s="1472"/>
      <c r="N7" s="1473"/>
    </row>
    <row r="8" spans="1:14" ht="12.6" customHeight="1" x14ac:dyDescent="0.2">
      <c r="A8" s="5">
        <v>1</v>
      </c>
      <c r="B8" s="5" t="s">
        <v>52</v>
      </c>
      <c r="C8" s="6" t="s">
        <v>53</v>
      </c>
      <c r="D8" s="7">
        <v>1</v>
      </c>
      <c r="E8" s="8">
        <v>5.33</v>
      </c>
      <c r="F8" s="8">
        <f>+E8*$G$5/100/D8</f>
        <v>0</v>
      </c>
      <c r="G8" s="8">
        <f>+F8</f>
        <v>0</v>
      </c>
      <c r="H8" s="9"/>
      <c r="I8" s="167">
        <v>76</v>
      </c>
      <c r="J8" s="167">
        <v>90</v>
      </c>
      <c r="K8" s="168"/>
      <c r="L8" s="12">
        <f t="shared" ref="L8:N15" si="0">+F8*I8</f>
        <v>0</v>
      </c>
      <c r="M8" s="13">
        <f t="shared" si="0"/>
        <v>0</v>
      </c>
      <c r="N8" s="14"/>
    </row>
    <row r="9" spans="1:14" ht="12.6" customHeight="1" x14ac:dyDescent="0.2">
      <c r="A9" s="5">
        <v>2</v>
      </c>
      <c r="B9" s="5" t="s">
        <v>54</v>
      </c>
      <c r="C9" s="6"/>
      <c r="D9" s="7"/>
      <c r="E9" s="8"/>
      <c r="F9" s="8"/>
      <c r="G9" s="8"/>
      <c r="H9" s="9"/>
      <c r="I9" s="167"/>
      <c r="J9" s="167"/>
      <c r="K9" s="168"/>
      <c r="L9" s="12"/>
      <c r="M9" s="13"/>
      <c r="N9" s="14"/>
    </row>
    <row r="10" spans="1:14" ht="12.6" customHeight="1" x14ac:dyDescent="0.2">
      <c r="A10" s="5">
        <v>2.1</v>
      </c>
      <c r="B10" s="5" t="s">
        <v>55</v>
      </c>
      <c r="C10" s="6" t="s">
        <v>53</v>
      </c>
      <c r="D10" s="7">
        <v>1</v>
      </c>
      <c r="E10" s="8">
        <v>11.48</v>
      </c>
      <c r="F10" s="8">
        <f>+E10*$G$5/100/D10</f>
        <v>0</v>
      </c>
      <c r="G10" s="8">
        <f t="shared" ref="G10:H12" si="1">+F10</f>
        <v>0</v>
      </c>
      <c r="H10" s="8">
        <f t="shared" si="1"/>
        <v>0</v>
      </c>
      <c r="I10" s="167">
        <v>76</v>
      </c>
      <c r="J10" s="167">
        <v>14</v>
      </c>
      <c r="K10" s="168">
        <v>18</v>
      </c>
      <c r="L10" s="12">
        <f t="shared" si="0"/>
        <v>0</v>
      </c>
      <c r="M10" s="13">
        <f t="shared" si="0"/>
        <v>0</v>
      </c>
      <c r="N10" s="14">
        <f t="shared" si="0"/>
        <v>0</v>
      </c>
    </row>
    <row r="11" spans="1:14" ht="12.6" customHeight="1" x14ac:dyDescent="0.2">
      <c r="A11" s="5">
        <v>2.2000000000000002</v>
      </c>
      <c r="B11" s="5" t="s">
        <v>56</v>
      </c>
      <c r="C11" s="6" t="s">
        <v>53</v>
      </c>
      <c r="D11" s="7">
        <v>1</v>
      </c>
      <c r="E11" s="8">
        <f>+E10*0.65</f>
        <v>7.4620000000000006</v>
      </c>
      <c r="F11" s="8">
        <f>+E11*$G$5/100/D11</f>
        <v>0</v>
      </c>
      <c r="G11" s="8">
        <f t="shared" si="1"/>
        <v>0</v>
      </c>
      <c r="H11" s="8">
        <f t="shared" si="1"/>
        <v>0</v>
      </c>
      <c r="I11" s="167"/>
      <c r="J11" s="167">
        <v>2</v>
      </c>
      <c r="K11" s="168">
        <v>2</v>
      </c>
      <c r="L11" s="12">
        <f t="shared" si="0"/>
        <v>0</v>
      </c>
      <c r="M11" s="13">
        <f t="shared" si="0"/>
        <v>0</v>
      </c>
      <c r="N11" s="14">
        <f t="shared" si="0"/>
        <v>0</v>
      </c>
    </row>
    <row r="12" spans="1:14" ht="12.6" customHeight="1" x14ac:dyDescent="0.2">
      <c r="A12" s="5">
        <v>3</v>
      </c>
      <c r="B12" s="5" t="s">
        <v>57</v>
      </c>
      <c r="C12" s="6" t="s">
        <v>58</v>
      </c>
      <c r="D12" s="7">
        <v>1.63</v>
      </c>
      <c r="E12" s="8">
        <v>8.31</v>
      </c>
      <c r="F12" s="8">
        <f>+E12*$G$5/100/D12</f>
        <v>0</v>
      </c>
      <c r="G12" s="8">
        <f t="shared" si="1"/>
        <v>0</v>
      </c>
      <c r="H12" s="8">
        <f t="shared" si="1"/>
        <v>0</v>
      </c>
      <c r="I12" s="167">
        <v>132</v>
      </c>
      <c r="J12" s="167">
        <v>11</v>
      </c>
      <c r="K12" s="168">
        <v>22</v>
      </c>
      <c r="L12" s="12">
        <f t="shared" si="0"/>
        <v>0</v>
      </c>
      <c r="M12" s="13">
        <f t="shared" si="0"/>
        <v>0</v>
      </c>
      <c r="N12" s="14">
        <f t="shared" si="0"/>
        <v>0</v>
      </c>
    </row>
    <row r="13" spans="1:14" ht="12.6" customHeight="1" x14ac:dyDescent="0.2">
      <c r="A13" s="5">
        <v>4</v>
      </c>
      <c r="B13" s="5" t="s">
        <v>59</v>
      </c>
      <c r="C13" s="6"/>
      <c r="D13" s="7"/>
      <c r="E13" s="8"/>
      <c r="F13" s="8"/>
      <c r="G13" s="9"/>
      <c r="H13" s="9"/>
      <c r="I13" s="167"/>
      <c r="J13" s="167"/>
      <c r="K13" s="168"/>
      <c r="L13" s="12"/>
      <c r="M13" s="13"/>
      <c r="N13" s="14"/>
    </row>
    <row r="14" spans="1:14" ht="12.6" customHeight="1" x14ac:dyDescent="0.2">
      <c r="A14" s="5">
        <v>4.0999999999999996</v>
      </c>
      <c r="B14" s="5" t="s">
        <v>55</v>
      </c>
      <c r="C14" s="6" t="s">
        <v>53</v>
      </c>
      <c r="D14" s="7">
        <v>1</v>
      </c>
      <c r="E14" s="8">
        <v>14.35</v>
      </c>
      <c r="F14" s="8">
        <f>+E14*$G$5/100/D14</f>
        <v>0</v>
      </c>
      <c r="G14" s="8">
        <f>+F14*1.47</f>
        <v>0</v>
      </c>
      <c r="H14" s="8">
        <f>+F14*0.66</f>
        <v>0</v>
      </c>
      <c r="I14" s="167">
        <v>76</v>
      </c>
      <c r="J14" s="167">
        <v>17</v>
      </c>
      <c r="K14" s="168">
        <v>17</v>
      </c>
      <c r="L14" s="12">
        <f t="shared" si="0"/>
        <v>0</v>
      </c>
      <c r="M14" s="13">
        <f t="shared" si="0"/>
        <v>0</v>
      </c>
      <c r="N14" s="14">
        <f t="shared" si="0"/>
        <v>0</v>
      </c>
    </row>
    <row r="15" spans="1:14" ht="12.6" customHeight="1" x14ac:dyDescent="0.2">
      <c r="A15" s="5">
        <v>4.2</v>
      </c>
      <c r="B15" s="5" t="s">
        <v>56</v>
      </c>
      <c r="C15" s="6" t="s">
        <v>53</v>
      </c>
      <c r="D15" s="7">
        <v>1</v>
      </c>
      <c r="E15" s="8">
        <v>9.32</v>
      </c>
      <c r="F15" s="8">
        <f>+E15*$G$5/100/D15</f>
        <v>0</v>
      </c>
      <c r="G15" s="8">
        <f>+F15*1.47</f>
        <v>0</v>
      </c>
      <c r="H15" s="8">
        <f>+F15*0.66</f>
        <v>0</v>
      </c>
      <c r="I15" s="167"/>
      <c r="J15" s="167"/>
      <c r="K15" s="168"/>
      <c r="L15" s="12">
        <f t="shared" si="0"/>
        <v>0</v>
      </c>
      <c r="M15" s="13">
        <f t="shared" si="0"/>
        <v>0</v>
      </c>
      <c r="N15" s="14">
        <f t="shared" si="0"/>
        <v>0</v>
      </c>
    </row>
    <row r="16" spans="1:14" ht="12.6" customHeight="1" x14ac:dyDescent="0.2">
      <c r="A16" s="5">
        <v>5</v>
      </c>
      <c r="B16" s="5" t="s">
        <v>60</v>
      </c>
      <c r="C16" s="6"/>
      <c r="D16" s="7"/>
      <c r="E16" s="8"/>
      <c r="F16" s="8"/>
      <c r="G16" s="8"/>
      <c r="H16" s="8"/>
      <c r="I16" s="167"/>
      <c r="J16" s="167"/>
      <c r="K16" s="168"/>
      <c r="L16" s="12"/>
      <c r="M16" s="13"/>
      <c r="N16" s="14"/>
    </row>
    <row r="17" spans="1:14" ht="12.6" customHeight="1" x14ac:dyDescent="0.2">
      <c r="A17" s="5">
        <v>5.0999999999999996</v>
      </c>
      <c r="B17" s="5" t="s">
        <v>61</v>
      </c>
      <c r="C17" s="6" t="s">
        <v>58</v>
      </c>
      <c r="D17" s="7">
        <v>1</v>
      </c>
      <c r="E17" s="8">
        <v>4.82</v>
      </c>
      <c r="F17" s="8">
        <f t="shared" ref="F17:F24" si="2">+E17*$G$5/100/D17</f>
        <v>0</v>
      </c>
      <c r="G17" s="8">
        <f t="shared" ref="G17:G24" si="3">+F17*1.47</f>
        <v>0</v>
      </c>
      <c r="H17" s="8">
        <f t="shared" ref="H17:H24" si="4">+F17*0.66</f>
        <v>0</v>
      </c>
      <c r="I17" s="167">
        <v>16</v>
      </c>
      <c r="J17" s="167">
        <v>4</v>
      </c>
      <c r="K17" s="168">
        <v>6</v>
      </c>
      <c r="L17" s="12">
        <f>+F17*I17</f>
        <v>0</v>
      </c>
      <c r="M17" s="13">
        <f>+G17*J17</f>
        <v>0</v>
      </c>
      <c r="N17" s="14">
        <f>+H17*K17</f>
        <v>0</v>
      </c>
    </row>
    <row r="18" spans="1:14" ht="12.6" customHeight="1" x14ac:dyDescent="0.2">
      <c r="A18" s="5">
        <v>5.2</v>
      </c>
      <c r="B18" s="5" t="s">
        <v>62</v>
      </c>
      <c r="C18" s="6" t="s">
        <v>58</v>
      </c>
      <c r="D18" s="7">
        <v>1</v>
      </c>
      <c r="E18" s="8">
        <f>+E17*0.8</f>
        <v>3.8560000000000003</v>
      </c>
      <c r="F18" s="8">
        <f t="shared" si="2"/>
        <v>0</v>
      </c>
      <c r="G18" s="8">
        <f t="shared" si="3"/>
        <v>0</v>
      </c>
      <c r="H18" s="8">
        <f t="shared" si="4"/>
        <v>0</v>
      </c>
      <c r="I18" s="167"/>
      <c r="J18" s="167"/>
      <c r="K18" s="168"/>
      <c r="L18" s="12">
        <f t="shared" ref="L18:N81" si="5">+F18*I18</f>
        <v>0</v>
      </c>
      <c r="M18" s="13">
        <f t="shared" si="5"/>
        <v>0</v>
      </c>
      <c r="N18" s="14">
        <f t="shared" si="5"/>
        <v>0</v>
      </c>
    </row>
    <row r="19" spans="1:14" ht="12.6" customHeight="1" x14ac:dyDescent="0.2">
      <c r="A19" s="5">
        <v>5.3</v>
      </c>
      <c r="B19" s="5" t="s">
        <v>63</v>
      </c>
      <c r="C19" s="6" t="s">
        <v>58</v>
      </c>
      <c r="D19" s="7">
        <v>1</v>
      </c>
      <c r="E19" s="8">
        <f>+E17*0.6</f>
        <v>2.8919999999999999</v>
      </c>
      <c r="F19" s="8">
        <f t="shared" si="2"/>
        <v>0</v>
      </c>
      <c r="G19" s="8">
        <f t="shared" si="3"/>
        <v>0</v>
      </c>
      <c r="H19" s="8">
        <f t="shared" si="4"/>
        <v>0</v>
      </c>
      <c r="I19" s="167">
        <v>37</v>
      </c>
      <c r="J19" s="167">
        <v>8</v>
      </c>
      <c r="K19" s="168">
        <v>2</v>
      </c>
      <c r="L19" s="12">
        <f t="shared" si="5"/>
        <v>0</v>
      </c>
      <c r="M19" s="13">
        <f t="shared" si="5"/>
        <v>0</v>
      </c>
      <c r="N19" s="14">
        <f t="shared" si="5"/>
        <v>0</v>
      </c>
    </row>
    <row r="20" spans="1:14" ht="12.6" customHeight="1" x14ac:dyDescent="0.2">
      <c r="A20" s="5">
        <v>5.4</v>
      </c>
      <c r="B20" s="5" t="s">
        <v>64</v>
      </c>
      <c r="C20" s="6" t="s">
        <v>58</v>
      </c>
      <c r="D20" s="7">
        <v>1</v>
      </c>
      <c r="E20" s="8">
        <f>+E17*0.75</f>
        <v>3.6150000000000002</v>
      </c>
      <c r="F20" s="8">
        <f t="shared" si="2"/>
        <v>0</v>
      </c>
      <c r="G20" s="8">
        <f t="shared" si="3"/>
        <v>0</v>
      </c>
      <c r="H20" s="8">
        <f t="shared" si="4"/>
        <v>0</v>
      </c>
      <c r="I20" s="167"/>
      <c r="J20" s="167"/>
      <c r="K20" s="168"/>
      <c r="L20" s="12">
        <f t="shared" si="5"/>
        <v>0</v>
      </c>
      <c r="M20" s="13">
        <f t="shared" si="5"/>
        <v>0</v>
      </c>
      <c r="N20" s="14">
        <f t="shared" si="5"/>
        <v>0</v>
      </c>
    </row>
    <row r="21" spans="1:14" ht="12.6" customHeight="1" x14ac:dyDescent="0.2">
      <c r="A21" s="5">
        <v>5.5</v>
      </c>
      <c r="B21" s="5" t="s">
        <v>65</v>
      </c>
      <c r="C21" s="6" t="s">
        <v>58</v>
      </c>
      <c r="D21" s="7">
        <v>1</v>
      </c>
      <c r="E21" s="8">
        <f>+E17*0.8*0.75</f>
        <v>2.8920000000000003</v>
      </c>
      <c r="F21" s="8">
        <f t="shared" si="2"/>
        <v>0</v>
      </c>
      <c r="G21" s="8">
        <f t="shared" si="3"/>
        <v>0</v>
      </c>
      <c r="H21" s="8">
        <f t="shared" si="4"/>
        <v>0</v>
      </c>
      <c r="I21" s="167"/>
      <c r="J21" s="167"/>
      <c r="K21" s="168"/>
      <c r="L21" s="12">
        <f t="shared" si="5"/>
        <v>0</v>
      </c>
      <c r="M21" s="13">
        <f t="shared" si="5"/>
        <v>0</v>
      </c>
      <c r="N21" s="14">
        <f t="shared" si="5"/>
        <v>0</v>
      </c>
    </row>
    <row r="22" spans="1:14" ht="12.6" customHeight="1" x14ac:dyDescent="0.2">
      <c r="A22" s="5">
        <v>5.6</v>
      </c>
      <c r="B22" s="5" t="s">
        <v>66</v>
      </c>
      <c r="C22" s="6" t="s">
        <v>58</v>
      </c>
      <c r="D22" s="7">
        <v>1</v>
      </c>
      <c r="E22" s="8">
        <v>3.91</v>
      </c>
      <c r="F22" s="8">
        <f t="shared" si="2"/>
        <v>0</v>
      </c>
      <c r="G22" s="8">
        <f t="shared" si="3"/>
        <v>0</v>
      </c>
      <c r="H22" s="8">
        <f t="shared" si="4"/>
        <v>0</v>
      </c>
      <c r="I22" s="167">
        <v>3</v>
      </c>
      <c r="J22" s="167"/>
      <c r="K22" s="168">
        <v>13</v>
      </c>
      <c r="L22" s="12">
        <f t="shared" si="5"/>
        <v>0</v>
      </c>
      <c r="M22" s="13">
        <f t="shared" si="5"/>
        <v>0</v>
      </c>
      <c r="N22" s="14">
        <f t="shared" si="5"/>
        <v>0</v>
      </c>
    </row>
    <row r="23" spans="1:14" ht="12.6" customHeight="1" x14ac:dyDescent="0.2">
      <c r="A23" s="5">
        <v>5.7</v>
      </c>
      <c r="B23" s="5" t="s">
        <v>67</v>
      </c>
      <c r="C23" s="6" t="s">
        <v>58</v>
      </c>
      <c r="D23" s="7">
        <v>1</v>
      </c>
      <c r="E23" s="8">
        <v>3.13</v>
      </c>
      <c r="F23" s="8">
        <f t="shared" si="2"/>
        <v>0</v>
      </c>
      <c r="G23" s="8">
        <f t="shared" si="3"/>
        <v>0</v>
      </c>
      <c r="H23" s="8">
        <f t="shared" si="4"/>
        <v>0</v>
      </c>
      <c r="I23" s="167">
        <v>17</v>
      </c>
      <c r="J23" s="167"/>
      <c r="K23" s="168">
        <v>15</v>
      </c>
      <c r="L23" s="12">
        <f t="shared" si="5"/>
        <v>0</v>
      </c>
      <c r="M23" s="13">
        <f t="shared" si="5"/>
        <v>0</v>
      </c>
      <c r="N23" s="14">
        <f t="shared" si="5"/>
        <v>0</v>
      </c>
    </row>
    <row r="24" spans="1:14" ht="12.6" customHeight="1" x14ac:dyDescent="0.2">
      <c r="A24" s="5">
        <v>5.8</v>
      </c>
      <c r="B24" s="5" t="s">
        <v>68</v>
      </c>
      <c r="C24" s="6" t="s">
        <v>58</v>
      </c>
      <c r="D24" s="7">
        <v>1</v>
      </c>
      <c r="E24" s="8">
        <v>1.04</v>
      </c>
      <c r="F24" s="8">
        <f t="shared" si="2"/>
        <v>0</v>
      </c>
      <c r="G24" s="8">
        <f t="shared" si="3"/>
        <v>0</v>
      </c>
      <c r="H24" s="8">
        <f t="shared" si="4"/>
        <v>0</v>
      </c>
      <c r="I24" s="167">
        <v>8</v>
      </c>
      <c r="J24" s="167"/>
      <c r="K24" s="168">
        <v>3</v>
      </c>
      <c r="L24" s="12">
        <f t="shared" si="5"/>
        <v>0</v>
      </c>
      <c r="M24" s="13">
        <f t="shared" si="5"/>
        <v>0</v>
      </c>
      <c r="N24" s="14">
        <f t="shared" si="5"/>
        <v>0</v>
      </c>
    </row>
    <row r="25" spans="1:14" ht="12.6" customHeight="1" x14ac:dyDescent="0.2">
      <c r="A25" s="5">
        <v>6</v>
      </c>
      <c r="B25" s="5" t="s">
        <v>69</v>
      </c>
      <c r="C25" s="6"/>
      <c r="D25" s="7"/>
      <c r="E25" s="8"/>
      <c r="F25" s="8"/>
      <c r="G25" s="8"/>
      <c r="H25" s="8"/>
      <c r="I25" s="167"/>
      <c r="J25" s="167"/>
      <c r="K25" s="168"/>
      <c r="L25" s="12"/>
      <c r="M25" s="13"/>
      <c r="N25" s="14"/>
    </row>
    <row r="26" spans="1:14" ht="12.6" customHeight="1" x14ac:dyDescent="0.2">
      <c r="A26" s="5">
        <v>6.1</v>
      </c>
      <c r="B26" s="5" t="s">
        <v>70</v>
      </c>
      <c r="C26" s="6" t="s">
        <v>58</v>
      </c>
      <c r="D26" s="7">
        <v>0.63</v>
      </c>
      <c r="E26" s="8">
        <v>2.79</v>
      </c>
      <c r="F26" s="8">
        <f>+E26*$G$5/100/D26</f>
        <v>0</v>
      </c>
      <c r="G26" s="8">
        <f>+F26*1.47</f>
        <v>0</v>
      </c>
      <c r="H26" s="8">
        <f>+F26*0.66</f>
        <v>0</v>
      </c>
      <c r="I26" s="167">
        <v>57</v>
      </c>
      <c r="J26" s="167"/>
      <c r="K26" s="168"/>
      <c r="L26" s="12">
        <f t="shared" si="5"/>
        <v>0</v>
      </c>
      <c r="M26" s="13">
        <f t="shared" si="5"/>
        <v>0</v>
      </c>
      <c r="N26" s="14">
        <f t="shared" si="5"/>
        <v>0</v>
      </c>
    </row>
    <row r="27" spans="1:14" ht="12.6" customHeight="1" x14ac:dyDescent="0.2">
      <c r="A27" s="5">
        <v>6.2</v>
      </c>
      <c r="B27" s="5" t="s">
        <v>71</v>
      </c>
      <c r="C27" s="6" t="s">
        <v>58</v>
      </c>
      <c r="D27" s="7">
        <v>0.72</v>
      </c>
      <c r="E27" s="8">
        <v>2.14</v>
      </c>
      <c r="F27" s="8">
        <f>+E27*$G$5/100/D27</f>
        <v>0</v>
      </c>
      <c r="G27" s="8">
        <f>+F27*1.47</f>
        <v>0</v>
      </c>
      <c r="H27" s="8">
        <f>+F27*0.66</f>
        <v>0</v>
      </c>
      <c r="I27" s="167">
        <v>66</v>
      </c>
      <c r="J27" s="167"/>
      <c r="K27" s="168">
        <v>1</v>
      </c>
      <c r="L27" s="12">
        <f t="shared" si="5"/>
        <v>0</v>
      </c>
      <c r="M27" s="13">
        <f t="shared" si="5"/>
        <v>0</v>
      </c>
      <c r="N27" s="14">
        <f t="shared" si="5"/>
        <v>0</v>
      </c>
    </row>
    <row r="28" spans="1:14" ht="12.6" customHeight="1" x14ac:dyDescent="0.2">
      <c r="A28" s="5">
        <v>7</v>
      </c>
      <c r="B28" s="5" t="s">
        <v>72</v>
      </c>
      <c r="C28" s="6" t="s">
        <v>58</v>
      </c>
      <c r="D28" s="7">
        <v>0.37</v>
      </c>
      <c r="E28" s="8">
        <v>0.98</v>
      </c>
      <c r="F28" s="8">
        <f>+E28*$G$5/100/D28</f>
        <v>0</v>
      </c>
      <c r="G28" s="8">
        <f>+F28*1.47</f>
        <v>0</v>
      </c>
      <c r="H28" s="8">
        <f>+F28*0.66</f>
        <v>0</v>
      </c>
      <c r="I28" s="167">
        <v>75</v>
      </c>
      <c r="J28" s="167"/>
      <c r="K28" s="168">
        <v>2</v>
      </c>
      <c r="L28" s="12">
        <f t="shared" si="5"/>
        <v>0</v>
      </c>
      <c r="M28" s="13">
        <f t="shared" si="5"/>
        <v>0</v>
      </c>
      <c r="N28" s="14">
        <f t="shared" si="5"/>
        <v>0</v>
      </c>
    </row>
    <row r="29" spans="1:14" ht="12.6" customHeight="1" x14ac:dyDescent="0.2">
      <c r="A29" s="5">
        <v>8</v>
      </c>
      <c r="B29" s="5" t="s">
        <v>1863</v>
      </c>
      <c r="C29" s="6"/>
      <c r="D29" s="7"/>
      <c r="E29" s="8"/>
      <c r="F29" s="8"/>
      <c r="G29" s="8"/>
      <c r="H29" s="8"/>
      <c r="I29" s="167"/>
      <c r="J29" s="167"/>
      <c r="K29" s="168"/>
      <c r="L29" s="12"/>
      <c r="M29" s="13"/>
      <c r="N29" s="14"/>
    </row>
    <row r="30" spans="1:14" ht="12.6" customHeight="1" x14ac:dyDescent="0.2">
      <c r="A30" s="5">
        <v>8.1</v>
      </c>
      <c r="B30" s="5" t="s">
        <v>73</v>
      </c>
      <c r="C30" s="6" t="s">
        <v>53</v>
      </c>
      <c r="D30" s="7">
        <v>1</v>
      </c>
      <c r="E30" s="8">
        <v>11.94</v>
      </c>
      <c r="F30" s="8">
        <f>+E30*$G$5/100/D30</f>
        <v>0</v>
      </c>
      <c r="G30" s="8">
        <f t="shared" ref="G30:G36" si="6">+F30*1.47</f>
        <v>0</v>
      </c>
      <c r="H30" s="8">
        <f t="shared" ref="H30:H36" si="7">+F30*0.66</f>
        <v>0</v>
      </c>
      <c r="I30" s="167">
        <v>16</v>
      </c>
      <c r="J30" s="167">
        <v>1</v>
      </c>
      <c r="K30" s="168">
        <v>2</v>
      </c>
      <c r="L30" s="12">
        <f t="shared" si="5"/>
        <v>0</v>
      </c>
      <c r="M30" s="13">
        <f t="shared" si="5"/>
        <v>0</v>
      </c>
      <c r="N30" s="14">
        <f t="shared" si="5"/>
        <v>0</v>
      </c>
    </row>
    <row r="31" spans="1:14" ht="12.6" customHeight="1" x14ac:dyDescent="0.2">
      <c r="A31" s="5">
        <v>8.1999999999999993</v>
      </c>
      <c r="B31" s="5" t="s">
        <v>74</v>
      </c>
      <c r="C31" s="6" t="s">
        <v>53</v>
      </c>
      <c r="D31" s="7">
        <v>1</v>
      </c>
      <c r="E31" s="8">
        <v>9.39</v>
      </c>
      <c r="F31" s="8">
        <f t="shared" ref="F31:F36" si="8">+E31*$G$5/100/D31</f>
        <v>0</v>
      </c>
      <c r="G31" s="8">
        <f t="shared" si="6"/>
        <v>0</v>
      </c>
      <c r="H31" s="8">
        <f t="shared" si="7"/>
        <v>0</v>
      </c>
      <c r="I31" s="167"/>
      <c r="J31" s="167"/>
      <c r="K31" s="168"/>
      <c r="L31" s="12">
        <f t="shared" si="5"/>
        <v>0</v>
      </c>
      <c r="M31" s="13">
        <f t="shared" si="5"/>
        <v>0</v>
      </c>
      <c r="N31" s="14">
        <f t="shared" si="5"/>
        <v>0</v>
      </c>
    </row>
    <row r="32" spans="1:14" ht="12.6" customHeight="1" x14ac:dyDescent="0.2">
      <c r="A32" s="5">
        <v>8.3000000000000007</v>
      </c>
      <c r="B32" s="5" t="s">
        <v>75</v>
      </c>
      <c r="C32" s="6" t="s">
        <v>53</v>
      </c>
      <c r="D32" s="7">
        <v>1</v>
      </c>
      <c r="E32" s="8">
        <v>7.04</v>
      </c>
      <c r="F32" s="8">
        <f t="shared" si="8"/>
        <v>0</v>
      </c>
      <c r="G32" s="8">
        <f t="shared" si="6"/>
        <v>0</v>
      </c>
      <c r="H32" s="8">
        <f t="shared" si="7"/>
        <v>0</v>
      </c>
      <c r="I32" s="167">
        <v>38</v>
      </c>
      <c r="J32" s="167">
        <v>4</v>
      </c>
      <c r="K32" s="168">
        <v>4</v>
      </c>
      <c r="L32" s="12">
        <f t="shared" si="5"/>
        <v>0</v>
      </c>
      <c r="M32" s="13">
        <f t="shared" si="5"/>
        <v>0</v>
      </c>
      <c r="N32" s="14">
        <f t="shared" si="5"/>
        <v>0</v>
      </c>
    </row>
    <row r="33" spans="1:14" ht="12.6" customHeight="1" x14ac:dyDescent="0.2">
      <c r="A33" s="5">
        <v>8.4</v>
      </c>
      <c r="B33" s="5" t="s">
        <v>76</v>
      </c>
      <c r="C33" s="6" t="s">
        <v>53</v>
      </c>
      <c r="D33" s="7">
        <v>1</v>
      </c>
      <c r="E33" s="8">
        <v>17.25</v>
      </c>
      <c r="F33" s="8">
        <f t="shared" si="8"/>
        <v>0</v>
      </c>
      <c r="G33" s="8">
        <f t="shared" si="6"/>
        <v>0</v>
      </c>
      <c r="H33" s="8">
        <f t="shared" si="7"/>
        <v>0</v>
      </c>
      <c r="I33" s="167">
        <v>3</v>
      </c>
      <c r="J33" s="167"/>
      <c r="K33" s="168">
        <v>13</v>
      </c>
      <c r="L33" s="12">
        <f t="shared" si="5"/>
        <v>0</v>
      </c>
      <c r="M33" s="13">
        <f t="shared" si="5"/>
        <v>0</v>
      </c>
      <c r="N33" s="14">
        <f t="shared" si="5"/>
        <v>0</v>
      </c>
    </row>
    <row r="34" spans="1:14" ht="12.6" customHeight="1" x14ac:dyDescent="0.2">
      <c r="A34" s="5">
        <v>8.5</v>
      </c>
      <c r="B34" s="5" t="s">
        <v>77</v>
      </c>
      <c r="C34" s="6" t="s">
        <v>53</v>
      </c>
      <c r="D34" s="7">
        <v>1</v>
      </c>
      <c r="E34" s="8">
        <v>12.67</v>
      </c>
      <c r="F34" s="8">
        <f t="shared" si="8"/>
        <v>0</v>
      </c>
      <c r="G34" s="8">
        <f t="shared" si="6"/>
        <v>0</v>
      </c>
      <c r="H34" s="8">
        <f t="shared" si="7"/>
        <v>0</v>
      </c>
      <c r="I34" s="167">
        <v>13</v>
      </c>
      <c r="J34" s="167">
        <v>15</v>
      </c>
      <c r="K34" s="168">
        <v>21</v>
      </c>
      <c r="L34" s="12">
        <f t="shared" si="5"/>
        <v>0</v>
      </c>
      <c r="M34" s="13">
        <f t="shared" si="5"/>
        <v>0</v>
      </c>
      <c r="N34" s="14">
        <f t="shared" si="5"/>
        <v>0</v>
      </c>
    </row>
    <row r="35" spans="1:14" ht="12.6" customHeight="1" x14ac:dyDescent="0.2">
      <c r="A35" s="5">
        <v>8.6</v>
      </c>
      <c r="B35" s="5" t="s">
        <v>78</v>
      </c>
      <c r="C35" s="6" t="s">
        <v>53</v>
      </c>
      <c r="D35" s="7">
        <v>1</v>
      </c>
      <c r="E35" s="8">
        <v>3.98</v>
      </c>
      <c r="F35" s="8">
        <f t="shared" si="8"/>
        <v>0</v>
      </c>
      <c r="G35" s="8">
        <f t="shared" si="6"/>
        <v>0</v>
      </c>
      <c r="H35" s="8">
        <f t="shared" si="7"/>
        <v>0</v>
      </c>
      <c r="I35" s="167">
        <v>5</v>
      </c>
      <c r="J35" s="167">
        <v>30</v>
      </c>
      <c r="K35" s="168">
        <v>13</v>
      </c>
      <c r="L35" s="12">
        <f t="shared" si="5"/>
        <v>0</v>
      </c>
      <c r="M35" s="13">
        <f t="shared" si="5"/>
        <v>0</v>
      </c>
      <c r="N35" s="14">
        <f t="shared" si="5"/>
        <v>0</v>
      </c>
    </row>
    <row r="36" spans="1:14" ht="12.6" customHeight="1" x14ac:dyDescent="0.2">
      <c r="A36" s="5">
        <v>8.6999999999999993</v>
      </c>
      <c r="B36" s="5" t="s">
        <v>79</v>
      </c>
      <c r="C36" s="6" t="s">
        <v>53</v>
      </c>
      <c r="D36" s="7">
        <v>1</v>
      </c>
      <c r="E36" s="8">
        <v>7.96</v>
      </c>
      <c r="F36" s="8">
        <f t="shared" si="8"/>
        <v>0</v>
      </c>
      <c r="G36" s="8">
        <f t="shared" si="6"/>
        <v>0</v>
      </c>
      <c r="H36" s="8">
        <f t="shared" si="7"/>
        <v>0</v>
      </c>
      <c r="I36" s="167">
        <v>1</v>
      </c>
      <c r="J36" s="167"/>
      <c r="K36" s="168">
        <v>3</v>
      </c>
      <c r="L36" s="12">
        <f t="shared" si="5"/>
        <v>0</v>
      </c>
      <c r="M36" s="13">
        <f t="shared" si="5"/>
        <v>0</v>
      </c>
      <c r="N36" s="14">
        <f t="shared" si="5"/>
        <v>0</v>
      </c>
    </row>
    <row r="37" spans="1:14" ht="12.6" customHeight="1" x14ac:dyDescent="0.2">
      <c r="A37" s="5">
        <v>9</v>
      </c>
      <c r="B37" s="5" t="s">
        <v>80</v>
      </c>
      <c r="C37" s="6"/>
      <c r="D37" s="7"/>
      <c r="E37" s="8"/>
      <c r="F37" s="8"/>
      <c r="G37" s="8"/>
      <c r="H37" s="8"/>
      <c r="I37" s="167"/>
      <c r="J37" s="167"/>
      <c r="K37" s="168"/>
      <c r="L37" s="12"/>
      <c r="M37" s="13"/>
      <c r="N37" s="14"/>
    </row>
    <row r="38" spans="1:14" ht="12.6" customHeight="1" x14ac:dyDescent="0.2">
      <c r="A38" s="5">
        <v>9.1</v>
      </c>
      <c r="B38" s="5" t="s">
        <v>81</v>
      </c>
      <c r="C38" s="6" t="s">
        <v>58</v>
      </c>
      <c r="D38" s="15">
        <v>9.8000000000000004E-2</v>
      </c>
      <c r="E38" s="8">
        <v>8.17</v>
      </c>
      <c r="F38" s="8">
        <f t="shared" ref="F38:F43" si="9">+E38*$G$5/100/D38</f>
        <v>0</v>
      </c>
      <c r="G38" s="8">
        <f t="shared" ref="G38:G43" si="10">+F38*1.47</f>
        <v>0</v>
      </c>
      <c r="H38" s="8">
        <f t="shared" ref="H38:H43" si="11">+F38*0.66</f>
        <v>0</v>
      </c>
      <c r="I38" s="167">
        <v>3</v>
      </c>
      <c r="J38" s="167"/>
      <c r="K38" s="168"/>
      <c r="L38" s="12">
        <f t="shared" si="5"/>
        <v>0</v>
      </c>
      <c r="M38" s="13">
        <f t="shared" si="5"/>
        <v>0</v>
      </c>
      <c r="N38" s="14">
        <f t="shared" si="5"/>
        <v>0</v>
      </c>
    </row>
    <row r="39" spans="1:14" ht="12.6" customHeight="1" x14ac:dyDescent="0.2">
      <c r="A39" s="5">
        <v>9.1999999999999993</v>
      </c>
      <c r="B39" s="5" t="s">
        <v>82</v>
      </c>
      <c r="C39" s="6" t="s">
        <v>58</v>
      </c>
      <c r="D39" s="15">
        <v>9.8000000000000004E-2</v>
      </c>
      <c r="E39" s="8">
        <v>4.9000000000000004</v>
      </c>
      <c r="F39" s="8">
        <f t="shared" si="9"/>
        <v>0</v>
      </c>
      <c r="G39" s="8">
        <f t="shared" si="10"/>
        <v>0</v>
      </c>
      <c r="H39" s="8">
        <f t="shared" si="11"/>
        <v>0</v>
      </c>
      <c r="I39" s="167">
        <v>8</v>
      </c>
      <c r="J39" s="167">
        <v>4</v>
      </c>
      <c r="K39" s="168">
        <v>3</v>
      </c>
      <c r="L39" s="12">
        <f t="shared" si="5"/>
        <v>0</v>
      </c>
      <c r="M39" s="13">
        <f t="shared" si="5"/>
        <v>0</v>
      </c>
      <c r="N39" s="14">
        <f t="shared" si="5"/>
        <v>0</v>
      </c>
    </row>
    <row r="40" spans="1:14" ht="12.6" customHeight="1" x14ac:dyDescent="0.2">
      <c r="A40" s="5">
        <v>9.3000000000000007</v>
      </c>
      <c r="B40" s="5" t="s">
        <v>83</v>
      </c>
      <c r="C40" s="6" t="s">
        <v>58</v>
      </c>
      <c r="D40" s="7">
        <v>0.76</v>
      </c>
      <c r="E40" s="8">
        <v>2.46</v>
      </c>
      <c r="F40" s="8">
        <f t="shared" si="9"/>
        <v>0</v>
      </c>
      <c r="G40" s="8">
        <f t="shared" si="10"/>
        <v>0</v>
      </c>
      <c r="H40" s="8">
        <f t="shared" si="11"/>
        <v>0</v>
      </c>
      <c r="I40" s="167">
        <v>75</v>
      </c>
      <c r="J40" s="167">
        <v>27</v>
      </c>
      <c r="K40" s="168"/>
      <c r="L40" s="12">
        <f t="shared" si="5"/>
        <v>0</v>
      </c>
      <c r="M40" s="13">
        <f t="shared" si="5"/>
        <v>0</v>
      </c>
      <c r="N40" s="14">
        <f t="shared" si="5"/>
        <v>0</v>
      </c>
    </row>
    <row r="41" spans="1:14" ht="12.6" customHeight="1" x14ac:dyDescent="0.2">
      <c r="A41" s="5">
        <v>9.4</v>
      </c>
      <c r="B41" s="5" t="s">
        <v>84</v>
      </c>
      <c r="C41" s="6" t="s">
        <v>58</v>
      </c>
      <c r="D41" s="7">
        <v>0.28000000000000003</v>
      </c>
      <c r="E41" s="8">
        <v>0.9</v>
      </c>
      <c r="F41" s="8">
        <f t="shared" si="9"/>
        <v>0</v>
      </c>
      <c r="G41" s="8">
        <f t="shared" si="10"/>
        <v>0</v>
      </c>
      <c r="H41" s="8">
        <f t="shared" si="11"/>
        <v>0</v>
      </c>
      <c r="I41" s="167"/>
      <c r="J41" s="167">
        <v>1</v>
      </c>
      <c r="K41" s="168">
        <v>2</v>
      </c>
      <c r="L41" s="12">
        <f t="shared" si="5"/>
        <v>0</v>
      </c>
      <c r="M41" s="13">
        <f t="shared" si="5"/>
        <v>0</v>
      </c>
      <c r="N41" s="14">
        <f t="shared" si="5"/>
        <v>0</v>
      </c>
    </row>
    <row r="42" spans="1:14" ht="12.6" customHeight="1" x14ac:dyDescent="0.2">
      <c r="A42" s="5">
        <v>9.5</v>
      </c>
      <c r="B42" s="5" t="s">
        <v>85</v>
      </c>
      <c r="C42" s="6" t="s">
        <v>58</v>
      </c>
      <c r="D42" s="7">
        <v>0.28000000000000003</v>
      </c>
      <c r="E42" s="8">
        <v>0.89</v>
      </c>
      <c r="F42" s="8">
        <f t="shared" si="9"/>
        <v>0</v>
      </c>
      <c r="G42" s="8">
        <f t="shared" si="10"/>
        <v>0</v>
      </c>
      <c r="H42" s="8">
        <f t="shared" si="11"/>
        <v>0</v>
      </c>
      <c r="I42" s="167"/>
      <c r="J42" s="167">
        <v>1</v>
      </c>
      <c r="K42" s="168">
        <v>2</v>
      </c>
      <c r="L42" s="12">
        <f t="shared" si="5"/>
        <v>0</v>
      </c>
      <c r="M42" s="13">
        <f t="shared" si="5"/>
        <v>0</v>
      </c>
      <c r="N42" s="14">
        <f t="shared" si="5"/>
        <v>0</v>
      </c>
    </row>
    <row r="43" spans="1:14" ht="12.6" customHeight="1" x14ac:dyDescent="0.2">
      <c r="A43" s="16">
        <v>9.6</v>
      </c>
      <c r="B43" s="16" t="s">
        <v>86</v>
      </c>
      <c r="C43" s="17" t="s">
        <v>58</v>
      </c>
      <c r="D43" s="18">
        <v>0.09</v>
      </c>
      <c r="E43" s="19">
        <v>0.3</v>
      </c>
      <c r="F43" s="8">
        <f t="shared" si="9"/>
        <v>0</v>
      </c>
      <c r="G43" s="8">
        <f t="shared" si="10"/>
        <v>0</v>
      </c>
      <c r="H43" s="8">
        <f t="shared" si="11"/>
        <v>0</v>
      </c>
      <c r="I43" s="10">
        <v>4</v>
      </c>
      <c r="J43" s="10">
        <v>1</v>
      </c>
      <c r="K43" s="11">
        <v>2</v>
      </c>
      <c r="L43" s="12">
        <f t="shared" si="5"/>
        <v>0</v>
      </c>
      <c r="M43" s="13">
        <f t="shared" si="5"/>
        <v>0</v>
      </c>
      <c r="N43" s="14">
        <f t="shared" si="5"/>
        <v>0</v>
      </c>
    </row>
    <row r="44" spans="1:14" ht="14.1" customHeight="1" x14ac:dyDescent="0.2">
      <c r="A44" s="20"/>
      <c r="B44" s="21" t="s">
        <v>87</v>
      </c>
      <c r="C44" s="20"/>
      <c r="D44" s="22"/>
      <c r="E44" s="23"/>
      <c r="F44" s="24"/>
      <c r="G44" s="24"/>
      <c r="H44" s="24"/>
      <c r="I44" s="25">
        <v>805</v>
      </c>
      <c r="J44" s="25">
        <v>230</v>
      </c>
      <c r="K44" s="26">
        <v>166</v>
      </c>
      <c r="L44" s="27">
        <f t="shared" ref="L44:N44" si="12">SUM(L8:L43)</f>
        <v>0</v>
      </c>
      <c r="M44" s="27">
        <f t="shared" si="12"/>
        <v>0</v>
      </c>
      <c r="N44" s="27">
        <f t="shared" si="12"/>
        <v>0</v>
      </c>
    </row>
    <row r="45" spans="1:14" s="28" customFormat="1" ht="14.1" hidden="1" customHeight="1" x14ac:dyDescent="0.2">
      <c r="A45" s="1474" t="s">
        <v>88</v>
      </c>
      <c r="B45" s="1475"/>
      <c r="C45" s="1475"/>
      <c r="D45" s="1475"/>
      <c r="E45" s="1475"/>
      <c r="F45" s="1475"/>
      <c r="G45" s="1475"/>
      <c r="H45" s="1475"/>
      <c r="I45" s="1475"/>
      <c r="J45" s="1475"/>
      <c r="K45" s="1475"/>
      <c r="L45" s="1475"/>
      <c r="M45" s="1475"/>
      <c r="N45" s="1476"/>
    </row>
    <row r="46" spans="1:14" s="28" customFormat="1" ht="12.6" hidden="1" customHeight="1" x14ac:dyDescent="0.2">
      <c r="A46" s="5">
        <v>1</v>
      </c>
      <c r="B46" s="5" t="s">
        <v>52</v>
      </c>
      <c r="C46" s="6" t="s">
        <v>89</v>
      </c>
      <c r="D46" s="7">
        <v>1</v>
      </c>
      <c r="E46" s="8">
        <v>133.03</v>
      </c>
      <c r="F46" s="8">
        <f>+E46*$G$5/100/D46</f>
        <v>0</v>
      </c>
      <c r="G46" s="8">
        <f>+F46</f>
        <v>0</v>
      </c>
      <c r="H46" s="9"/>
      <c r="I46" s="169"/>
      <c r="J46" s="170"/>
      <c r="K46" s="171"/>
      <c r="L46" s="12">
        <f t="shared" si="5"/>
        <v>0</v>
      </c>
      <c r="M46" s="13">
        <f t="shared" si="5"/>
        <v>0</v>
      </c>
      <c r="N46" s="14"/>
    </row>
    <row r="47" spans="1:14" s="28" customFormat="1" ht="12.6" hidden="1" customHeight="1" x14ac:dyDescent="0.2">
      <c r="A47" s="5">
        <v>2</v>
      </c>
      <c r="B47" s="5" t="s">
        <v>90</v>
      </c>
      <c r="C47" s="6" t="s">
        <v>89</v>
      </c>
      <c r="D47" s="7">
        <v>1</v>
      </c>
      <c r="E47" s="8"/>
      <c r="F47" s="8"/>
      <c r="G47" s="8"/>
      <c r="H47" s="9"/>
      <c r="I47" s="170"/>
      <c r="J47" s="170"/>
      <c r="K47" s="171"/>
      <c r="L47" s="12"/>
      <c r="M47" s="13"/>
      <c r="N47" s="14"/>
    </row>
    <row r="48" spans="1:14" s="28" customFormat="1" ht="12.6" hidden="1" customHeight="1" x14ac:dyDescent="0.2">
      <c r="A48" s="5">
        <v>2.1</v>
      </c>
      <c r="B48" s="5" t="s">
        <v>1864</v>
      </c>
      <c r="C48" s="6"/>
      <c r="D48" s="7">
        <v>1</v>
      </c>
      <c r="E48" s="8">
        <v>89.9</v>
      </c>
      <c r="F48" s="8">
        <f>+E48*$G$5/100/D48</f>
        <v>0</v>
      </c>
      <c r="G48" s="8">
        <f>+F48</f>
        <v>0</v>
      </c>
      <c r="H48" s="9"/>
      <c r="I48" s="170"/>
      <c r="J48" s="170"/>
      <c r="K48" s="171"/>
      <c r="L48" s="12">
        <f t="shared" si="5"/>
        <v>0</v>
      </c>
      <c r="M48" s="13">
        <f t="shared" si="5"/>
        <v>0</v>
      </c>
      <c r="N48" s="14"/>
    </row>
    <row r="49" spans="1:14" s="28" customFormat="1" ht="12.6" hidden="1" customHeight="1" x14ac:dyDescent="0.2">
      <c r="A49" s="5">
        <v>2.2000000000000002</v>
      </c>
      <c r="B49" s="5" t="s">
        <v>1865</v>
      </c>
      <c r="C49" s="6"/>
      <c r="D49" s="7">
        <v>1</v>
      </c>
      <c r="E49" s="8">
        <v>59.93</v>
      </c>
      <c r="F49" s="8">
        <f>+E49*$G$5/100/D49</f>
        <v>0</v>
      </c>
      <c r="G49" s="8"/>
      <c r="H49" s="9"/>
      <c r="I49" s="170"/>
      <c r="J49" s="170"/>
      <c r="K49" s="171"/>
      <c r="L49" s="12">
        <f t="shared" si="5"/>
        <v>0</v>
      </c>
      <c r="M49" s="13"/>
      <c r="N49" s="14"/>
    </row>
    <row r="50" spans="1:14" s="28" customFormat="1" ht="12.6" hidden="1" customHeight="1" x14ac:dyDescent="0.2">
      <c r="A50" s="5">
        <v>3</v>
      </c>
      <c r="B50" s="5" t="s">
        <v>54</v>
      </c>
      <c r="C50" s="6"/>
      <c r="D50" s="7"/>
      <c r="E50" s="8"/>
      <c r="F50" s="8"/>
      <c r="G50" s="8"/>
      <c r="H50" s="9"/>
      <c r="I50" s="170"/>
      <c r="J50" s="170"/>
      <c r="K50" s="171"/>
      <c r="L50" s="12"/>
      <c r="M50" s="13"/>
      <c r="N50" s="14"/>
    </row>
    <row r="51" spans="1:14" s="28" customFormat="1" ht="12.6" hidden="1" customHeight="1" x14ac:dyDescent="0.2">
      <c r="A51" s="5">
        <v>3.1</v>
      </c>
      <c r="B51" s="5" t="s">
        <v>55</v>
      </c>
      <c r="C51" s="6" t="s">
        <v>53</v>
      </c>
      <c r="D51" s="7">
        <v>1</v>
      </c>
      <c r="E51" s="8">
        <v>11.48</v>
      </c>
      <c r="F51" s="8">
        <f>+E51*$G$5/100/D51</f>
        <v>0</v>
      </c>
      <c r="G51" s="8">
        <f>+F51</f>
        <v>0</v>
      </c>
      <c r="H51" s="8">
        <f>+F51</f>
        <v>0</v>
      </c>
      <c r="I51" s="170"/>
      <c r="J51" s="170"/>
      <c r="K51" s="171"/>
      <c r="L51" s="12">
        <f t="shared" si="5"/>
        <v>0</v>
      </c>
      <c r="M51" s="13">
        <f t="shared" si="5"/>
        <v>0</v>
      </c>
      <c r="N51" s="14">
        <f t="shared" si="5"/>
        <v>0</v>
      </c>
    </row>
    <row r="52" spans="1:14" s="28" customFormat="1" ht="12.6" hidden="1" customHeight="1" x14ac:dyDescent="0.2">
      <c r="A52" s="5">
        <v>3.2</v>
      </c>
      <c r="B52" s="5" t="s">
        <v>56</v>
      </c>
      <c r="C52" s="6" t="s">
        <v>53</v>
      </c>
      <c r="D52" s="7">
        <v>1</v>
      </c>
      <c r="E52" s="8">
        <f>+E51*0.65</f>
        <v>7.4620000000000006</v>
      </c>
      <c r="F52" s="8">
        <f>+E52*$G$5/100/D52</f>
        <v>0</v>
      </c>
      <c r="G52" s="8">
        <f>+F52</f>
        <v>0</v>
      </c>
      <c r="H52" s="8">
        <f>+F52</f>
        <v>0</v>
      </c>
      <c r="I52" s="170"/>
      <c r="J52" s="170"/>
      <c r="K52" s="171"/>
      <c r="L52" s="12">
        <f t="shared" si="5"/>
        <v>0</v>
      </c>
      <c r="M52" s="13">
        <f t="shared" si="5"/>
        <v>0</v>
      </c>
      <c r="N52" s="14">
        <f t="shared" si="5"/>
        <v>0</v>
      </c>
    </row>
    <row r="53" spans="1:14" s="28" customFormat="1" ht="12.6" hidden="1" customHeight="1" x14ac:dyDescent="0.2">
      <c r="A53" s="5">
        <v>4</v>
      </c>
      <c r="B53" s="5" t="s">
        <v>57</v>
      </c>
      <c r="C53" s="6" t="s">
        <v>58</v>
      </c>
      <c r="D53" s="7">
        <v>1.63</v>
      </c>
      <c r="E53" s="8">
        <v>8.31</v>
      </c>
      <c r="F53" s="8">
        <f>+E53*$G$5/100/D53</f>
        <v>0</v>
      </c>
      <c r="G53" s="8">
        <f>+F53</f>
        <v>0</v>
      </c>
      <c r="H53" s="8">
        <f>+F53</f>
        <v>0</v>
      </c>
      <c r="I53" s="170"/>
      <c r="J53" s="170"/>
      <c r="K53" s="171"/>
      <c r="L53" s="12">
        <f t="shared" si="5"/>
        <v>0</v>
      </c>
      <c r="M53" s="13">
        <f t="shared" si="5"/>
        <v>0</v>
      </c>
      <c r="N53" s="14">
        <f t="shared" si="5"/>
        <v>0</v>
      </c>
    </row>
    <row r="54" spans="1:14" s="28" customFormat="1" ht="12.6" hidden="1" customHeight="1" x14ac:dyDescent="0.2">
      <c r="A54" s="5">
        <v>5</v>
      </c>
      <c r="B54" s="5" t="s">
        <v>59</v>
      </c>
      <c r="C54" s="6"/>
      <c r="D54" s="7"/>
      <c r="E54" s="8"/>
      <c r="F54" s="8"/>
      <c r="G54" s="9"/>
      <c r="H54" s="9"/>
      <c r="I54" s="170"/>
      <c r="J54" s="170"/>
      <c r="K54" s="171"/>
      <c r="L54" s="12"/>
      <c r="M54" s="13"/>
      <c r="N54" s="14"/>
    </row>
    <row r="55" spans="1:14" s="28" customFormat="1" ht="12.6" hidden="1" customHeight="1" x14ac:dyDescent="0.2">
      <c r="A55" s="5">
        <v>5.0999999999999996</v>
      </c>
      <c r="B55" s="5" t="s">
        <v>55</v>
      </c>
      <c r="C55" s="6" t="s">
        <v>53</v>
      </c>
      <c r="D55" s="7">
        <v>1</v>
      </c>
      <c r="E55" s="8">
        <v>14.35</v>
      </c>
      <c r="F55" s="8">
        <f>+E55*$G$5/100/D55</f>
        <v>0</v>
      </c>
      <c r="G55" s="8">
        <f>+F55*1.47</f>
        <v>0</v>
      </c>
      <c r="H55" s="8">
        <f>+F55*0.66</f>
        <v>0</v>
      </c>
      <c r="I55" s="170"/>
      <c r="J55" s="170"/>
      <c r="K55" s="171"/>
      <c r="L55" s="12">
        <f t="shared" si="5"/>
        <v>0</v>
      </c>
      <c r="M55" s="13">
        <f t="shared" si="5"/>
        <v>0</v>
      </c>
      <c r="N55" s="14">
        <f t="shared" si="5"/>
        <v>0</v>
      </c>
    </row>
    <row r="56" spans="1:14" s="28" customFormat="1" ht="12.6" hidden="1" customHeight="1" x14ac:dyDescent="0.2">
      <c r="A56" s="5">
        <v>5.2</v>
      </c>
      <c r="B56" s="5" t="s">
        <v>1866</v>
      </c>
      <c r="C56" s="6" t="s">
        <v>53</v>
      </c>
      <c r="D56" s="7">
        <v>1</v>
      </c>
      <c r="E56" s="8">
        <v>9.32</v>
      </c>
      <c r="F56" s="8">
        <f>+E56*$G$5/100/D56</f>
        <v>0</v>
      </c>
      <c r="G56" s="8">
        <f t="shared" ref="G56:G72" si="13">+F56*1.47</f>
        <v>0</v>
      </c>
      <c r="H56" s="8">
        <f t="shared" ref="H56:H72" si="14">+F56*0.66</f>
        <v>0</v>
      </c>
      <c r="I56" s="170"/>
      <c r="J56" s="170"/>
      <c r="K56" s="171"/>
      <c r="L56" s="12">
        <f t="shared" si="5"/>
        <v>0</v>
      </c>
      <c r="M56" s="13">
        <f t="shared" si="5"/>
        <v>0</v>
      </c>
      <c r="N56" s="14">
        <f t="shared" si="5"/>
        <v>0</v>
      </c>
    </row>
    <row r="57" spans="1:14" s="28" customFormat="1" ht="12.6" hidden="1" customHeight="1" x14ac:dyDescent="0.2">
      <c r="A57" s="5">
        <v>6</v>
      </c>
      <c r="B57" s="5" t="s">
        <v>60</v>
      </c>
      <c r="C57" s="6"/>
      <c r="D57" s="7"/>
      <c r="E57" s="8"/>
      <c r="F57" s="8"/>
      <c r="G57" s="8"/>
      <c r="H57" s="8"/>
      <c r="I57" s="170"/>
      <c r="J57" s="170"/>
      <c r="K57" s="171"/>
      <c r="L57" s="12"/>
      <c r="M57" s="13"/>
      <c r="N57" s="14"/>
    </row>
    <row r="58" spans="1:14" s="28" customFormat="1" ht="12.6" hidden="1" customHeight="1" x14ac:dyDescent="0.2">
      <c r="A58" s="5">
        <v>6.1</v>
      </c>
      <c r="B58" s="5" t="s">
        <v>61</v>
      </c>
      <c r="C58" s="6" t="s">
        <v>58</v>
      </c>
      <c r="D58" s="7">
        <v>1</v>
      </c>
      <c r="E58" s="8">
        <v>5.3029999999999999</v>
      </c>
      <c r="F58" s="8">
        <f>+E58*$G$5/100/D58</f>
        <v>0</v>
      </c>
      <c r="G58" s="8">
        <f t="shared" si="13"/>
        <v>0</v>
      </c>
      <c r="H58" s="8">
        <f t="shared" si="14"/>
        <v>0</v>
      </c>
      <c r="I58" s="170"/>
      <c r="J58" s="170"/>
      <c r="K58" s="171"/>
      <c r="L58" s="12">
        <f t="shared" si="5"/>
        <v>0</v>
      </c>
      <c r="M58" s="13">
        <f t="shared" si="5"/>
        <v>0</v>
      </c>
      <c r="N58" s="14">
        <f t="shared" si="5"/>
        <v>0</v>
      </c>
    </row>
    <row r="59" spans="1:14" s="28" customFormat="1" ht="12.6" hidden="1" customHeight="1" x14ac:dyDescent="0.2">
      <c r="A59" s="5">
        <v>6.2</v>
      </c>
      <c r="B59" s="5" t="s">
        <v>62</v>
      </c>
      <c r="C59" s="6" t="s">
        <v>58</v>
      </c>
      <c r="D59" s="7">
        <v>1</v>
      </c>
      <c r="E59" s="8">
        <f>+E58*0.8005</f>
        <v>4.2450514999999998</v>
      </c>
      <c r="F59" s="8">
        <f>+E59*$G$5/100/D59</f>
        <v>0</v>
      </c>
      <c r="G59" s="8">
        <f t="shared" si="13"/>
        <v>0</v>
      </c>
      <c r="H59" s="8">
        <f t="shared" si="14"/>
        <v>0</v>
      </c>
      <c r="I59" s="170"/>
      <c r="J59" s="170"/>
      <c r="K59" s="171"/>
      <c r="L59" s="12">
        <f t="shared" si="5"/>
        <v>0</v>
      </c>
      <c r="M59" s="13">
        <f t="shared" si="5"/>
        <v>0</v>
      </c>
      <c r="N59" s="14">
        <f t="shared" si="5"/>
        <v>0</v>
      </c>
    </row>
    <row r="60" spans="1:14" s="28" customFormat="1" ht="12.6" hidden="1" customHeight="1" x14ac:dyDescent="0.2">
      <c r="A60" s="5">
        <v>6.3</v>
      </c>
      <c r="B60" s="5" t="s">
        <v>63</v>
      </c>
      <c r="C60" s="6" t="s">
        <v>58</v>
      </c>
      <c r="D60" s="7">
        <v>1</v>
      </c>
      <c r="E60" s="8">
        <f>+E58*0.6</f>
        <v>3.1818</v>
      </c>
      <c r="F60" s="8">
        <f>+E60*$G$5/100/D60</f>
        <v>0</v>
      </c>
      <c r="G60" s="8">
        <f t="shared" si="13"/>
        <v>0</v>
      </c>
      <c r="H60" s="8">
        <f t="shared" si="14"/>
        <v>0</v>
      </c>
      <c r="I60" s="170"/>
      <c r="J60" s="170"/>
      <c r="K60" s="171"/>
      <c r="L60" s="12">
        <f t="shared" si="5"/>
        <v>0</v>
      </c>
      <c r="M60" s="13">
        <f t="shared" si="5"/>
        <v>0</v>
      </c>
      <c r="N60" s="14">
        <f t="shared" si="5"/>
        <v>0</v>
      </c>
    </row>
    <row r="61" spans="1:14" s="28" customFormat="1" ht="12.6" hidden="1" customHeight="1" x14ac:dyDescent="0.2">
      <c r="A61" s="5">
        <v>6.4</v>
      </c>
      <c r="B61" s="5" t="s">
        <v>91</v>
      </c>
      <c r="C61" s="6" t="s">
        <v>58</v>
      </c>
      <c r="D61" s="7">
        <v>1</v>
      </c>
      <c r="E61" s="8">
        <v>1.1879999999999999</v>
      </c>
      <c r="F61" s="8">
        <f>+E61*$G$5/100/D61</f>
        <v>0</v>
      </c>
      <c r="G61" s="8">
        <f t="shared" si="13"/>
        <v>0</v>
      </c>
      <c r="H61" s="8">
        <f t="shared" si="14"/>
        <v>0</v>
      </c>
      <c r="I61" s="170"/>
      <c r="J61" s="170"/>
      <c r="K61" s="171"/>
      <c r="L61" s="12">
        <f t="shared" si="5"/>
        <v>0</v>
      </c>
      <c r="M61" s="13">
        <f t="shared" si="5"/>
        <v>0</v>
      </c>
      <c r="N61" s="14">
        <f t="shared" si="5"/>
        <v>0</v>
      </c>
    </row>
    <row r="62" spans="1:14" s="28" customFormat="1" ht="12.6" hidden="1" customHeight="1" x14ac:dyDescent="0.2">
      <c r="A62" s="5">
        <v>7</v>
      </c>
      <c r="B62" s="5" t="s">
        <v>69</v>
      </c>
      <c r="C62" s="6"/>
      <c r="D62" s="7"/>
      <c r="E62" s="8"/>
      <c r="F62" s="8"/>
      <c r="G62" s="8"/>
      <c r="H62" s="8"/>
      <c r="I62" s="170"/>
      <c r="J62" s="170"/>
      <c r="K62" s="171"/>
      <c r="L62" s="12"/>
      <c r="M62" s="13"/>
      <c r="N62" s="14"/>
    </row>
    <row r="63" spans="1:14" s="28" customFormat="1" ht="12.6" hidden="1" customHeight="1" x14ac:dyDescent="0.2">
      <c r="A63" s="5">
        <v>7.1</v>
      </c>
      <c r="B63" s="5" t="s">
        <v>70</v>
      </c>
      <c r="C63" s="6" t="s">
        <v>58</v>
      </c>
      <c r="D63" s="7">
        <v>0.63</v>
      </c>
      <c r="E63" s="8">
        <v>3.069</v>
      </c>
      <c r="F63" s="8">
        <f>+E63*$G$5/100/D63</f>
        <v>0</v>
      </c>
      <c r="G63" s="8">
        <f t="shared" si="13"/>
        <v>0</v>
      </c>
      <c r="H63" s="8">
        <f t="shared" si="14"/>
        <v>0</v>
      </c>
      <c r="I63" s="170"/>
      <c r="J63" s="170"/>
      <c r="K63" s="171"/>
      <c r="L63" s="12">
        <f t="shared" si="5"/>
        <v>0</v>
      </c>
      <c r="M63" s="13">
        <f t="shared" si="5"/>
        <v>0</v>
      </c>
      <c r="N63" s="14">
        <f t="shared" si="5"/>
        <v>0</v>
      </c>
    </row>
    <row r="64" spans="1:14" s="28" customFormat="1" ht="12.6" hidden="1" customHeight="1" x14ac:dyDescent="0.2">
      <c r="A64" s="5">
        <v>7.2</v>
      </c>
      <c r="B64" s="5" t="s">
        <v>71</v>
      </c>
      <c r="C64" s="6" t="s">
        <v>58</v>
      </c>
      <c r="D64" s="7">
        <v>0.72</v>
      </c>
      <c r="E64" s="8">
        <v>2.3540000000000001</v>
      </c>
      <c r="F64" s="8">
        <f>+E64*$G$5/100/D64</f>
        <v>0</v>
      </c>
      <c r="G64" s="8">
        <f t="shared" si="13"/>
        <v>0</v>
      </c>
      <c r="H64" s="8">
        <f t="shared" si="14"/>
        <v>0</v>
      </c>
      <c r="I64" s="170"/>
      <c r="J64" s="170"/>
      <c r="K64" s="171"/>
      <c r="L64" s="12">
        <f t="shared" si="5"/>
        <v>0</v>
      </c>
      <c r="M64" s="13">
        <f t="shared" si="5"/>
        <v>0</v>
      </c>
      <c r="N64" s="14">
        <f t="shared" si="5"/>
        <v>0</v>
      </c>
    </row>
    <row r="65" spans="1:14" s="28" customFormat="1" ht="12.6" hidden="1" customHeight="1" x14ac:dyDescent="0.2">
      <c r="A65" s="5">
        <v>8</v>
      </c>
      <c r="B65" s="5" t="s">
        <v>72</v>
      </c>
      <c r="C65" s="6" t="s">
        <v>58</v>
      </c>
      <c r="D65" s="7">
        <v>0.37</v>
      </c>
      <c r="E65" s="8">
        <v>1.0780000000000001</v>
      </c>
      <c r="F65" s="8">
        <f>+E65*$G$5/100/D65</f>
        <v>0</v>
      </c>
      <c r="G65" s="8">
        <f t="shared" si="13"/>
        <v>0</v>
      </c>
      <c r="H65" s="8">
        <f t="shared" si="14"/>
        <v>0</v>
      </c>
      <c r="I65" s="170"/>
      <c r="J65" s="170"/>
      <c r="K65" s="171"/>
      <c r="L65" s="12">
        <f t="shared" si="5"/>
        <v>0</v>
      </c>
      <c r="M65" s="13">
        <f t="shared" si="5"/>
        <v>0</v>
      </c>
      <c r="N65" s="14">
        <f t="shared" si="5"/>
        <v>0</v>
      </c>
    </row>
    <row r="66" spans="1:14" s="28" customFormat="1" ht="12.6" hidden="1" customHeight="1" x14ac:dyDescent="0.2">
      <c r="A66" s="5">
        <v>9</v>
      </c>
      <c r="B66" s="5" t="s">
        <v>1863</v>
      </c>
      <c r="C66" s="6"/>
      <c r="D66" s="7"/>
      <c r="E66" s="8"/>
      <c r="F66" s="8"/>
      <c r="G66" s="8"/>
      <c r="H66" s="8"/>
      <c r="I66" s="170"/>
      <c r="J66" s="170"/>
      <c r="K66" s="171"/>
      <c r="L66" s="12"/>
      <c r="M66" s="13"/>
      <c r="N66" s="14"/>
    </row>
    <row r="67" spans="1:14" s="28" customFormat="1" ht="12.6" hidden="1" customHeight="1" x14ac:dyDescent="0.2">
      <c r="A67" s="5">
        <v>9.1</v>
      </c>
      <c r="B67" s="5" t="s">
        <v>92</v>
      </c>
      <c r="C67" s="6" t="s">
        <v>89</v>
      </c>
      <c r="D67" s="7">
        <v>1</v>
      </c>
      <c r="E67" s="8">
        <v>88.45</v>
      </c>
      <c r="F67" s="8">
        <f>+E67*$G$5/100/D67</f>
        <v>0</v>
      </c>
      <c r="G67" s="8">
        <f t="shared" si="13"/>
        <v>0</v>
      </c>
      <c r="H67" s="8">
        <f t="shared" si="14"/>
        <v>0</v>
      </c>
      <c r="I67" s="170"/>
      <c r="J67" s="170"/>
      <c r="K67" s="171"/>
      <c r="L67" s="12">
        <f t="shared" si="5"/>
        <v>0</v>
      </c>
      <c r="M67" s="13">
        <f t="shared" si="5"/>
        <v>0</v>
      </c>
      <c r="N67" s="14">
        <f t="shared" si="5"/>
        <v>0</v>
      </c>
    </row>
    <row r="68" spans="1:14" s="28" customFormat="1" ht="12.6" hidden="1" customHeight="1" x14ac:dyDescent="0.2">
      <c r="A68" s="5">
        <v>9.1999999999999993</v>
      </c>
      <c r="B68" s="5" t="s">
        <v>93</v>
      </c>
      <c r="C68" s="6" t="s">
        <v>89</v>
      </c>
      <c r="D68" s="7">
        <v>1</v>
      </c>
      <c r="E68" s="8">
        <v>106.13</v>
      </c>
      <c r="F68" s="8">
        <f>+E68*$G$5/100/D68</f>
        <v>0</v>
      </c>
      <c r="G68" s="8">
        <f t="shared" si="13"/>
        <v>0</v>
      </c>
      <c r="H68" s="8">
        <f t="shared" si="14"/>
        <v>0</v>
      </c>
      <c r="I68" s="170"/>
      <c r="J68" s="170"/>
      <c r="K68" s="171"/>
      <c r="L68" s="12">
        <f t="shared" si="5"/>
        <v>0</v>
      </c>
      <c r="M68" s="13">
        <f t="shared" si="5"/>
        <v>0</v>
      </c>
      <c r="N68" s="14">
        <f t="shared" si="5"/>
        <v>0</v>
      </c>
    </row>
    <row r="69" spans="1:14" s="28" customFormat="1" ht="12.6" hidden="1" customHeight="1" x14ac:dyDescent="0.2">
      <c r="A69" s="5">
        <v>9.3000000000000007</v>
      </c>
      <c r="B69" s="5" t="s">
        <v>94</v>
      </c>
      <c r="C69" s="6" t="s">
        <v>89</v>
      </c>
      <c r="D69" s="7">
        <v>1</v>
      </c>
      <c r="E69" s="8">
        <v>123.82</v>
      </c>
      <c r="F69" s="8">
        <f>+E69*$G$5/100/D69</f>
        <v>0</v>
      </c>
      <c r="G69" s="8">
        <f t="shared" si="13"/>
        <v>0</v>
      </c>
      <c r="H69" s="8">
        <f t="shared" si="14"/>
        <v>0</v>
      </c>
      <c r="I69" s="170"/>
      <c r="J69" s="170"/>
      <c r="K69" s="171"/>
      <c r="L69" s="12">
        <f t="shared" si="5"/>
        <v>0</v>
      </c>
      <c r="M69" s="13">
        <f t="shared" si="5"/>
        <v>0</v>
      </c>
      <c r="N69" s="14">
        <f t="shared" si="5"/>
        <v>0</v>
      </c>
    </row>
    <row r="70" spans="1:14" s="28" customFormat="1" ht="12.6" hidden="1" customHeight="1" x14ac:dyDescent="0.2">
      <c r="A70" s="5">
        <v>10</v>
      </c>
      <c r="B70" s="5" t="s">
        <v>95</v>
      </c>
      <c r="C70" s="6"/>
      <c r="D70" s="7"/>
      <c r="E70" s="8"/>
      <c r="F70" s="8"/>
      <c r="G70" s="8"/>
      <c r="H70" s="8"/>
      <c r="I70" s="170"/>
      <c r="J70" s="170"/>
      <c r="K70" s="171"/>
      <c r="L70" s="12"/>
      <c r="M70" s="13"/>
      <c r="N70" s="14"/>
    </row>
    <row r="71" spans="1:14" s="28" customFormat="1" ht="12.6" hidden="1" customHeight="1" x14ac:dyDescent="0.2">
      <c r="A71" s="5">
        <v>10.1</v>
      </c>
      <c r="B71" s="5" t="s">
        <v>84</v>
      </c>
      <c r="C71" s="6" t="s">
        <v>58</v>
      </c>
      <c r="D71" s="7">
        <v>0.28000000000000003</v>
      </c>
      <c r="E71" s="8">
        <v>0.9</v>
      </c>
      <c r="F71" s="8">
        <f>+E71*$G$5/100/D71</f>
        <v>0</v>
      </c>
      <c r="G71" s="8">
        <f t="shared" si="13"/>
        <v>0</v>
      </c>
      <c r="H71" s="8">
        <f t="shared" si="14"/>
        <v>0</v>
      </c>
      <c r="I71" s="170"/>
      <c r="J71" s="170"/>
      <c r="K71" s="171"/>
      <c r="L71" s="12">
        <f t="shared" si="5"/>
        <v>0</v>
      </c>
      <c r="M71" s="13">
        <f t="shared" si="5"/>
        <v>0</v>
      </c>
      <c r="N71" s="14">
        <f t="shared" si="5"/>
        <v>0</v>
      </c>
    </row>
    <row r="72" spans="1:14" s="28" customFormat="1" ht="12.6" hidden="1" customHeight="1" x14ac:dyDescent="0.2">
      <c r="A72" s="5">
        <v>10.199999999999999</v>
      </c>
      <c r="B72" s="5" t="s">
        <v>85</v>
      </c>
      <c r="C72" s="6" t="s">
        <v>58</v>
      </c>
      <c r="D72" s="7">
        <v>0.28000000000000003</v>
      </c>
      <c r="E72" s="8">
        <v>0.89</v>
      </c>
      <c r="F72" s="8">
        <f>+E72*$G$5/100/D72</f>
        <v>0</v>
      </c>
      <c r="G72" s="8">
        <f t="shared" si="13"/>
        <v>0</v>
      </c>
      <c r="H72" s="8">
        <f t="shared" si="14"/>
        <v>0</v>
      </c>
      <c r="I72" s="170"/>
      <c r="J72" s="170"/>
      <c r="K72" s="171"/>
      <c r="L72" s="12">
        <f t="shared" si="5"/>
        <v>0</v>
      </c>
      <c r="M72" s="13">
        <f t="shared" si="5"/>
        <v>0</v>
      </c>
      <c r="N72" s="14">
        <f t="shared" si="5"/>
        <v>0</v>
      </c>
    </row>
    <row r="73" spans="1:14" s="28" customFormat="1" ht="14.1" customHeight="1" x14ac:dyDescent="0.2">
      <c r="A73" s="1474" t="s">
        <v>96</v>
      </c>
      <c r="B73" s="1475"/>
      <c r="C73" s="1475"/>
      <c r="D73" s="1475"/>
      <c r="E73" s="1475"/>
      <c r="F73" s="1475"/>
      <c r="G73" s="1475"/>
      <c r="H73" s="1475"/>
      <c r="I73" s="1475"/>
      <c r="J73" s="1475"/>
      <c r="K73" s="1475"/>
      <c r="L73" s="1475"/>
      <c r="M73" s="1475"/>
      <c r="N73" s="1476"/>
    </row>
    <row r="74" spans="1:14" s="28" customFormat="1" ht="12.6" customHeight="1" x14ac:dyDescent="0.2">
      <c r="A74" s="5">
        <v>1</v>
      </c>
      <c r="B74" s="5" t="s">
        <v>97</v>
      </c>
      <c r="C74" s="6" t="s">
        <v>53</v>
      </c>
      <c r="D74" s="7">
        <v>1</v>
      </c>
      <c r="E74" s="8">
        <v>5.53</v>
      </c>
      <c r="F74" s="8"/>
      <c r="G74" s="8">
        <f>+E74*$G$5/100/D74</f>
        <v>0</v>
      </c>
      <c r="H74" s="8"/>
      <c r="I74" s="10"/>
      <c r="J74" s="10">
        <v>50</v>
      </c>
      <c r="K74" s="11"/>
      <c r="L74" s="12"/>
      <c r="M74" s="13">
        <f t="shared" si="5"/>
        <v>0</v>
      </c>
      <c r="N74" s="14"/>
    </row>
    <row r="75" spans="1:14" s="28" customFormat="1" ht="12.6" customHeight="1" x14ac:dyDescent="0.2">
      <c r="A75" s="5">
        <v>2</v>
      </c>
      <c r="B75" s="5" t="s">
        <v>98</v>
      </c>
      <c r="C75" s="6" t="s">
        <v>53</v>
      </c>
      <c r="D75" s="7">
        <v>1</v>
      </c>
      <c r="E75" s="8">
        <v>3.11</v>
      </c>
      <c r="F75" s="8"/>
      <c r="G75" s="8">
        <f>+E75*$G$5/100/D75</f>
        <v>0</v>
      </c>
      <c r="H75" s="8"/>
      <c r="I75" s="10"/>
      <c r="J75" s="10"/>
      <c r="K75" s="11"/>
      <c r="L75" s="12"/>
      <c r="M75" s="13">
        <f t="shared" si="5"/>
        <v>0</v>
      </c>
      <c r="N75" s="14"/>
    </row>
    <row r="76" spans="1:14" s="28" customFormat="1" ht="12.6" customHeight="1" x14ac:dyDescent="0.2">
      <c r="A76" s="5">
        <v>3</v>
      </c>
      <c r="B76" s="5" t="s">
        <v>99</v>
      </c>
      <c r="C76" s="6"/>
      <c r="D76" s="15"/>
      <c r="E76" s="8"/>
      <c r="F76" s="8"/>
      <c r="G76" s="8"/>
      <c r="H76" s="8"/>
      <c r="I76" s="10"/>
      <c r="J76" s="10"/>
      <c r="K76" s="11"/>
      <c r="L76" s="12"/>
      <c r="M76" s="13"/>
      <c r="N76" s="14"/>
    </row>
    <row r="77" spans="1:14" s="28" customFormat="1" ht="12.6" customHeight="1" x14ac:dyDescent="0.2">
      <c r="A77" s="5">
        <v>3.1</v>
      </c>
      <c r="B77" s="5" t="s">
        <v>100</v>
      </c>
      <c r="C77" s="6" t="s">
        <v>53</v>
      </c>
      <c r="D77" s="7">
        <v>1</v>
      </c>
      <c r="E77" s="8">
        <v>3.13</v>
      </c>
      <c r="F77" s="29"/>
      <c r="G77" s="8">
        <f>+E77*$G$5/100/D77</f>
        <v>0</v>
      </c>
      <c r="H77" s="8"/>
      <c r="I77" s="10"/>
      <c r="J77" s="10"/>
      <c r="K77" s="11"/>
      <c r="L77" s="12"/>
      <c r="M77" s="13">
        <f t="shared" si="5"/>
        <v>0</v>
      </c>
      <c r="N77" s="14"/>
    </row>
    <row r="78" spans="1:14" s="28" customFormat="1" ht="12.6" customHeight="1" x14ac:dyDescent="0.2">
      <c r="A78" s="5">
        <v>3.2</v>
      </c>
      <c r="B78" s="5" t="s">
        <v>101</v>
      </c>
      <c r="C78" s="6" t="s">
        <v>53</v>
      </c>
      <c r="D78" s="7">
        <v>1</v>
      </c>
      <c r="E78" s="8">
        <v>2.0299999999999998</v>
      </c>
      <c r="F78" s="29"/>
      <c r="G78" s="8">
        <f>+E78*$G$5/100/D78</f>
        <v>0</v>
      </c>
      <c r="H78" s="8"/>
      <c r="I78" s="10"/>
      <c r="J78" s="10"/>
      <c r="K78" s="11"/>
      <c r="L78" s="12"/>
      <c r="M78" s="13">
        <f t="shared" si="5"/>
        <v>0</v>
      </c>
      <c r="N78" s="14"/>
    </row>
    <row r="79" spans="1:14" s="28" customFormat="1" ht="12.6" customHeight="1" x14ac:dyDescent="0.2">
      <c r="A79" s="5">
        <v>4</v>
      </c>
      <c r="B79" s="5" t="s">
        <v>102</v>
      </c>
      <c r="C79" s="6"/>
      <c r="D79" s="7"/>
      <c r="E79" s="8"/>
      <c r="F79" s="29"/>
      <c r="G79" s="8"/>
      <c r="H79" s="8"/>
      <c r="I79" s="10"/>
      <c r="J79" s="10"/>
      <c r="K79" s="11"/>
      <c r="L79" s="12"/>
      <c r="M79" s="13"/>
      <c r="N79" s="14"/>
    </row>
    <row r="80" spans="1:14" s="28" customFormat="1" ht="12.6" customHeight="1" x14ac:dyDescent="0.2">
      <c r="A80" s="5">
        <v>4.0999999999999996</v>
      </c>
      <c r="B80" s="5" t="s">
        <v>100</v>
      </c>
      <c r="C80" s="6" t="s">
        <v>103</v>
      </c>
      <c r="D80" s="7">
        <v>1</v>
      </c>
      <c r="E80" s="8">
        <v>0.268223950022069</v>
      </c>
      <c r="F80" s="8">
        <f>+E80*$G$5/100/D80</f>
        <v>0</v>
      </c>
      <c r="G80" s="8"/>
      <c r="H80" s="8"/>
      <c r="I80" s="10"/>
      <c r="J80" s="10"/>
      <c r="K80" s="11"/>
      <c r="L80" s="12">
        <f t="shared" si="5"/>
        <v>0</v>
      </c>
      <c r="M80" s="13"/>
      <c r="N80" s="14"/>
    </row>
    <row r="81" spans="1:14" s="28" customFormat="1" ht="12.6" customHeight="1" x14ac:dyDescent="0.2">
      <c r="A81" s="30" t="s">
        <v>104</v>
      </c>
      <c r="B81" s="5" t="s">
        <v>1867</v>
      </c>
      <c r="C81" s="31">
        <v>0.1</v>
      </c>
      <c r="D81" s="7"/>
      <c r="E81" s="8"/>
      <c r="F81" s="8">
        <f>+$F$80*C81</f>
        <v>0</v>
      </c>
      <c r="G81" s="8"/>
      <c r="H81" s="8"/>
      <c r="I81" s="10"/>
      <c r="J81" s="10"/>
      <c r="K81" s="11"/>
      <c r="L81" s="12">
        <f t="shared" si="5"/>
        <v>0</v>
      </c>
      <c r="M81" s="13"/>
      <c r="N81" s="14"/>
    </row>
    <row r="82" spans="1:14" s="28" customFormat="1" ht="12.6" customHeight="1" x14ac:dyDescent="0.2">
      <c r="A82" s="30" t="s">
        <v>105</v>
      </c>
      <c r="B82" s="5" t="s">
        <v>1868</v>
      </c>
      <c r="C82" s="31">
        <v>0.25</v>
      </c>
      <c r="D82" s="7"/>
      <c r="E82" s="8"/>
      <c r="F82" s="8">
        <f t="shared" ref="F82:F87" si="15">+$F$80*C82</f>
        <v>0</v>
      </c>
      <c r="G82" s="8"/>
      <c r="H82" s="8"/>
      <c r="I82" s="10"/>
      <c r="J82" s="10"/>
      <c r="K82" s="11"/>
      <c r="L82" s="12">
        <f t="shared" ref="L82:L95" si="16">+F82*I82</f>
        <v>0</v>
      </c>
      <c r="M82" s="13"/>
      <c r="N82" s="14"/>
    </row>
    <row r="83" spans="1:14" s="28" customFormat="1" ht="12.6" customHeight="1" x14ac:dyDescent="0.2">
      <c r="A83" s="30" t="s">
        <v>106</v>
      </c>
      <c r="B83" s="5" t="s">
        <v>1869</v>
      </c>
      <c r="C83" s="31">
        <v>0.5</v>
      </c>
      <c r="D83" s="7"/>
      <c r="E83" s="8"/>
      <c r="F83" s="8">
        <f t="shared" si="15"/>
        <v>0</v>
      </c>
      <c r="G83" s="8"/>
      <c r="H83" s="8"/>
      <c r="I83" s="10"/>
      <c r="J83" s="10"/>
      <c r="K83" s="11"/>
      <c r="L83" s="12">
        <f t="shared" si="16"/>
        <v>0</v>
      </c>
      <c r="M83" s="13"/>
      <c r="N83" s="14"/>
    </row>
    <row r="84" spans="1:14" s="28" customFormat="1" ht="12.6" customHeight="1" x14ac:dyDescent="0.2">
      <c r="A84" s="30" t="s">
        <v>107</v>
      </c>
      <c r="B84" s="5" t="s">
        <v>1870</v>
      </c>
      <c r="C84" s="31">
        <v>0.25</v>
      </c>
      <c r="D84" s="7"/>
      <c r="E84" s="8"/>
      <c r="F84" s="8">
        <f t="shared" si="15"/>
        <v>0</v>
      </c>
      <c r="G84" s="8"/>
      <c r="H84" s="8"/>
      <c r="I84" s="10"/>
      <c r="J84" s="10"/>
      <c r="K84" s="11"/>
      <c r="L84" s="12">
        <f t="shared" si="16"/>
        <v>0</v>
      </c>
      <c r="M84" s="13"/>
      <c r="N84" s="14"/>
    </row>
    <row r="85" spans="1:14" s="28" customFormat="1" ht="12.6" customHeight="1" x14ac:dyDescent="0.2">
      <c r="A85" s="30" t="s">
        <v>108</v>
      </c>
      <c r="B85" s="5" t="s">
        <v>1871</v>
      </c>
      <c r="C85" s="31">
        <v>0.5</v>
      </c>
      <c r="D85" s="7"/>
      <c r="E85" s="8"/>
      <c r="F85" s="8">
        <f t="shared" si="15"/>
        <v>0</v>
      </c>
      <c r="G85" s="8"/>
      <c r="H85" s="8"/>
      <c r="I85" s="10"/>
      <c r="J85" s="10"/>
      <c r="K85" s="11"/>
      <c r="L85" s="12">
        <f t="shared" si="16"/>
        <v>0</v>
      </c>
      <c r="M85" s="13"/>
      <c r="N85" s="14"/>
    </row>
    <row r="86" spans="1:14" s="28" customFormat="1" ht="12.6" customHeight="1" x14ac:dyDescent="0.2">
      <c r="A86" s="30" t="s">
        <v>109</v>
      </c>
      <c r="B86" s="5" t="s">
        <v>1872</v>
      </c>
      <c r="C86" s="31">
        <v>1</v>
      </c>
      <c r="D86" s="7"/>
      <c r="E86" s="8"/>
      <c r="F86" s="8">
        <f t="shared" si="15"/>
        <v>0</v>
      </c>
      <c r="G86" s="8"/>
      <c r="H86" s="8"/>
      <c r="I86" s="10"/>
      <c r="J86" s="10"/>
      <c r="K86" s="11"/>
      <c r="L86" s="12">
        <f t="shared" si="16"/>
        <v>0</v>
      </c>
      <c r="M86" s="13"/>
      <c r="N86" s="14"/>
    </row>
    <row r="87" spans="1:14" s="28" customFormat="1" ht="12.6" customHeight="1" x14ac:dyDescent="0.2">
      <c r="A87" s="30" t="s">
        <v>110</v>
      </c>
      <c r="B87" s="5" t="s">
        <v>1873</v>
      </c>
      <c r="C87" s="31">
        <v>1</v>
      </c>
      <c r="D87" s="7"/>
      <c r="E87" s="8"/>
      <c r="F87" s="8">
        <f t="shared" si="15"/>
        <v>0</v>
      </c>
      <c r="G87" s="8"/>
      <c r="H87" s="8"/>
      <c r="I87" s="10"/>
      <c r="J87" s="10"/>
      <c r="K87" s="11"/>
      <c r="L87" s="12">
        <f t="shared" si="16"/>
        <v>0</v>
      </c>
      <c r="M87" s="13"/>
      <c r="N87" s="14"/>
    </row>
    <row r="88" spans="1:14" s="28" customFormat="1" ht="12.6" customHeight="1" x14ac:dyDescent="0.2">
      <c r="A88" s="5">
        <v>4.2</v>
      </c>
      <c r="B88" s="5" t="s">
        <v>101</v>
      </c>
      <c r="C88" s="6" t="s">
        <v>103</v>
      </c>
      <c r="D88" s="7">
        <v>1</v>
      </c>
      <c r="E88" s="8">
        <v>0.17010151767222401</v>
      </c>
      <c r="F88" s="8">
        <f>+E88*$G$5/100/D88</f>
        <v>0</v>
      </c>
      <c r="G88" s="8"/>
      <c r="H88" s="8"/>
      <c r="I88" s="10"/>
      <c r="J88" s="10"/>
      <c r="K88" s="11"/>
      <c r="L88" s="12">
        <f t="shared" si="16"/>
        <v>0</v>
      </c>
      <c r="M88" s="13"/>
      <c r="N88" s="14"/>
    </row>
    <row r="89" spans="1:14" s="28" customFormat="1" ht="12.6" customHeight="1" x14ac:dyDescent="0.2">
      <c r="A89" s="30" t="s">
        <v>111</v>
      </c>
      <c r="B89" s="5" t="s">
        <v>1867</v>
      </c>
      <c r="C89" s="31">
        <v>0.1</v>
      </c>
      <c r="D89" s="7"/>
      <c r="E89" s="8"/>
      <c r="F89" s="8">
        <f>+$F$88*C89</f>
        <v>0</v>
      </c>
      <c r="G89" s="8"/>
      <c r="H89" s="8"/>
      <c r="I89" s="10"/>
      <c r="J89" s="10"/>
      <c r="K89" s="11"/>
      <c r="L89" s="12">
        <f t="shared" si="16"/>
        <v>0</v>
      </c>
      <c r="M89" s="13"/>
      <c r="N89" s="14"/>
    </row>
    <row r="90" spans="1:14" s="28" customFormat="1" ht="12.6" customHeight="1" x14ac:dyDescent="0.2">
      <c r="A90" s="30" t="s">
        <v>112</v>
      </c>
      <c r="B90" s="5" t="s">
        <v>1868</v>
      </c>
      <c r="C90" s="31">
        <v>0.25</v>
      </c>
      <c r="D90" s="7"/>
      <c r="E90" s="8"/>
      <c r="F90" s="8">
        <f t="shared" ref="F90:F95" si="17">+$F$88*C90</f>
        <v>0</v>
      </c>
      <c r="G90" s="8"/>
      <c r="H90" s="8"/>
      <c r="I90" s="10"/>
      <c r="J90" s="10"/>
      <c r="K90" s="11"/>
      <c r="L90" s="12">
        <f t="shared" si="16"/>
        <v>0</v>
      </c>
      <c r="M90" s="13"/>
      <c r="N90" s="14"/>
    </row>
    <row r="91" spans="1:14" s="28" customFormat="1" ht="12.6" customHeight="1" x14ac:dyDescent="0.2">
      <c r="A91" s="30" t="s">
        <v>113</v>
      </c>
      <c r="B91" s="5" t="s">
        <v>1869</v>
      </c>
      <c r="C91" s="31">
        <v>0.5</v>
      </c>
      <c r="D91" s="7"/>
      <c r="E91" s="8"/>
      <c r="F91" s="8">
        <f t="shared" si="17"/>
        <v>0</v>
      </c>
      <c r="G91" s="8"/>
      <c r="H91" s="8"/>
      <c r="I91" s="10"/>
      <c r="J91" s="10"/>
      <c r="K91" s="11"/>
      <c r="L91" s="12">
        <f t="shared" si="16"/>
        <v>0</v>
      </c>
      <c r="M91" s="13"/>
      <c r="N91" s="14"/>
    </row>
    <row r="92" spans="1:14" s="28" customFormat="1" ht="12.6" customHeight="1" x14ac:dyDescent="0.2">
      <c r="A92" s="30" t="s">
        <v>114</v>
      </c>
      <c r="B92" s="5" t="s">
        <v>1870</v>
      </c>
      <c r="C92" s="31">
        <v>0.25</v>
      </c>
      <c r="D92" s="7"/>
      <c r="E92" s="8"/>
      <c r="F92" s="8">
        <f t="shared" si="17"/>
        <v>0</v>
      </c>
      <c r="G92" s="8"/>
      <c r="H92" s="8"/>
      <c r="I92" s="10"/>
      <c r="J92" s="10"/>
      <c r="K92" s="11"/>
      <c r="L92" s="12">
        <f t="shared" si="16"/>
        <v>0</v>
      </c>
      <c r="M92" s="13"/>
      <c r="N92" s="14"/>
    </row>
    <row r="93" spans="1:14" s="28" customFormat="1" ht="12.6" customHeight="1" x14ac:dyDescent="0.2">
      <c r="A93" s="30" t="s">
        <v>115</v>
      </c>
      <c r="B93" s="5" t="s">
        <v>1871</v>
      </c>
      <c r="C93" s="31">
        <v>0.5</v>
      </c>
      <c r="D93" s="7"/>
      <c r="E93" s="8"/>
      <c r="F93" s="8">
        <f t="shared" si="17"/>
        <v>0</v>
      </c>
      <c r="G93" s="8"/>
      <c r="H93" s="8"/>
      <c r="I93" s="10"/>
      <c r="J93" s="10"/>
      <c r="K93" s="11"/>
      <c r="L93" s="12">
        <f t="shared" si="16"/>
        <v>0</v>
      </c>
      <c r="M93" s="13"/>
      <c r="N93" s="14"/>
    </row>
    <row r="94" spans="1:14" s="28" customFormat="1" ht="12.6" customHeight="1" x14ac:dyDescent="0.2">
      <c r="A94" s="30" t="s">
        <v>116</v>
      </c>
      <c r="B94" s="5" t="s">
        <v>1872</v>
      </c>
      <c r="C94" s="31">
        <v>1</v>
      </c>
      <c r="D94" s="7"/>
      <c r="E94" s="8"/>
      <c r="F94" s="8">
        <f t="shared" si="17"/>
        <v>0</v>
      </c>
      <c r="G94" s="8"/>
      <c r="H94" s="8"/>
      <c r="I94" s="10"/>
      <c r="J94" s="10"/>
      <c r="K94" s="11"/>
      <c r="L94" s="12">
        <f t="shared" si="16"/>
        <v>0</v>
      </c>
      <c r="M94" s="13"/>
      <c r="N94" s="14"/>
    </row>
    <row r="95" spans="1:14" s="28" customFormat="1" ht="12.6" customHeight="1" x14ac:dyDescent="0.2">
      <c r="A95" s="30" t="s">
        <v>117</v>
      </c>
      <c r="B95" s="5" t="s">
        <v>1873</v>
      </c>
      <c r="C95" s="31">
        <v>1</v>
      </c>
      <c r="D95" s="7"/>
      <c r="E95" s="8"/>
      <c r="F95" s="8">
        <f t="shared" si="17"/>
        <v>0</v>
      </c>
      <c r="G95" s="8"/>
      <c r="H95" s="8"/>
      <c r="I95" s="10"/>
      <c r="J95" s="10"/>
      <c r="K95" s="11"/>
      <c r="L95" s="12">
        <f t="shared" si="16"/>
        <v>0</v>
      </c>
      <c r="M95" s="13"/>
      <c r="N95" s="14"/>
    </row>
    <row r="96" spans="1:14" s="28" customFormat="1" ht="12.6" customHeight="1" x14ac:dyDescent="0.2">
      <c r="A96" s="5">
        <v>5</v>
      </c>
      <c r="B96" s="5" t="s">
        <v>118</v>
      </c>
      <c r="C96" s="6"/>
      <c r="D96" s="7"/>
      <c r="E96" s="8"/>
      <c r="F96" s="29"/>
      <c r="G96" s="8"/>
      <c r="H96" s="8"/>
      <c r="I96" s="10"/>
      <c r="J96" s="10"/>
      <c r="K96" s="11"/>
      <c r="L96" s="12"/>
      <c r="M96" s="13"/>
      <c r="N96" s="14"/>
    </row>
    <row r="97" spans="1:14" s="28" customFormat="1" ht="12.6" customHeight="1" x14ac:dyDescent="0.2">
      <c r="A97" s="5">
        <v>5.0999999999999996</v>
      </c>
      <c r="B97" s="5" t="s">
        <v>119</v>
      </c>
      <c r="C97" s="6" t="s">
        <v>53</v>
      </c>
      <c r="D97" s="7">
        <v>1</v>
      </c>
      <c r="E97" s="8">
        <v>34.51</v>
      </c>
      <c r="F97" s="8">
        <f>+E97*$G$5/100/D97</f>
        <v>0</v>
      </c>
      <c r="G97" s="8"/>
      <c r="H97" s="8"/>
      <c r="I97" s="10"/>
      <c r="J97" s="10"/>
      <c r="K97" s="11"/>
      <c r="L97" s="12">
        <f>+F97*I97</f>
        <v>0</v>
      </c>
      <c r="M97" s="13"/>
      <c r="N97" s="14"/>
    </row>
    <row r="98" spans="1:14" s="28" customFormat="1" ht="12.6" customHeight="1" x14ac:dyDescent="0.2">
      <c r="A98" s="5">
        <v>5.2</v>
      </c>
      <c r="B98" s="5" t="s">
        <v>120</v>
      </c>
      <c r="C98" s="6" t="s">
        <v>53</v>
      </c>
      <c r="D98" s="7">
        <v>1</v>
      </c>
      <c r="E98" s="8">
        <v>22.43</v>
      </c>
      <c r="F98" s="8">
        <f>+E98*$G$5/100/D98</f>
        <v>0</v>
      </c>
      <c r="G98" s="8"/>
      <c r="H98" s="8"/>
      <c r="I98" s="10"/>
      <c r="J98" s="10"/>
      <c r="K98" s="11"/>
      <c r="L98" s="12">
        <f>+F98*I98</f>
        <v>0</v>
      </c>
      <c r="M98" s="13"/>
      <c r="N98" s="14"/>
    </row>
    <row r="99" spans="1:14" s="28" customFormat="1" ht="12.6" customHeight="1" x14ac:dyDescent="0.2">
      <c r="A99" s="5">
        <v>6</v>
      </c>
      <c r="B99" s="5" t="s">
        <v>121</v>
      </c>
      <c r="C99" s="6" t="s">
        <v>53</v>
      </c>
      <c r="D99" s="7">
        <v>1</v>
      </c>
      <c r="E99" s="8">
        <v>12.823821002953901</v>
      </c>
      <c r="F99" s="8"/>
      <c r="G99" s="8">
        <f>+E99*$G$5/100/D99</f>
        <v>0</v>
      </c>
      <c r="H99" s="8"/>
      <c r="I99" s="10"/>
      <c r="J99" s="10">
        <v>1</v>
      </c>
      <c r="K99" s="11"/>
      <c r="L99" s="12"/>
      <c r="M99" s="13">
        <f>+G99*J99</f>
        <v>0</v>
      </c>
      <c r="N99" s="14"/>
    </row>
    <row r="100" spans="1:14" s="28" customFormat="1" ht="12.6" customHeight="1" x14ac:dyDescent="0.2">
      <c r="A100" s="5">
        <v>7</v>
      </c>
      <c r="B100" s="5" t="s">
        <v>122</v>
      </c>
      <c r="C100" s="6" t="s">
        <v>58</v>
      </c>
      <c r="D100" s="7">
        <v>1</v>
      </c>
      <c r="E100" s="8">
        <v>1.5414389026584701</v>
      </c>
      <c r="F100" s="8">
        <f>+E100*$G$5/100/D100</f>
        <v>0</v>
      </c>
      <c r="G100" s="8">
        <f>F100*1.608</f>
        <v>0</v>
      </c>
      <c r="H100" s="8"/>
      <c r="I100" s="10">
        <v>9</v>
      </c>
      <c r="J100" s="10">
        <v>179</v>
      </c>
      <c r="K100" s="11"/>
      <c r="L100" s="12">
        <f>+F100*I100</f>
        <v>0</v>
      </c>
      <c r="M100" s="13">
        <f>+G100*J100</f>
        <v>0</v>
      </c>
      <c r="N100" s="14"/>
    </row>
    <row r="101" spans="1:14" s="28" customFormat="1" ht="12.6" customHeight="1" x14ac:dyDescent="0.2">
      <c r="A101" s="32"/>
      <c r="B101" s="21" t="s">
        <v>123</v>
      </c>
      <c r="C101" s="33"/>
      <c r="D101" s="34"/>
      <c r="E101" s="35"/>
      <c r="F101" s="35"/>
      <c r="G101" s="35"/>
      <c r="H101" s="35"/>
      <c r="I101" s="25">
        <v>9</v>
      </c>
      <c r="J101" s="25">
        <v>230</v>
      </c>
      <c r="K101" s="25"/>
      <c r="L101" s="36">
        <f t="shared" ref="L101:N101" si="18">SUM(L46:L100)</f>
        <v>0</v>
      </c>
      <c r="M101" s="36">
        <f t="shared" si="18"/>
        <v>0</v>
      </c>
      <c r="N101" s="27">
        <f t="shared" si="18"/>
        <v>0</v>
      </c>
    </row>
    <row r="102" spans="1:14" s="28" customFormat="1" ht="14.1" customHeight="1" x14ac:dyDescent="0.2">
      <c r="A102" s="1464" t="s">
        <v>124</v>
      </c>
      <c r="B102" s="1465"/>
      <c r="C102" s="1465"/>
      <c r="D102" s="1465"/>
      <c r="E102" s="1465"/>
      <c r="F102" s="1465"/>
      <c r="G102" s="1465"/>
      <c r="H102" s="1465"/>
      <c r="I102" s="1465"/>
      <c r="J102" s="1465"/>
      <c r="K102" s="1465"/>
      <c r="L102" s="1465"/>
      <c r="M102" s="1465"/>
      <c r="N102" s="1466"/>
    </row>
    <row r="103" spans="1:14" s="28" customFormat="1" ht="12.6" customHeight="1" x14ac:dyDescent="0.2">
      <c r="A103" s="5">
        <v>8</v>
      </c>
      <c r="B103" s="5" t="s">
        <v>60</v>
      </c>
      <c r="C103" s="6"/>
      <c r="D103" s="7"/>
      <c r="E103" s="29"/>
      <c r="F103" s="8"/>
      <c r="G103" s="8"/>
      <c r="H103" s="8"/>
      <c r="I103" s="10"/>
      <c r="J103" s="167"/>
      <c r="K103" s="168"/>
      <c r="L103" s="12"/>
      <c r="M103" s="13"/>
      <c r="N103" s="37"/>
    </row>
    <row r="104" spans="1:14" s="28" customFormat="1" ht="12.6" customHeight="1" x14ac:dyDescent="0.2">
      <c r="A104" s="5">
        <v>8.1</v>
      </c>
      <c r="B104" s="38" t="s">
        <v>125</v>
      </c>
      <c r="C104" s="6" t="s">
        <v>58</v>
      </c>
      <c r="D104" s="7">
        <v>1</v>
      </c>
      <c r="E104" s="8">
        <v>2.665</v>
      </c>
      <c r="F104" s="8">
        <f t="shared" ref="F104:F113" si="19">+E104*$G$5/100/D104</f>
        <v>0</v>
      </c>
      <c r="G104" s="8">
        <f t="shared" ref="G104:G113" si="20">+F104*1.47</f>
        <v>0</v>
      </c>
      <c r="H104" s="8">
        <f t="shared" ref="H104:H113" si="21">+F104*0.66</f>
        <v>0</v>
      </c>
      <c r="I104" s="10">
        <v>129</v>
      </c>
      <c r="J104" s="167"/>
      <c r="K104" s="168"/>
      <c r="L104" s="12">
        <f t="shared" ref="L104:N113" si="22">+F104*I104</f>
        <v>0</v>
      </c>
      <c r="M104" s="13">
        <f t="shared" si="22"/>
        <v>0</v>
      </c>
      <c r="N104" s="14">
        <f t="shared" si="22"/>
        <v>0</v>
      </c>
    </row>
    <row r="105" spans="1:14" s="28" customFormat="1" ht="12.6" customHeight="1" x14ac:dyDescent="0.2">
      <c r="A105" s="5">
        <v>9</v>
      </c>
      <c r="B105" s="5" t="s">
        <v>1863</v>
      </c>
      <c r="C105" s="6"/>
      <c r="D105" s="7"/>
      <c r="E105" s="8"/>
      <c r="F105" s="8"/>
      <c r="G105" s="8"/>
      <c r="H105" s="8"/>
      <c r="I105" s="10"/>
      <c r="J105" s="167"/>
      <c r="K105" s="168"/>
      <c r="L105" s="12"/>
      <c r="M105" s="13"/>
      <c r="N105" s="14"/>
    </row>
    <row r="106" spans="1:14" s="28" customFormat="1" ht="12.6" customHeight="1" x14ac:dyDescent="0.2">
      <c r="A106" s="5">
        <v>9.1</v>
      </c>
      <c r="B106" s="38" t="s">
        <v>1874</v>
      </c>
      <c r="C106" s="6" t="s">
        <v>53</v>
      </c>
      <c r="D106" s="7">
        <v>1</v>
      </c>
      <c r="E106" s="8">
        <v>24.465</v>
      </c>
      <c r="F106" s="8">
        <f t="shared" si="19"/>
        <v>0</v>
      </c>
      <c r="G106" s="8">
        <f t="shared" si="20"/>
        <v>0</v>
      </c>
      <c r="H106" s="8">
        <f t="shared" si="21"/>
        <v>0</v>
      </c>
      <c r="I106" s="10">
        <v>12</v>
      </c>
      <c r="J106" s="167"/>
      <c r="K106" s="168"/>
      <c r="L106" s="12">
        <f t="shared" si="22"/>
        <v>0</v>
      </c>
      <c r="M106" s="13">
        <f t="shared" si="22"/>
        <v>0</v>
      </c>
      <c r="N106" s="14">
        <f t="shared" si="22"/>
        <v>0</v>
      </c>
    </row>
    <row r="107" spans="1:14" s="28" customFormat="1" ht="12.6" customHeight="1" x14ac:dyDescent="0.2">
      <c r="A107" s="5">
        <v>9.1999999999999993</v>
      </c>
      <c r="B107" s="38" t="s">
        <v>1875</v>
      </c>
      <c r="C107" s="6" t="s">
        <v>53</v>
      </c>
      <c r="D107" s="7">
        <v>1</v>
      </c>
      <c r="E107" s="8">
        <v>17.942</v>
      </c>
      <c r="F107" s="8">
        <f t="shared" si="19"/>
        <v>0</v>
      </c>
      <c r="G107" s="8">
        <f t="shared" si="20"/>
        <v>0</v>
      </c>
      <c r="H107" s="8">
        <f t="shared" si="21"/>
        <v>0</v>
      </c>
      <c r="I107" s="10">
        <v>113</v>
      </c>
      <c r="J107" s="167"/>
      <c r="K107" s="168"/>
      <c r="L107" s="12">
        <f t="shared" si="22"/>
        <v>0</v>
      </c>
      <c r="M107" s="13">
        <f t="shared" si="22"/>
        <v>0</v>
      </c>
      <c r="N107" s="14">
        <f t="shared" si="22"/>
        <v>0</v>
      </c>
    </row>
    <row r="108" spans="1:14" s="28" customFormat="1" ht="12.6" customHeight="1" x14ac:dyDescent="0.2">
      <c r="A108" s="5">
        <v>9.3000000000000007</v>
      </c>
      <c r="B108" s="38" t="s">
        <v>1876</v>
      </c>
      <c r="C108" s="6" t="s">
        <v>53</v>
      </c>
      <c r="D108" s="7">
        <v>1</v>
      </c>
      <c r="E108" s="8">
        <v>9.11</v>
      </c>
      <c r="F108" s="8">
        <f t="shared" si="19"/>
        <v>0</v>
      </c>
      <c r="G108" s="8">
        <f t="shared" si="20"/>
        <v>0</v>
      </c>
      <c r="H108" s="8">
        <f t="shared" si="21"/>
        <v>0</v>
      </c>
      <c r="I108" s="10"/>
      <c r="J108" s="167"/>
      <c r="K108" s="168"/>
      <c r="L108" s="12">
        <f t="shared" si="22"/>
        <v>0</v>
      </c>
      <c r="M108" s="13">
        <f t="shared" si="22"/>
        <v>0</v>
      </c>
      <c r="N108" s="14">
        <f t="shared" si="22"/>
        <v>0</v>
      </c>
    </row>
    <row r="109" spans="1:14" s="28" customFormat="1" ht="12.6" customHeight="1" x14ac:dyDescent="0.2">
      <c r="A109" s="5">
        <v>9.4</v>
      </c>
      <c r="B109" s="38" t="s">
        <v>1877</v>
      </c>
      <c r="C109" s="6" t="s">
        <v>58</v>
      </c>
      <c r="D109" s="7">
        <v>1</v>
      </c>
      <c r="E109" s="8">
        <v>24.67</v>
      </c>
      <c r="F109" s="8">
        <f t="shared" si="19"/>
        <v>0</v>
      </c>
      <c r="G109" s="8">
        <f t="shared" si="20"/>
        <v>0</v>
      </c>
      <c r="H109" s="8">
        <f t="shared" si="21"/>
        <v>0</v>
      </c>
      <c r="I109" s="10"/>
      <c r="J109" s="167"/>
      <c r="K109" s="168"/>
      <c r="L109" s="12">
        <f t="shared" si="22"/>
        <v>0</v>
      </c>
      <c r="M109" s="13">
        <f t="shared" si="22"/>
        <v>0</v>
      </c>
      <c r="N109" s="14">
        <f t="shared" si="22"/>
        <v>0</v>
      </c>
    </row>
    <row r="110" spans="1:14" s="28" customFormat="1" ht="12.6" customHeight="1" x14ac:dyDescent="0.2">
      <c r="A110" s="5">
        <v>9.5</v>
      </c>
      <c r="B110" s="38" t="s">
        <v>1878</v>
      </c>
      <c r="C110" s="6" t="s">
        <v>58</v>
      </c>
      <c r="D110" s="7">
        <v>1</v>
      </c>
      <c r="E110" s="8">
        <v>17.940000000000001</v>
      </c>
      <c r="F110" s="8">
        <f t="shared" si="19"/>
        <v>0</v>
      </c>
      <c r="G110" s="8">
        <f t="shared" si="20"/>
        <v>0</v>
      </c>
      <c r="H110" s="8">
        <f t="shared" si="21"/>
        <v>0</v>
      </c>
      <c r="I110" s="10">
        <v>8</v>
      </c>
      <c r="J110" s="167"/>
      <c r="K110" s="168"/>
      <c r="L110" s="12">
        <f t="shared" si="22"/>
        <v>0</v>
      </c>
      <c r="M110" s="13">
        <f t="shared" si="22"/>
        <v>0</v>
      </c>
      <c r="N110" s="14">
        <f t="shared" si="22"/>
        <v>0</v>
      </c>
    </row>
    <row r="111" spans="1:14" s="28" customFormat="1" ht="12.6" customHeight="1" x14ac:dyDescent="0.2">
      <c r="A111" s="5">
        <v>9.6</v>
      </c>
      <c r="B111" s="38" t="s">
        <v>1879</v>
      </c>
      <c r="C111" s="6" t="s">
        <v>58</v>
      </c>
      <c r="D111" s="7">
        <v>1</v>
      </c>
      <c r="E111" s="8">
        <v>9.77</v>
      </c>
      <c r="F111" s="8">
        <f t="shared" si="19"/>
        <v>0</v>
      </c>
      <c r="G111" s="8">
        <f t="shared" si="20"/>
        <v>0</v>
      </c>
      <c r="H111" s="8">
        <f t="shared" si="21"/>
        <v>0</v>
      </c>
      <c r="I111" s="10"/>
      <c r="J111" s="167"/>
      <c r="K111" s="168"/>
      <c r="L111" s="12">
        <f t="shared" si="22"/>
        <v>0</v>
      </c>
      <c r="M111" s="13">
        <f t="shared" si="22"/>
        <v>0</v>
      </c>
      <c r="N111" s="14">
        <f t="shared" si="22"/>
        <v>0</v>
      </c>
    </row>
    <row r="112" spans="1:14" s="28" customFormat="1" ht="12.6" customHeight="1" x14ac:dyDescent="0.2">
      <c r="A112" s="5">
        <v>10</v>
      </c>
      <c r="B112" s="38" t="s">
        <v>80</v>
      </c>
      <c r="C112" s="6"/>
      <c r="D112" s="7"/>
      <c r="E112" s="8"/>
      <c r="F112" s="8"/>
      <c r="G112" s="8"/>
      <c r="H112" s="8"/>
      <c r="I112" s="10"/>
      <c r="J112" s="167"/>
      <c r="K112" s="168"/>
      <c r="L112" s="12"/>
      <c r="M112" s="13"/>
      <c r="N112" s="14"/>
    </row>
    <row r="113" spans="1:14" s="28" customFormat="1" ht="12.6" customHeight="1" x14ac:dyDescent="0.2">
      <c r="A113" s="39">
        <v>10.1</v>
      </c>
      <c r="B113" s="38" t="s">
        <v>126</v>
      </c>
      <c r="C113" s="6" t="s">
        <v>58</v>
      </c>
      <c r="D113" s="7">
        <v>1</v>
      </c>
      <c r="E113" s="8">
        <v>7.532</v>
      </c>
      <c r="F113" s="8">
        <f t="shared" si="19"/>
        <v>0</v>
      </c>
      <c r="G113" s="8">
        <f t="shared" si="20"/>
        <v>0</v>
      </c>
      <c r="H113" s="8">
        <f t="shared" si="21"/>
        <v>0</v>
      </c>
      <c r="I113" s="10">
        <v>114</v>
      </c>
      <c r="J113" s="167"/>
      <c r="K113" s="168"/>
      <c r="L113" s="12">
        <f t="shared" si="22"/>
        <v>0</v>
      </c>
      <c r="M113" s="13">
        <f t="shared" si="22"/>
        <v>0</v>
      </c>
      <c r="N113" s="14">
        <f t="shared" si="22"/>
        <v>0</v>
      </c>
    </row>
    <row r="114" spans="1:14" s="28" customFormat="1" ht="12.6" customHeight="1" x14ac:dyDescent="0.2">
      <c r="A114" s="20"/>
      <c r="B114" s="21" t="s">
        <v>127</v>
      </c>
      <c r="C114" s="20"/>
      <c r="D114" s="40"/>
      <c r="E114" s="41"/>
      <c r="F114" s="42"/>
      <c r="G114" s="42"/>
      <c r="H114" s="42"/>
      <c r="I114" s="25">
        <v>376</v>
      </c>
      <c r="J114" s="25"/>
      <c r="K114" s="25"/>
      <c r="L114" s="36">
        <f t="shared" ref="L114:N114" si="23">SUM(L103:L113)</f>
        <v>0</v>
      </c>
      <c r="M114" s="36">
        <f t="shared" si="23"/>
        <v>0</v>
      </c>
      <c r="N114" s="27">
        <f t="shared" si="23"/>
        <v>0</v>
      </c>
    </row>
    <row r="115" spans="1:14" ht="14.1" hidden="1" customHeight="1" x14ac:dyDescent="0.2">
      <c r="A115" s="1464" t="s">
        <v>128</v>
      </c>
      <c r="B115" s="1465"/>
      <c r="C115" s="1465"/>
      <c r="D115" s="1465"/>
      <c r="E115" s="1465"/>
      <c r="F115" s="1465"/>
      <c r="G115" s="1465"/>
      <c r="H115" s="1465"/>
      <c r="I115" s="1465"/>
      <c r="J115" s="1465"/>
      <c r="K115" s="1465"/>
      <c r="L115" s="1465"/>
      <c r="M115" s="1465"/>
      <c r="N115" s="1466"/>
    </row>
    <row r="116" spans="1:14" ht="14.1" hidden="1" customHeight="1" x14ac:dyDescent="0.2">
      <c r="A116" s="43">
        <v>1</v>
      </c>
      <c r="B116" s="44" t="s">
        <v>129</v>
      </c>
      <c r="C116" s="45"/>
      <c r="D116" s="46"/>
      <c r="E116" s="46"/>
      <c r="F116" s="47"/>
      <c r="G116" s="47"/>
      <c r="H116" s="47"/>
      <c r="I116" s="48"/>
      <c r="J116" s="48"/>
      <c r="K116" s="49"/>
      <c r="L116" s="50"/>
      <c r="M116" s="44"/>
      <c r="N116" s="51"/>
    </row>
    <row r="117" spans="1:14" ht="14.1" hidden="1" customHeight="1" x14ac:dyDescent="0.2">
      <c r="A117" s="52">
        <v>1.1000000000000001</v>
      </c>
      <c r="B117" s="44" t="s">
        <v>1880</v>
      </c>
      <c r="C117" s="53" t="s">
        <v>130</v>
      </c>
      <c r="D117" s="54">
        <v>1</v>
      </c>
      <c r="E117" s="55">
        <v>1.42</v>
      </c>
      <c r="F117" s="8">
        <f t="shared" ref="F117:F132" si="24">+E117*$G$5/100/D117</f>
        <v>0</v>
      </c>
      <c r="G117" s="8">
        <f t="shared" ref="G117:G149" si="25">+F117*1.47</f>
        <v>0</v>
      </c>
      <c r="H117" s="8">
        <f>+F117*0.66</f>
        <v>0</v>
      </c>
      <c r="I117" s="56"/>
      <c r="J117" s="57"/>
      <c r="K117" s="58"/>
      <c r="L117" s="59">
        <f>+F117*I117</f>
        <v>0</v>
      </c>
      <c r="M117" s="60">
        <f>+G117*J117</f>
        <v>0</v>
      </c>
      <c r="N117" s="14">
        <f>+H117*K117</f>
        <v>0</v>
      </c>
    </row>
    <row r="118" spans="1:14" ht="14.1" hidden="1" customHeight="1" x14ac:dyDescent="0.2">
      <c r="A118" s="52">
        <v>1.2</v>
      </c>
      <c r="B118" s="44" t="s">
        <v>1881</v>
      </c>
      <c r="C118" s="53" t="s">
        <v>130</v>
      </c>
      <c r="D118" s="54">
        <v>1</v>
      </c>
      <c r="E118" s="55">
        <v>1.8939999999999999</v>
      </c>
      <c r="F118" s="8">
        <f t="shared" si="24"/>
        <v>0</v>
      </c>
      <c r="G118" s="8">
        <f t="shared" si="25"/>
        <v>0</v>
      </c>
      <c r="H118" s="8">
        <f t="shared" ref="H118:H149" si="26">+F118*0.66</f>
        <v>0</v>
      </c>
      <c r="I118" s="56"/>
      <c r="J118" s="48"/>
      <c r="K118" s="61"/>
      <c r="L118" s="59">
        <f t="shared" ref="L118:N149" si="27">+F118*I118</f>
        <v>0</v>
      </c>
      <c r="M118" s="60">
        <f t="shared" si="27"/>
        <v>0</v>
      </c>
      <c r="N118" s="14">
        <f t="shared" si="27"/>
        <v>0</v>
      </c>
    </row>
    <row r="119" spans="1:14" ht="14.1" hidden="1" customHeight="1" x14ac:dyDescent="0.2">
      <c r="A119" s="52">
        <v>1.3</v>
      </c>
      <c r="B119" s="44" t="s">
        <v>1882</v>
      </c>
      <c r="C119" s="53" t="s">
        <v>130</v>
      </c>
      <c r="D119" s="54">
        <v>1</v>
      </c>
      <c r="E119" s="55">
        <v>0.94499999999999995</v>
      </c>
      <c r="F119" s="8">
        <f t="shared" si="24"/>
        <v>0</v>
      </c>
      <c r="G119" s="8">
        <f t="shared" si="25"/>
        <v>0</v>
      </c>
      <c r="H119" s="8">
        <f t="shared" si="26"/>
        <v>0</v>
      </c>
      <c r="I119" s="56"/>
      <c r="J119" s="48"/>
      <c r="K119" s="61"/>
      <c r="L119" s="59">
        <f t="shared" si="27"/>
        <v>0</v>
      </c>
      <c r="M119" s="60">
        <f t="shared" si="27"/>
        <v>0</v>
      </c>
      <c r="N119" s="14">
        <f t="shared" si="27"/>
        <v>0</v>
      </c>
    </row>
    <row r="120" spans="1:14" ht="14.1" hidden="1" customHeight="1" x14ac:dyDescent="0.2">
      <c r="A120" s="52">
        <v>1.4</v>
      </c>
      <c r="B120" s="44" t="s">
        <v>1883</v>
      </c>
      <c r="C120" s="53" t="s">
        <v>130</v>
      </c>
      <c r="D120" s="54">
        <v>1</v>
      </c>
      <c r="E120" s="55">
        <v>1.26</v>
      </c>
      <c r="F120" s="8">
        <f t="shared" si="24"/>
        <v>0</v>
      </c>
      <c r="G120" s="8">
        <f t="shared" si="25"/>
        <v>0</v>
      </c>
      <c r="H120" s="8">
        <f t="shared" si="26"/>
        <v>0</v>
      </c>
      <c r="I120" s="56"/>
      <c r="J120" s="48"/>
      <c r="K120" s="61"/>
      <c r="L120" s="59">
        <f t="shared" si="27"/>
        <v>0</v>
      </c>
      <c r="M120" s="60">
        <f t="shared" si="27"/>
        <v>0</v>
      </c>
      <c r="N120" s="14">
        <f t="shared" si="27"/>
        <v>0</v>
      </c>
    </row>
    <row r="121" spans="1:14" ht="14.1" hidden="1" customHeight="1" x14ac:dyDescent="0.2">
      <c r="A121" s="52">
        <v>1.5</v>
      </c>
      <c r="B121" s="44" t="s">
        <v>1884</v>
      </c>
      <c r="C121" s="53" t="s">
        <v>130</v>
      </c>
      <c r="D121" s="54">
        <v>1</v>
      </c>
      <c r="E121" s="55">
        <v>0.71</v>
      </c>
      <c r="F121" s="8">
        <f t="shared" si="24"/>
        <v>0</v>
      </c>
      <c r="G121" s="8">
        <f>+F121*1.47</f>
        <v>0</v>
      </c>
      <c r="H121" s="8">
        <f t="shared" si="26"/>
        <v>0</v>
      </c>
      <c r="I121" s="56"/>
      <c r="J121" s="48"/>
      <c r="K121" s="61"/>
      <c r="L121" s="59">
        <f>+F121*I121</f>
        <v>0</v>
      </c>
      <c r="M121" s="60">
        <f t="shared" si="27"/>
        <v>0</v>
      </c>
      <c r="N121" s="14">
        <f t="shared" si="27"/>
        <v>0</v>
      </c>
    </row>
    <row r="122" spans="1:14" ht="14.1" hidden="1" customHeight="1" x14ac:dyDescent="0.2">
      <c r="A122" s="52">
        <v>1.6</v>
      </c>
      <c r="B122" s="44" t="s">
        <v>1885</v>
      </c>
      <c r="C122" s="53" t="s">
        <v>130</v>
      </c>
      <c r="D122" s="54">
        <v>1</v>
      </c>
      <c r="E122" s="55">
        <v>0.94499999999999995</v>
      </c>
      <c r="F122" s="8">
        <f t="shared" si="24"/>
        <v>0</v>
      </c>
      <c r="G122" s="8">
        <f>+F122*1.47</f>
        <v>0</v>
      </c>
      <c r="H122" s="8">
        <f t="shared" si="26"/>
        <v>0</v>
      </c>
      <c r="I122" s="56"/>
      <c r="J122" s="62"/>
      <c r="K122" s="63"/>
      <c r="L122" s="59">
        <f t="shared" si="27"/>
        <v>0</v>
      </c>
      <c r="M122" s="60">
        <f t="shared" si="27"/>
        <v>0</v>
      </c>
      <c r="N122" s="14">
        <f t="shared" si="27"/>
        <v>0</v>
      </c>
    </row>
    <row r="123" spans="1:14" ht="14.1" hidden="1" customHeight="1" x14ac:dyDescent="0.2">
      <c r="A123" s="52">
        <v>1.7</v>
      </c>
      <c r="B123" s="44" t="s">
        <v>1886</v>
      </c>
      <c r="C123" s="53" t="s">
        <v>130</v>
      </c>
      <c r="D123" s="54">
        <v>1</v>
      </c>
      <c r="E123" s="55">
        <v>1.42</v>
      </c>
      <c r="F123" s="8">
        <f t="shared" si="24"/>
        <v>0</v>
      </c>
      <c r="G123" s="8">
        <f>+F123*1.47</f>
        <v>0</v>
      </c>
      <c r="H123" s="8">
        <f t="shared" si="26"/>
        <v>0</v>
      </c>
      <c r="I123" s="56"/>
      <c r="J123" s="62"/>
      <c r="K123" s="63"/>
      <c r="L123" s="59">
        <f t="shared" si="27"/>
        <v>0</v>
      </c>
      <c r="M123" s="60">
        <f t="shared" si="27"/>
        <v>0</v>
      </c>
      <c r="N123" s="14">
        <f t="shared" si="27"/>
        <v>0</v>
      </c>
    </row>
    <row r="124" spans="1:14" ht="14.1" hidden="1" customHeight="1" x14ac:dyDescent="0.2">
      <c r="A124" s="52">
        <v>1.8</v>
      </c>
      <c r="B124" s="44" t="s">
        <v>1887</v>
      </c>
      <c r="C124" s="53" t="s">
        <v>131</v>
      </c>
      <c r="D124" s="54">
        <v>1</v>
      </c>
      <c r="E124" s="55">
        <v>0.47299999999999998</v>
      </c>
      <c r="F124" s="8">
        <f t="shared" si="24"/>
        <v>0</v>
      </c>
      <c r="G124" s="8">
        <f>+F124*1.47</f>
        <v>0</v>
      </c>
      <c r="H124" s="8">
        <f t="shared" si="26"/>
        <v>0</v>
      </c>
      <c r="I124" s="56"/>
      <c r="J124" s="62"/>
      <c r="K124" s="63"/>
      <c r="L124" s="59">
        <f t="shared" si="27"/>
        <v>0</v>
      </c>
      <c r="M124" s="60">
        <f t="shared" si="27"/>
        <v>0</v>
      </c>
      <c r="N124" s="14">
        <f t="shared" si="27"/>
        <v>0</v>
      </c>
    </row>
    <row r="125" spans="1:14" ht="14.1" hidden="1" customHeight="1" x14ac:dyDescent="0.2">
      <c r="A125" s="52">
        <v>1.9</v>
      </c>
      <c r="B125" s="44" t="s">
        <v>1888</v>
      </c>
      <c r="C125" s="53" t="s">
        <v>131</v>
      </c>
      <c r="D125" s="54">
        <v>1</v>
      </c>
      <c r="E125" s="55">
        <v>0.63200000000000001</v>
      </c>
      <c r="F125" s="8">
        <f t="shared" si="24"/>
        <v>0</v>
      </c>
      <c r="G125" s="8">
        <f t="shared" ref="G125:G132" si="28">+F125*1.47</f>
        <v>0</v>
      </c>
      <c r="H125" s="8">
        <f t="shared" si="26"/>
        <v>0</v>
      </c>
      <c r="I125" s="56"/>
      <c r="J125" s="62"/>
      <c r="K125" s="63"/>
      <c r="L125" s="59">
        <f t="shared" si="27"/>
        <v>0</v>
      </c>
      <c r="M125" s="60">
        <f t="shared" si="27"/>
        <v>0</v>
      </c>
      <c r="N125" s="14">
        <f t="shared" si="27"/>
        <v>0</v>
      </c>
    </row>
    <row r="126" spans="1:14" ht="14.1" hidden="1" customHeight="1" x14ac:dyDescent="0.2">
      <c r="A126" s="64" t="s">
        <v>132</v>
      </c>
      <c r="B126" s="44" t="s">
        <v>1889</v>
      </c>
      <c r="C126" s="53" t="s">
        <v>131</v>
      </c>
      <c r="D126" s="54">
        <v>1</v>
      </c>
      <c r="E126" s="55">
        <v>0.94399999999999995</v>
      </c>
      <c r="F126" s="8">
        <f t="shared" si="24"/>
        <v>0</v>
      </c>
      <c r="G126" s="8">
        <f t="shared" si="28"/>
        <v>0</v>
      </c>
      <c r="H126" s="8">
        <f t="shared" si="26"/>
        <v>0</v>
      </c>
      <c r="I126" s="56"/>
      <c r="J126" s="62"/>
      <c r="K126" s="63"/>
      <c r="L126" s="59">
        <f t="shared" si="27"/>
        <v>0</v>
      </c>
      <c r="M126" s="60">
        <f t="shared" si="27"/>
        <v>0</v>
      </c>
      <c r="N126" s="14">
        <f t="shared" si="27"/>
        <v>0</v>
      </c>
    </row>
    <row r="127" spans="1:14" ht="14.1" hidden="1" customHeight="1" x14ac:dyDescent="0.2">
      <c r="A127" s="64" t="s">
        <v>133</v>
      </c>
      <c r="B127" s="44" t="s">
        <v>1890</v>
      </c>
      <c r="C127" s="53" t="s">
        <v>130</v>
      </c>
      <c r="D127" s="65">
        <v>1</v>
      </c>
      <c r="E127" s="55">
        <v>2.23</v>
      </c>
      <c r="F127" s="8">
        <f t="shared" si="24"/>
        <v>0</v>
      </c>
      <c r="G127" s="8">
        <f t="shared" si="28"/>
        <v>0</v>
      </c>
      <c r="H127" s="8">
        <f t="shared" si="26"/>
        <v>0</v>
      </c>
      <c r="I127" s="56"/>
      <c r="J127" s="48"/>
      <c r="K127" s="61"/>
      <c r="L127" s="59">
        <f t="shared" si="27"/>
        <v>0</v>
      </c>
      <c r="M127" s="60">
        <f t="shared" si="27"/>
        <v>0</v>
      </c>
      <c r="N127" s="14">
        <f t="shared" si="27"/>
        <v>0</v>
      </c>
    </row>
    <row r="128" spans="1:14" ht="14.1" hidden="1" customHeight="1" x14ac:dyDescent="0.2">
      <c r="A128" s="64" t="s">
        <v>134</v>
      </c>
      <c r="B128" s="44" t="s">
        <v>1891</v>
      </c>
      <c r="C128" s="53" t="s">
        <v>130</v>
      </c>
      <c r="D128" s="65">
        <v>1</v>
      </c>
      <c r="E128" s="55">
        <v>2.97</v>
      </c>
      <c r="F128" s="8">
        <f t="shared" si="24"/>
        <v>0</v>
      </c>
      <c r="G128" s="8">
        <f t="shared" si="28"/>
        <v>0</v>
      </c>
      <c r="H128" s="8">
        <f t="shared" si="26"/>
        <v>0</v>
      </c>
      <c r="I128" s="56"/>
      <c r="J128" s="48"/>
      <c r="K128" s="61"/>
      <c r="L128" s="59">
        <f t="shared" si="27"/>
        <v>0</v>
      </c>
      <c r="M128" s="60">
        <f t="shared" si="27"/>
        <v>0</v>
      </c>
      <c r="N128" s="14">
        <f t="shared" si="27"/>
        <v>0</v>
      </c>
    </row>
    <row r="129" spans="1:14" ht="14.1" hidden="1" customHeight="1" x14ac:dyDescent="0.2">
      <c r="A129" s="64" t="s">
        <v>135</v>
      </c>
      <c r="B129" s="44" t="s">
        <v>1892</v>
      </c>
      <c r="C129" s="53" t="s">
        <v>130</v>
      </c>
      <c r="D129" s="65">
        <v>1</v>
      </c>
      <c r="E129" s="55">
        <v>3.58</v>
      </c>
      <c r="F129" s="8">
        <f t="shared" si="24"/>
        <v>0</v>
      </c>
      <c r="G129" s="8">
        <f t="shared" si="28"/>
        <v>0</v>
      </c>
      <c r="H129" s="8">
        <f t="shared" si="26"/>
        <v>0</v>
      </c>
      <c r="I129" s="56"/>
      <c r="J129" s="48"/>
      <c r="K129" s="61"/>
      <c r="L129" s="59">
        <f t="shared" si="27"/>
        <v>0</v>
      </c>
      <c r="M129" s="60">
        <f t="shared" si="27"/>
        <v>0</v>
      </c>
      <c r="N129" s="14">
        <f t="shared" si="27"/>
        <v>0</v>
      </c>
    </row>
    <row r="130" spans="1:14" ht="14.1" hidden="1" customHeight="1" x14ac:dyDescent="0.2">
      <c r="A130" s="64" t="s">
        <v>136</v>
      </c>
      <c r="B130" s="44" t="s">
        <v>1893</v>
      </c>
      <c r="C130" s="53" t="s">
        <v>130</v>
      </c>
      <c r="D130" s="66">
        <v>1</v>
      </c>
      <c r="E130" s="55">
        <v>1.48</v>
      </c>
      <c r="F130" s="8">
        <f t="shared" si="24"/>
        <v>0</v>
      </c>
      <c r="G130" s="8">
        <f t="shared" si="28"/>
        <v>0</v>
      </c>
      <c r="H130" s="8">
        <f t="shared" si="26"/>
        <v>0</v>
      </c>
      <c r="K130" s="61"/>
      <c r="L130" s="59">
        <f t="shared" si="27"/>
        <v>0</v>
      </c>
      <c r="M130" s="60">
        <f t="shared" si="27"/>
        <v>0</v>
      </c>
      <c r="N130" s="14">
        <f t="shared" si="27"/>
        <v>0</v>
      </c>
    </row>
    <row r="131" spans="1:14" ht="14.1" hidden="1" customHeight="1" x14ac:dyDescent="0.2">
      <c r="A131" s="64" t="s">
        <v>137</v>
      </c>
      <c r="B131" s="44" t="s">
        <v>1894</v>
      </c>
      <c r="C131" s="53" t="s">
        <v>130</v>
      </c>
      <c r="D131" s="66">
        <v>1</v>
      </c>
      <c r="E131" s="55">
        <v>1.98</v>
      </c>
      <c r="F131" s="8">
        <f t="shared" si="24"/>
        <v>0</v>
      </c>
      <c r="G131" s="8">
        <f t="shared" si="28"/>
        <v>0</v>
      </c>
      <c r="H131" s="8">
        <f t="shared" si="26"/>
        <v>0</v>
      </c>
      <c r="K131" s="61"/>
      <c r="L131" s="59">
        <f t="shared" si="27"/>
        <v>0</v>
      </c>
      <c r="M131" s="60">
        <f t="shared" si="27"/>
        <v>0</v>
      </c>
      <c r="N131" s="14">
        <f t="shared" si="27"/>
        <v>0</v>
      </c>
    </row>
    <row r="132" spans="1:14" ht="14.1" hidden="1" customHeight="1" x14ac:dyDescent="0.2">
      <c r="A132" s="64" t="s">
        <v>138</v>
      </c>
      <c r="B132" s="44" t="s">
        <v>1895</v>
      </c>
      <c r="C132" s="53" t="s">
        <v>130</v>
      </c>
      <c r="D132" s="66">
        <v>1</v>
      </c>
      <c r="E132" s="55">
        <v>2.38</v>
      </c>
      <c r="F132" s="8">
        <f t="shared" si="24"/>
        <v>0</v>
      </c>
      <c r="G132" s="8">
        <f t="shared" si="28"/>
        <v>0</v>
      </c>
      <c r="H132" s="8">
        <f t="shared" si="26"/>
        <v>0</v>
      </c>
      <c r="K132" s="61"/>
      <c r="L132" s="59">
        <f t="shared" si="27"/>
        <v>0</v>
      </c>
      <c r="M132" s="60">
        <f t="shared" si="27"/>
        <v>0</v>
      </c>
      <c r="N132" s="14">
        <f t="shared" si="27"/>
        <v>0</v>
      </c>
    </row>
    <row r="133" spans="1:14" ht="14.1" hidden="1" customHeight="1" x14ac:dyDescent="0.2">
      <c r="A133" s="52">
        <v>2</v>
      </c>
      <c r="B133" s="44" t="s">
        <v>139</v>
      </c>
      <c r="C133" s="53"/>
      <c r="D133" s="54"/>
      <c r="E133" s="55"/>
      <c r="F133" s="8"/>
      <c r="G133" s="8"/>
      <c r="H133" s="8"/>
      <c r="I133" s="56"/>
      <c r="J133" s="62"/>
      <c r="K133" s="63"/>
      <c r="L133" s="59">
        <f t="shared" si="27"/>
        <v>0</v>
      </c>
      <c r="M133" s="60">
        <f t="shared" si="27"/>
        <v>0</v>
      </c>
      <c r="N133" s="14">
        <f t="shared" si="27"/>
        <v>0</v>
      </c>
    </row>
    <row r="134" spans="1:14" ht="14.1" hidden="1" customHeight="1" x14ac:dyDescent="0.2">
      <c r="A134" s="52">
        <v>2.1</v>
      </c>
      <c r="B134" s="44" t="s">
        <v>140</v>
      </c>
      <c r="C134" s="6" t="s">
        <v>58</v>
      </c>
      <c r="D134" s="54">
        <v>1</v>
      </c>
      <c r="E134" s="55">
        <v>28.443000000000001</v>
      </c>
      <c r="F134" s="8">
        <f>+E134*$G$5/100/D134</f>
        <v>0</v>
      </c>
      <c r="G134" s="8">
        <f t="shared" si="25"/>
        <v>0</v>
      </c>
      <c r="H134" s="8">
        <f t="shared" si="26"/>
        <v>0</v>
      </c>
      <c r="I134" s="56"/>
      <c r="J134" s="62"/>
      <c r="K134" s="63"/>
      <c r="L134" s="59">
        <f t="shared" si="27"/>
        <v>0</v>
      </c>
      <c r="M134" s="60">
        <f t="shared" si="27"/>
        <v>0</v>
      </c>
      <c r="N134" s="14">
        <f t="shared" si="27"/>
        <v>0</v>
      </c>
    </row>
    <row r="135" spans="1:14" ht="14.1" hidden="1" customHeight="1" x14ac:dyDescent="0.2">
      <c r="A135" s="52">
        <v>2.2000000000000002</v>
      </c>
      <c r="B135" s="44" t="s">
        <v>141</v>
      </c>
      <c r="C135" s="6" t="s">
        <v>58</v>
      </c>
      <c r="D135" s="54">
        <v>1</v>
      </c>
      <c r="E135" s="55">
        <v>10.93</v>
      </c>
      <c r="F135" s="8">
        <f>+E135*$G$5/100/D135</f>
        <v>0</v>
      </c>
      <c r="G135" s="8">
        <f t="shared" si="25"/>
        <v>0</v>
      </c>
      <c r="H135" s="8">
        <f t="shared" si="26"/>
        <v>0</v>
      </c>
      <c r="I135" s="56"/>
      <c r="J135" s="62"/>
      <c r="K135" s="63"/>
      <c r="L135" s="59">
        <f t="shared" si="27"/>
        <v>0</v>
      </c>
      <c r="M135" s="60">
        <f t="shared" si="27"/>
        <v>0</v>
      </c>
      <c r="N135" s="14">
        <f t="shared" si="27"/>
        <v>0</v>
      </c>
    </row>
    <row r="136" spans="1:14" ht="14.1" hidden="1" customHeight="1" x14ac:dyDescent="0.2">
      <c r="A136" s="52">
        <v>3</v>
      </c>
      <c r="B136" s="44" t="s">
        <v>142</v>
      </c>
      <c r="C136" s="6"/>
      <c r="D136" s="54"/>
      <c r="E136" s="55"/>
      <c r="F136" s="8"/>
      <c r="G136" s="8"/>
      <c r="H136" s="8"/>
      <c r="I136" s="56"/>
      <c r="J136" s="62"/>
      <c r="K136" s="63"/>
      <c r="L136" s="59">
        <f t="shared" si="27"/>
        <v>0</v>
      </c>
      <c r="M136" s="60">
        <f t="shared" si="27"/>
        <v>0</v>
      </c>
      <c r="N136" s="14">
        <f t="shared" si="27"/>
        <v>0</v>
      </c>
    </row>
    <row r="137" spans="1:14" ht="14.1" hidden="1" customHeight="1" x14ac:dyDescent="0.2">
      <c r="A137" s="52">
        <v>3.1</v>
      </c>
      <c r="B137" s="44" t="s">
        <v>143</v>
      </c>
      <c r="C137" s="6" t="s">
        <v>58</v>
      </c>
      <c r="D137" s="54">
        <v>1</v>
      </c>
      <c r="E137" s="55">
        <v>31.484999999999999</v>
      </c>
      <c r="F137" s="8">
        <f>+E137*$G$5/100/D137</f>
        <v>0</v>
      </c>
      <c r="G137" s="8">
        <f t="shared" si="25"/>
        <v>0</v>
      </c>
      <c r="H137" s="8">
        <f t="shared" si="26"/>
        <v>0</v>
      </c>
      <c r="I137" s="56"/>
      <c r="J137" s="62"/>
      <c r="K137" s="63"/>
      <c r="L137" s="59">
        <f t="shared" si="27"/>
        <v>0</v>
      </c>
      <c r="M137" s="60">
        <f t="shared" si="27"/>
        <v>0</v>
      </c>
      <c r="N137" s="14">
        <f t="shared" si="27"/>
        <v>0</v>
      </c>
    </row>
    <row r="138" spans="1:14" ht="14.1" hidden="1" customHeight="1" x14ac:dyDescent="0.2">
      <c r="A138" s="52">
        <v>3.2</v>
      </c>
      <c r="B138" s="44" t="s">
        <v>144</v>
      </c>
      <c r="C138" s="6" t="s">
        <v>58</v>
      </c>
      <c r="D138" s="54">
        <v>1</v>
      </c>
      <c r="E138" s="55">
        <v>23.611999999999998</v>
      </c>
      <c r="F138" s="8">
        <f>+E138*$G$5/100/D138</f>
        <v>0</v>
      </c>
      <c r="G138" s="8">
        <f t="shared" si="25"/>
        <v>0</v>
      </c>
      <c r="H138" s="8">
        <f t="shared" si="26"/>
        <v>0</v>
      </c>
      <c r="I138" s="56"/>
      <c r="J138" s="62"/>
      <c r="K138" s="63"/>
      <c r="L138" s="59">
        <f t="shared" si="27"/>
        <v>0</v>
      </c>
      <c r="M138" s="60">
        <f t="shared" si="27"/>
        <v>0</v>
      </c>
      <c r="N138" s="14">
        <f t="shared" si="27"/>
        <v>0</v>
      </c>
    </row>
    <row r="139" spans="1:14" ht="14.1" hidden="1" customHeight="1" x14ac:dyDescent="0.2">
      <c r="A139" s="52">
        <v>4</v>
      </c>
      <c r="B139" s="44" t="s">
        <v>145</v>
      </c>
      <c r="C139" s="6"/>
      <c r="D139" s="54"/>
      <c r="E139" s="55"/>
      <c r="F139" s="8"/>
      <c r="G139" s="8"/>
      <c r="H139" s="8"/>
      <c r="I139" s="56"/>
      <c r="J139" s="62"/>
      <c r="K139" s="63"/>
      <c r="L139" s="59">
        <f t="shared" si="27"/>
        <v>0</v>
      </c>
      <c r="M139" s="60">
        <f t="shared" si="27"/>
        <v>0</v>
      </c>
      <c r="N139" s="14">
        <f t="shared" si="27"/>
        <v>0</v>
      </c>
    </row>
    <row r="140" spans="1:14" ht="14.1" hidden="1" customHeight="1" x14ac:dyDescent="0.2">
      <c r="A140" s="52">
        <v>4.0999999999999996</v>
      </c>
      <c r="B140" s="44" t="s">
        <v>146</v>
      </c>
      <c r="C140" s="6" t="s">
        <v>58</v>
      </c>
      <c r="D140" s="54">
        <v>1</v>
      </c>
      <c r="E140" s="55">
        <v>126.44</v>
      </c>
      <c r="F140" s="8">
        <f t="shared" ref="F140:F146" si="29">+E140*$G$5/100/D140</f>
        <v>0</v>
      </c>
      <c r="G140" s="8">
        <f t="shared" si="25"/>
        <v>0</v>
      </c>
      <c r="H140" s="8">
        <f t="shared" si="26"/>
        <v>0</v>
      </c>
      <c r="I140" s="56"/>
      <c r="J140" s="62"/>
      <c r="K140" s="63"/>
      <c r="L140" s="59">
        <f t="shared" si="27"/>
        <v>0</v>
      </c>
      <c r="M140" s="60">
        <f t="shared" si="27"/>
        <v>0</v>
      </c>
      <c r="N140" s="14">
        <f t="shared" si="27"/>
        <v>0</v>
      </c>
    </row>
    <row r="141" spans="1:14" ht="14.1" hidden="1" customHeight="1" x14ac:dyDescent="0.2">
      <c r="A141" s="52">
        <v>4.2</v>
      </c>
      <c r="B141" s="44" t="s">
        <v>147</v>
      </c>
      <c r="C141" s="6" t="s">
        <v>58</v>
      </c>
      <c r="D141" s="54">
        <v>1</v>
      </c>
      <c r="E141" s="55">
        <v>168.58799999999999</v>
      </c>
      <c r="F141" s="8">
        <f t="shared" si="29"/>
        <v>0</v>
      </c>
      <c r="G141" s="8">
        <f t="shared" si="25"/>
        <v>0</v>
      </c>
      <c r="H141" s="8">
        <f t="shared" si="26"/>
        <v>0</v>
      </c>
      <c r="I141" s="56"/>
      <c r="J141" s="62"/>
      <c r="K141" s="63"/>
      <c r="L141" s="59">
        <f t="shared" si="27"/>
        <v>0</v>
      </c>
      <c r="M141" s="60">
        <f t="shared" si="27"/>
        <v>0</v>
      </c>
      <c r="N141" s="14">
        <f t="shared" si="27"/>
        <v>0</v>
      </c>
    </row>
    <row r="142" spans="1:14" ht="14.1" hidden="1" customHeight="1" x14ac:dyDescent="0.2">
      <c r="A142" s="52">
        <v>4.3</v>
      </c>
      <c r="B142" s="44" t="s">
        <v>148</v>
      </c>
      <c r="C142" s="6" t="s">
        <v>58</v>
      </c>
      <c r="D142" s="54">
        <v>1</v>
      </c>
      <c r="E142" s="55">
        <v>2.0459999999999998</v>
      </c>
      <c r="F142" s="8">
        <f t="shared" si="29"/>
        <v>0</v>
      </c>
      <c r="G142" s="8">
        <f t="shared" si="25"/>
        <v>0</v>
      </c>
      <c r="H142" s="8">
        <f t="shared" si="26"/>
        <v>0</v>
      </c>
      <c r="I142" s="56"/>
      <c r="J142" s="62"/>
      <c r="K142" s="63"/>
      <c r="L142" s="59">
        <f t="shared" si="27"/>
        <v>0</v>
      </c>
      <c r="M142" s="60">
        <f t="shared" si="27"/>
        <v>0</v>
      </c>
      <c r="N142" s="14">
        <f t="shared" si="27"/>
        <v>0</v>
      </c>
    </row>
    <row r="143" spans="1:14" ht="14.1" hidden="1" customHeight="1" x14ac:dyDescent="0.2">
      <c r="A143" s="52">
        <v>4.4000000000000004</v>
      </c>
      <c r="B143" s="44" t="s">
        <v>149</v>
      </c>
      <c r="C143" s="6" t="s">
        <v>58</v>
      </c>
      <c r="D143" s="54">
        <v>1</v>
      </c>
      <c r="E143" s="55">
        <v>3.1720000000000002</v>
      </c>
      <c r="F143" s="8">
        <f t="shared" si="29"/>
        <v>0</v>
      </c>
      <c r="G143" s="8">
        <f t="shared" si="25"/>
        <v>0</v>
      </c>
      <c r="H143" s="8">
        <f t="shared" si="26"/>
        <v>0</v>
      </c>
      <c r="I143" s="56"/>
      <c r="J143" s="62"/>
      <c r="K143" s="63"/>
      <c r="L143" s="59">
        <f t="shared" si="27"/>
        <v>0</v>
      </c>
      <c r="M143" s="60">
        <f t="shared" si="27"/>
        <v>0</v>
      </c>
      <c r="N143" s="14">
        <f t="shared" si="27"/>
        <v>0</v>
      </c>
    </row>
    <row r="144" spans="1:14" ht="14.1" hidden="1" customHeight="1" x14ac:dyDescent="0.2">
      <c r="A144" s="52">
        <v>4.5</v>
      </c>
      <c r="B144" s="44" t="s">
        <v>150</v>
      </c>
      <c r="C144" s="6" t="s">
        <v>58</v>
      </c>
      <c r="D144" s="54">
        <v>1</v>
      </c>
      <c r="E144" s="55">
        <v>4.9000000000000004</v>
      </c>
      <c r="F144" s="8">
        <f t="shared" si="29"/>
        <v>0</v>
      </c>
      <c r="G144" s="8">
        <f t="shared" si="25"/>
        <v>0</v>
      </c>
      <c r="H144" s="8">
        <f t="shared" si="26"/>
        <v>0</v>
      </c>
      <c r="I144" s="56"/>
      <c r="J144" s="62"/>
      <c r="K144" s="63"/>
      <c r="L144" s="59">
        <f t="shared" si="27"/>
        <v>0</v>
      </c>
      <c r="M144" s="60">
        <f t="shared" si="27"/>
        <v>0</v>
      </c>
      <c r="N144" s="14">
        <f t="shared" si="27"/>
        <v>0</v>
      </c>
    </row>
    <row r="145" spans="1:14" ht="14.1" hidden="1" customHeight="1" x14ac:dyDescent="0.2">
      <c r="A145" s="52">
        <v>4.5999999999999996</v>
      </c>
      <c r="B145" s="44" t="s">
        <v>151</v>
      </c>
      <c r="C145" s="6" t="s">
        <v>58</v>
      </c>
      <c r="D145" s="54">
        <v>1</v>
      </c>
      <c r="E145" s="55">
        <v>3.67</v>
      </c>
      <c r="F145" s="8">
        <f t="shared" si="29"/>
        <v>0</v>
      </c>
      <c r="G145" s="8">
        <f t="shared" si="25"/>
        <v>0</v>
      </c>
      <c r="H145" s="8">
        <f t="shared" si="26"/>
        <v>0</v>
      </c>
      <c r="I145" s="56"/>
      <c r="J145" s="62"/>
      <c r="K145" s="63"/>
      <c r="L145" s="59">
        <f t="shared" si="27"/>
        <v>0</v>
      </c>
      <c r="M145" s="60">
        <f t="shared" si="27"/>
        <v>0</v>
      </c>
      <c r="N145" s="14">
        <f t="shared" si="27"/>
        <v>0</v>
      </c>
    </row>
    <row r="146" spans="1:14" ht="14.1" hidden="1" customHeight="1" x14ac:dyDescent="0.2">
      <c r="A146" s="52">
        <v>4.7</v>
      </c>
      <c r="B146" s="44" t="s">
        <v>152</v>
      </c>
      <c r="C146" s="6" t="s">
        <v>58</v>
      </c>
      <c r="D146" s="54">
        <v>1</v>
      </c>
      <c r="E146" s="55">
        <v>7.3440000000000003</v>
      </c>
      <c r="F146" s="8">
        <f t="shared" si="29"/>
        <v>0</v>
      </c>
      <c r="G146" s="8">
        <f t="shared" si="25"/>
        <v>0</v>
      </c>
      <c r="H146" s="8">
        <f t="shared" si="26"/>
        <v>0</v>
      </c>
      <c r="I146" s="56"/>
      <c r="J146" s="62"/>
      <c r="K146" s="63"/>
      <c r="L146" s="59">
        <f t="shared" si="27"/>
        <v>0</v>
      </c>
      <c r="M146" s="60">
        <f t="shared" si="27"/>
        <v>0</v>
      </c>
      <c r="N146" s="14">
        <f t="shared" si="27"/>
        <v>0</v>
      </c>
    </row>
    <row r="147" spans="1:14" ht="14.1" hidden="1" customHeight="1" x14ac:dyDescent="0.2">
      <c r="A147" s="52">
        <v>5</v>
      </c>
      <c r="B147" s="44" t="s">
        <v>72</v>
      </c>
      <c r="C147" s="6"/>
      <c r="D147" s="54"/>
      <c r="E147" s="55"/>
      <c r="F147" s="8"/>
      <c r="G147" s="8"/>
      <c r="H147" s="8"/>
      <c r="I147" s="56"/>
      <c r="J147" s="62"/>
      <c r="K147" s="63"/>
      <c r="L147" s="59">
        <f t="shared" si="27"/>
        <v>0</v>
      </c>
      <c r="M147" s="60">
        <f t="shared" si="27"/>
        <v>0</v>
      </c>
      <c r="N147" s="14">
        <f t="shared" si="27"/>
        <v>0</v>
      </c>
    </row>
    <row r="148" spans="1:14" ht="14.1" hidden="1" customHeight="1" x14ac:dyDescent="0.2">
      <c r="A148" s="52">
        <v>5.0999999999999996</v>
      </c>
      <c r="B148" s="44" t="s">
        <v>153</v>
      </c>
      <c r="C148" s="6" t="s">
        <v>103</v>
      </c>
      <c r="D148" s="54">
        <v>1</v>
      </c>
      <c r="E148" s="55">
        <v>3.2120000000000002</v>
      </c>
      <c r="F148" s="8">
        <f>+E148*$G$5/100/D148</f>
        <v>0</v>
      </c>
      <c r="G148" s="8">
        <f t="shared" si="25"/>
        <v>0</v>
      </c>
      <c r="H148" s="8">
        <f t="shared" si="26"/>
        <v>0</v>
      </c>
      <c r="I148" s="56"/>
      <c r="J148" s="62"/>
      <c r="K148" s="63"/>
      <c r="L148" s="59">
        <f t="shared" si="27"/>
        <v>0</v>
      </c>
      <c r="M148" s="60">
        <f t="shared" si="27"/>
        <v>0</v>
      </c>
      <c r="N148" s="14">
        <f t="shared" si="27"/>
        <v>0</v>
      </c>
    </row>
    <row r="149" spans="1:14" ht="14.1" hidden="1" customHeight="1" x14ac:dyDescent="0.2">
      <c r="A149" s="52">
        <v>5.2</v>
      </c>
      <c r="B149" s="44" t="s">
        <v>154</v>
      </c>
      <c r="C149" s="6" t="s">
        <v>58</v>
      </c>
      <c r="D149" s="54">
        <v>1</v>
      </c>
      <c r="E149" s="55">
        <v>4.0650000000000004</v>
      </c>
      <c r="F149" s="8">
        <f>+E149*$G$5/100/D149</f>
        <v>0</v>
      </c>
      <c r="G149" s="8">
        <f t="shared" si="25"/>
        <v>0</v>
      </c>
      <c r="H149" s="8">
        <f t="shared" si="26"/>
        <v>0</v>
      </c>
      <c r="I149" s="56"/>
      <c r="J149" s="62"/>
      <c r="K149" s="63"/>
      <c r="L149" s="59">
        <f t="shared" si="27"/>
        <v>0</v>
      </c>
      <c r="M149" s="60">
        <f t="shared" si="27"/>
        <v>0</v>
      </c>
      <c r="N149" s="14">
        <f t="shared" si="27"/>
        <v>0</v>
      </c>
    </row>
    <row r="150" spans="1:14" ht="14.1" hidden="1" customHeight="1" x14ac:dyDescent="0.2">
      <c r="A150" s="68"/>
      <c r="B150" s="44"/>
      <c r="C150" s="69"/>
      <c r="D150" s="70"/>
      <c r="E150" s="70"/>
      <c r="F150" s="71"/>
      <c r="G150" s="71"/>
      <c r="H150" s="71"/>
      <c r="I150" s="72"/>
      <c r="J150" s="73"/>
      <c r="K150" s="74"/>
      <c r="L150" s="50"/>
      <c r="M150" s="50"/>
      <c r="N150" s="75"/>
    </row>
    <row r="151" spans="1:14" s="28" customFormat="1" ht="12.6" hidden="1" customHeight="1" x14ac:dyDescent="0.2">
      <c r="A151" s="20"/>
      <c r="B151" s="21" t="s">
        <v>155</v>
      </c>
      <c r="C151" s="20"/>
      <c r="D151" s="22"/>
      <c r="E151" s="23"/>
      <c r="F151" s="24"/>
      <c r="G151" s="24"/>
      <c r="H151" s="24"/>
      <c r="I151" s="25"/>
      <c r="J151" s="25"/>
      <c r="K151" s="25"/>
      <c r="L151" s="27">
        <f>SUM(L117:L149)</f>
        <v>0</v>
      </c>
      <c r="M151" s="27">
        <f>SUM(M117:M149)</f>
        <v>0</v>
      </c>
      <c r="N151" s="27">
        <f>SUM(N117:N149)</f>
        <v>0</v>
      </c>
    </row>
    <row r="152" spans="1:14" s="28" customFormat="1" x14ac:dyDescent="0.2">
      <c r="A152" s="1464" t="s">
        <v>156</v>
      </c>
      <c r="B152" s="1465" t="s">
        <v>157</v>
      </c>
      <c r="C152" s="1465"/>
      <c r="D152" s="1465"/>
      <c r="E152" s="1465"/>
      <c r="F152" s="1465"/>
      <c r="G152" s="1465"/>
      <c r="H152" s="1465"/>
      <c r="I152" s="1465"/>
      <c r="J152" s="1465"/>
      <c r="K152" s="1465"/>
      <c r="L152" s="1465"/>
      <c r="M152" s="1465"/>
      <c r="N152" s="1466"/>
    </row>
    <row r="153" spans="1:14" s="28" customFormat="1" x14ac:dyDescent="0.2">
      <c r="A153" s="52" t="s">
        <v>158</v>
      </c>
      <c r="B153" s="44" t="s">
        <v>159</v>
      </c>
      <c r="C153" s="6" t="s">
        <v>160</v>
      </c>
      <c r="D153" s="54">
        <v>1</v>
      </c>
      <c r="E153" s="55">
        <v>2.93</v>
      </c>
      <c r="F153" s="8">
        <f>(E153/100)*$G$5</f>
        <v>0</v>
      </c>
      <c r="G153" s="76"/>
      <c r="H153" s="77"/>
      <c r="I153" s="78">
        <v>2.0499999999999998</v>
      </c>
      <c r="J153" s="79"/>
      <c r="K153" s="80"/>
      <c r="L153" s="81">
        <f>F153*I153</f>
        <v>0</v>
      </c>
      <c r="M153" s="82"/>
      <c r="N153" s="83"/>
    </row>
    <row r="154" spans="1:14" x14ac:dyDescent="0.2">
      <c r="A154" s="52" t="s">
        <v>161</v>
      </c>
      <c r="B154" s="44" t="s">
        <v>162</v>
      </c>
      <c r="C154" s="6" t="s">
        <v>163</v>
      </c>
      <c r="D154" s="54">
        <v>1</v>
      </c>
      <c r="E154" s="55">
        <v>0.28000000000000003</v>
      </c>
      <c r="F154" s="8">
        <f t="shared" ref="F154:F217" si="30">(E154/100)*$G$5</f>
        <v>0</v>
      </c>
      <c r="G154" s="76"/>
      <c r="H154" s="77"/>
      <c r="I154" s="84">
        <v>39</v>
      </c>
      <c r="J154" s="85"/>
      <c r="K154" s="86"/>
      <c r="L154" s="81">
        <f t="shared" ref="L154:L217" si="31">F154*I154</f>
        <v>0</v>
      </c>
      <c r="M154" s="87"/>
      <c r="N154" s="242"/>
    </row>
    <row r="155" spans="1:14" x14ac:dyDescent="0.2">
      <c r="A155" s="52" t="s">
        <v>164</v>
      </c>
      <c r="B155" s="44" t="s">
        <v>165</v>
      </c>
      <c r="C155" s="6" t="s">
        <v>163</v>
      </c>
      <c r="D155" s="54">
        <v>1</v>
      </c>
      <c r="E155" s="55">
        <v>1.6099999999999999</v>
      </c>
      <c r="F155" s="8">
        <f t="shared" si="30"/>
        <v>0</v>
      </c>
      <c r="G155" s="76"/>
      <c r="H155" s="77"/>
      <c r="I155" s="84"/>
      <c r="J155" s="85"/>
      <c r="K155" s="86"/>
      <c r="L155" s="81">
        <f t="shared" si="31"/>
        <v>0</v>
      </c>
      <c r="M155" s="87"/>
      <c r="N155" s="242"/>
    </row>
    <row r="156" spans="1:14" x14ac:dyDescent="0.2">
      <c r="A156" s="52" t="s">
        <v>166</v>
      </c>
      <c r="B156" s="88" t="s">
        <v>167</v>
      </c>
      <c r="C156" s="6" t="s">
        <v>163</v>
      </c>
      <c r="D156" s="54">
        <v>1</v>
      </c>
      <c r="E156" s="55">
        <v>0.50000000000000011</v>
      </c>
      <c r="F156" s="8">
        <f t="shared" si="30"/>
        <v>0</v>
      </c>
      <c r="G156" s="76"/>
      <c r="H156" s="77"/>
      <c r="I156" s="84">
        <v>19</v>
      </c>
      <c r="J156" s="85"/>
      <c r="K156" s="86"/>
      <c r="L156" s="81">
        <f t="shared" si="31"/>
        <v>0</v>
      </c>
      <c r="M156" s="87"/>
      <c r="N156" s="242"/>
    </row>
    <row r="157" spans="1:14" x14ac:dyDescent="0.2">
      <c r="A157" s="52" t="s">
        <v>168</v>
      </c>
      <c r="B157" s="44" t="s">
        <v>169</v>
      </c>
      <c r="C157" s="6" t="s">
        <v>163</v>
      </c>
      <c r="D157" s="54">
        <v>1</v>
      </c>
      <c r="E157" s="55">
        <v>0.98</v>
      </c>
      <c r="F157" s="8">
        <f t="shared" si="30"/>
        <v>0</v>
      </c>
      <c r="G157" s="76"/>
      <c r="H157" s="77"/>
      <c r="I157" s="84">
        <v>5</v>
      </c>
      <c r="J157" s="85"/>
      <c r="K157" s="86"/>
      <c r="L157" s="81">
        <f t="shared" si="31"/>
        <v>0</v>
      </c>
      <c r="M157" s="87"/>
      <c r="N157" s="242"/>
    </row>
    <row r="158" spans="1:14" x14ac:dyDescent="0.2">
      <c r="A158" s="52" t="s">
        <v>170</v>
      </c>
      <c r="B158" s="88" t="s">
        <v>171</v>
      </c>
      <c r="C158" s="6" t="s">
        <v>163</v>
      </c>
      <c r="D158" s="54">
        <v>1</v>
      </c>
      <c r="E158" s="55">
        <v>2.71</v>
      </c>
      <c r="F158" s="8">
        <f t="shared" si="30"/>
        <v>0</v>
      </c>
      <c r="G158" s="76"/>
      <c r="H158" s="77"/>
      <c r="I158" s="84"/>
      <c r="J158" s="85"/>
      <c r="K158" s="86"/>
      <c r="L158" s="81">
        <f t="shared" si="31"/>
        <v>0</v>
      </c>
      <c r="M158" s="87"/>
      <c r="N158" s="242"/>
    </row>
    <row r="159" spans="1:14" x14ac:dyDescent="0.2">
      <c r="A159" s="52" t="s">
        <v>172</v>
      </c>
      <c r="B159" s="88" t="s">
        <v>173</v>
      </c>
      <c r="C159" s="6" t="s">
        <v>160</v>
      </c>
      <c r="D159" s="54">
        <v>1</v>
      </c>
      <c r="E159" s="55">
        <v>6.43</v>
      </c>
      <c r="F159" s="8">
        <f t="shared" si="30"/>
        <v>0</v>
      </c>
      <c r="G159" s="76"/>
      <c r="H159" s="77"/>
      <c r="I159" s="84">
        <v>1.74</v>
      </c>
      <c r="J159" s="85"/>
      <c r="K159" s="86"/>
      <c r="L159" s="81">
        <f t="shared" si="31"/>
        <v>0</v>
      </c>
      <c r="M159" s="87"/>
      <c r="N159" s="242"/>
    </row>
    <row r="160" spans="1:14" ht="25.5" x14ac:dyDescent="0.2">
      <c r="A160" s="52" t="s">
        <v>174</v>
      </c>
      <c r="B160" s="88" t="s">
        <v>1896</v>
      </c>
      <c r="C160" s="6" t="s">
        <v>160</v>
      </c>
      <c r="D160" s="54">
        <v>1</v>
      </c>
      <c r="E160" s="55">
        <v>5.72</v>
      </c>
      <c r="F160" s="8">
        <f t="shared" si="30"/>
        <v>0</v>
      </c>
      <c r="G160" s="76"/>
      <c r="H160" s="77"/>
      <c r="I160" s="84"/>
      <c r="J160" s="85"/>
      <c r="K160" s="86"/>
      <c r="L160" s="81">
        <f t="shared" si="31"/>
        <v>0</v>
      </c>
      <c r="M160" s="87"/>
      <c r="N160" s="242"/>
    </row>
    <row r="161" spans="1:14" x14ac:dyDescent="0.2">
      <c r="A161" s="52" t="s">
        <v>175</v>
      </c>
      <c r="B161" s="88" t="s">
        <v>176</v>
      </c>
      <c r="C161" s="6" t="s">
        <v>163</v>
      </c>
      <c r="D161" s="54">
        <v>1</v>
      </c>
      <c r="E161" s="55">
        <v>0.2</v>
      </c>
      <c r="F161" s="8">
        <f t="shared" si="30"/>
        <v>0</v>
      </c>
      <c r="G161" s="76"/>
      <c r="H161" s="77"/>
      <c r="I161" s="84">
        <v>122</v>
      </c>
      <c r="J161" s="85"/>
      <c r="K161" s="86"/>
      <c r="L161" s="81">
        <f t="shared" si="31"/>
        <v>0</v>
      </c>
      <c r="M161" s="87"/>
      <c r="N161" s="242"/>
    </row>
    <row r="162" spans="1:14" x14ac:dyDescent="0.2">
      <c r="A162" s="52" t="s">
        <v>177</v>
      </c>
      <c r="B162" s="88" t="s">
        <v>178</v>
      </c>
      <c r="C162" s="6" t="s">
        <v>163</v>
      </c>
      <c r="D162" s="54">
        <v>1</v>
      </c>
      <c r="E162" s="55">
        <v>0.11</v>
      </c>
      <c r="F162" s="8">
        <f t="shared" si="30"/>
        <v>0</v>
      </c>
      <c r="G162" s="76"/>
      <c r="H162" s="77"/>
      <c r="I162" s="84">
        <v>178</v>
      </c>
      <c r="J162" s="85"/>
      <c r="K162" s="86"/>
      <c r="L162" s="81">
        <f t="shared" si="31"/>
        <v>0</v>
      </c>
      <c r="M162" s="87"/>
      <c r="N162" s="242"/>
    </row>
    <row r="163" spans="1:14" x14ac:dyDescent="0.2">
      <c r="A163" s="52" t="s">
        <v>179</v>
      </c>
      <c r="B163" s="88" t="s">
        <v>180</v>
      </c>
      <c r="C163" s="6" t="s">
        <v>163</v>
      </c>
      <c r="D163" s="54">
        <v>1</v>
      </c>
      <c r="E163" s="55">
        <v>0.73</v>
      </c>
      <c r="F163" s="8">
        <f t="shared" si="30"/>
        <v>0</v>
      </c>
      <c r="G163" s="76"/>
      <c r="H163" s="77"/>
      <c r="I163" s="84">
        <v>1</v>
      </c>
      <c r="J163" s="85"/>
      <c r="K163" s="86"/>
      <c r="L163" s="81">
        <f t="shared" si="31"/>
        <v>0</v>
      </c>
      <c r="M163" s="87"/>
      <c r="N163" s="242"/>
    </row>
    <row r="164" spans="1:14" ht="25.5" x14ac:dyDescent="0.2">
      <c r="A164" s="52" t="s">
        <v>181</v>
      </c>
      <c r="B164" s="88" t="s">
        <v>1897</v>
      </c>
      <c r="C164" s="6" t="s">
        <v>160</v>
      </c>
      <c r="D164" s="54">
        <v>1</v>
      </c>
      <c r="E164" s="55">
        <v>14.360000000000001</v>
      </c>
      <c r="F164" s="8">
        <f t="shared" si="30"/>
        <v>0</v>
      </c>
      <c r="G164" s="76"/>
      <c r="H164" s="77"/>
      <c r="I164" s="84"/>
      <c r="J164" s="85"/>
      <c r="K164" s="86"/>
      <c r="L164" s="81">
        <f t="shared" si="31"/>
        <v>0</v>
      </c>
      <c r="M164" s="87"/>
      <c r="N164" s="242"/>
    </row>
    <row r="165" spans="1:14" ht="25.5" x14ac:dyDescent="0.2">
      <c r="A165" s="52" t="s">
        <v>182</v>
      </c>
      <c r="B165" s="88" t="s">
        <v>1898</v>
      </c>
      <c r="C165" s="6" t="s">
        <v>160</v>
      </c>
      <c r="D165" s="54">
        <v>1</v>
      </c>
      <c r="E165" s="55">
        <v>12.64</v>
      </c>
      <c r="F165" s="8">
        <f t="shared" si="30"/>
        <v>0</v>
      </c>
      <c r="G165" s="76"/>
      <c r="H165" s="77"/>
      <c r="I165" s="84"/>
      <c r="J165" s="85"/>
      <c r="K165" s="86"/>
      <c r="L165" s="81">
        <f t="shared" si="31"/>
        <v>0</v>
      </c>
      <c r="M165" s="87"/>
      <c r="N165" s="242"/>
    </row>
    <row r="166" spans="1:14" x14ac:dyDescent="0.2">
      <c r="A166" s="52" t="s">
        <v>183</v>
      </c>
      <c r="B166" s="88" t="s">
        <v>1899</v>
      </c>
      <c r="C166" s="6" t="s">
        <v>160</v>
      </c>
      <c r="D166" s="54">
        <v>1</v>
      </c>
      <c r="E166" s="55">
        <v>10.53</v>
      </c>
      <c r="F166" s="8">
        <f t="shared" si="30"/>
        <v>0</v>
      </c>
      <c r="G166" s="76"/>
      <c r="H166" s="77"/>
      <c r="I166" s="84"/>
      <c r="J166" s="85"/>
      <c r="K166" s="86"/>
      <c r="L166" s="81">
        <f t="shared" si="31"/>
        <v>0</v>
      </c>
      <c r="M166" s="87"/>
      <c r="N166" s="242"/>
    </row>
    <row r="167" spans="1:14" x14ac:dyDescent="0.2">
      <c r="A167" s="52" t="s">
        <v>184</v>
      </c>
      <c r="B167" s="88" t="s">
        <v>185</v>
      </c>
      <c r="C167" s="6" t="s">
        <v>163</v>
      </c>
      <c r="D167" s="54">
        <v>1</v>
      </c>
      <c r="E167" s="55">
        <v>0.27</v>
      </c>
      <c r="F167" s="8">
        <f t="shared" si="30"/>
        <v>0</v>
      </c>
      <c r="G167" s="76"/>
      <c r="H167" s="77"/>
      <c r="I167" s="84"/>
      <c r="J167" s="85"/>
      <c r="K167" s="86"/>
      <c r="L167" s="81">
        <f t="shared" si="31"/>
        <v>0</v>
      </c>
      <c r="M167" s="87"/>
      <c r="N167" s="242"/>
    </row>
    <row r="168" spans="1:14" x14ac:dyDescent="0.2">
      <c r="A168" s="52" t="s">
        <v>186</v>
      </c>
      <c r="B168" s="88" t="s">
        <v>187</v>
      </c>
      <c r="C168" s="6" t="s">
        <v>188</v>
      </c>
      <c r="D168" s="54">
        <v>1</v>
      </c>
      <c r="E168" s="55">
        <v>7.0000000000000007E-2</v>
      </c>
      <c r="F168" s="8">
        <f t="shared" si="30"/>
        <v>0</v>
      </c>
      <c r="G168" s="76"/>
      <c r="H168" s="77"/>
      <c r="I168" s="84">
        <v>37</v>
      </c>
      <c r="J168" s="85"/>
      <c r="K168" s="86"/>
      <c r="L168" s="81">
        <f t="shared" si="31"/>
        <v>0</v>
      </c>
      <c r="M168" s="87"/>
      <c r="N168" s="242"/>
    </row>
    <row r="169" spans="1:14" ht="12.75" customHeight="1" x14ac:dyDescent="0.2">
      <c r="A169" s="52" t="s">
        <v>189</v>
      </c>
      <c r="B169" s="88" t="s">
        <v>190</v>
      </c>
      <c r="C169" s="6" t="s">
        <v>188</v>
      </c>
      <c r="D169" s="54">
        <v>1</v>
      </c>
      <c r="E169" s="55">
        <v>7.0000000000000007E-2</v>
      </c>
      <c r="F169" s="8">
        <f t="shared" si="30"/>
        <v>0</v>
      </c>
      <c r="G169" s="76"/>
      <c r="H169" s="77"/>
      <c r="I169" s="84"/>
      <c r="J169" s="85"/>
      <c r="K169" s="86"/>
      <c r="L169" s="81">
        <f t="shared" si="31"/>
        <v>0</v>
      </c>
      <c r="M169" s="87"/>
      <c r="N169" s="242"/>
    </row>
    <row r="170" spans="1:14" x14ac:dyDescent="0.2">
      <c r="A170" s="52" t="s">
        <v>191</v>
      </c>
      <c r="B170" s="88" t="s">
        <v>192</v>
      </c>
      <c r="C170" s="6" t="s">
        <v>188</v>
      </c>
      <c r="D170" s="54">
        <v>1</v>
      </c>
      <c r="E170" s="55">
        <v>0.04</v>
      </c>
      <c r="F170" s="8">
        <f t="shared" si="30"/>
        <v>0</v>
      </c>
      <c r="G170" s="76"/>
      <c r="H170" s="77"/>
      <c r="I170" s="84">
        <v>70</v>
      </c>
      <c r="J170" s="85"/>
      <c r="K170" s="86"/>
      <c r="L170" s="81">
        <f t="shared" si="31"/>
        <v>0</v>
      </c>
      <c r="M170" s="87"/>
      <c r="N170" s="242"/>
    </row>
    <row r="171" spans="1:14" x14ac:dyDescent="0.2">
      <c r="A171" s="52" t="s">
        <v>193</v>
      </c>
      <c r="B171" s="88" t="s">
        <v>194</v>
      </c>
      <c r="C171" s="6" t="s">
        <v>188</v>
      </c>
      <c r="D171" s="54">
        <v>1</v>
      </c>
      <c r="E171" s="55">
        <v>0.05</v>
      </c>
      <c r="F171" s="8">
        <f t="shared" si="30"/>
        <v>0</v>
      </c>
      <c r="G171" s="76"/>
      <c r="H171" s="77"/>
      <c r="I171" s="84"/>
      <c r="J171" s="85"/>
      <c r="K171" s="86"/>
      <c r="L171" s="81">
        <f t="shared" si="31"/>
        <v>0</v>
      </c>
      <c r="M171" s="87"/>
      <c r="N171" s="242"/>
    </row>
    <row r="172" spans="1:14" x14ac:dyDescent="0.2">
      <c r="A172" s="52" t="s">
        <v>195</v>
      </c>
      <c r="B172" s="88" t="s">
        <v>196</v>
      </c>
      <c r="C172" s="6" t="s">
        <v>188</v>
      </c>
      <c r="D172" s="54">
        <v>1</v>
      </c>
      <c r="E172" s="55">
        <v>0.04</v>
      </c>
      <c r="F172" s="8">
        <f t="shared" si="30"/>
        <v>0</v>
      </c>
      <c r="G172" s="76"/>
      <c r="H172" s="77"/>
      <c r="I172" s="84">
        <v>36</v>
      </c>
      <c r="J172" s="85"/>
      <c r="K172" s="86"/>
      <c r="L172" s="81">
        <f t="shared" si="31"/>
        <v>0</v>
      </c>
      <c r="M172" s="87"/>
      <c r="N172" s="242"/>
    </row>
    <row r="173" spans="1:14" ht="25.5" x14ac:dyDescent="0.2">
      <c r="A173" s="52" t="s">
        <v>197</v>
      </c>
      <c r="B173" s="88" t="s">
        <v>198</v>
      </c>
      <c r="C173" s="6" t="s">
        <v>188</v>
      </c>
      <c r="D173" s="54">
        <v>1</v>
      </c>
      <c r="E173" s="55">
        <v>0.04</v>
      </c>
      <c r="F173" s="8">
        <f t="shared" si="30"/>
        <v>0</v>
      </c>
      <c r="G173" s="76"/>
      <c r="H173" s="77"/>
      <c r="I173" s="84"/>
      <c r="J173" s="85"/>
      <c r="K173" s="86"/>
      <c r="L173" s="81">
        <f t="shared" si="31"/>
        <v>0</v>
      </c>
      <c r="M173" s="87"/>
      <c r="N173" s="242"/>
    </row>
    <row r="174" spans="1:14" x14ac:dyDescent="0.2">
      <c r="A174" s="52" t="s">
        <v>199</v>
      </c>
      <c r="B174" s="88" t="s">
        <v>200</v>
      </c>
      <c r="C174" s="6" t="s">
        <v>163</v>
      </c>
      <c r="D174" s="54">
        <v>1</v>
      </c>
      <c r="E174" s="55">
        <v>0.16</v>
      </c>
      <c r="F174" s="8">
        <f t="shared" si="30"/>
        <v>0</v>
      </c>
      <c r="G174" s="76"/>
      <c r="H174" s="77"/>
      <c r="I174" s="84">
        <v>0.53900000000000003</v>
      </c>
      <c r="J174" s="85"/>
      <c r="K174" s="86"/>
      <c r="L174" s="81">
        <f t="shared" si="31"/>
        <v>0</v>
      </c>
      <c r="M174" s="87"/>
      <c r="N174" s="242"/>
    </row>
    <row r="175" spans="1:14" ht="25.5" x14ac:dyDescent="0.2">
      <c r="A175" s="52" t="s">
        <v>201</v>
      </c>
      <c r="B175" s="88" t="s">
        <v>1900</v>
      </c>
      <c r="C175" s="6" t="s">
        <v>163</v>
      </c>
      <c r="D175" s="54">
        <v>1</v>
      </c>
      <c r="E175" s="55">
        <v>0.13</v>
      </c>
      <c r="F175" s="8">
        <f t="shared" si="30"/>
        <v>0</v>
      </c>
      <c r="G175" s="76"/>
      <c r="H175" s="77"/>
      <c r="I175" s="84"/>
      <c r="J175" s="85"/>
      <c r="K175" s="86"/>
      <c r="L175" s="81">
        <f t="shared" si="31"/>
        <v>0</v>
      </c>
      <c r="M175" s="87"/>
      <c r="N175" s="242"/>
    </row>
    <row r="176" spans="1:14" x14ac:dyDescent="0.2">
      <c r="A176" s="52" t="s">
        <v>202</v>
      </c>
      <c r="B176" s="88" t="s">
        <v>203</v>
      </c>
      <c r="C176" s="6" t="s">
        <v>163</v>
      </c>
      <c r="D176" s="54">
        <v>1</v>
      </c>
      <c r="E176" s="55">
        <v>0.13</v>
      </c>
      <c r="F176" s="8">
        <f t="shared" si="30"/>
        <v>0</v>
      </c>
      <c r="G176" s="76"/>
      <c r="H176" s="77"/>
      <c r="I176" s="84"/>
      <c r="J176" s="85"/>
      <c r="K176" s="86"/>
      <c r="L176" s="81">
        <f t="shared" si="31"/>
        <v>0</v>
      </c>
      <c r="M176" s="87"/>
      <c r="N176" s="242"/>
    </row>
    <row r="177" spans="1:14" ht="25.5" x14ac:dyDescent="0.2">
      <c r="A177" s="52" t="s">
        <v>204</v>
      </c>
      <c r="B177" s="88" t="s">
        <v>205</v>
      </c>
      <c r="C177" s="6" t="s">
        <v>163</v>
      </c>
      <c r="D177" s="54">
        <v>1</v>
      </c>
      <c r="E177" s="55">
        <v>7.0000000000000007E-2</v>
      </c>
      <c r="F177" s="8">
        <f t="shared" si="30"/>
        <v>0</v>
      </c>
      <c r="G177" s="76"/>
      <c r="H177" s="77"/>
      <c r="I177" s="84"/>
      <c r="J177" s="85"/>
      <c r="K177" s="86"/>
      <c r="L177" s="81">
        <f t="shared" si="31"/>
        <v>0</v>
      </c>
      <c r="M177" s="87"/>
      <c r="N177" s="242"/>
    </row>
    <row r="178" spans="1:14" x14ac:dyDescent="0.2">
      <c r="A178" s="52" t="s">
        <v>206</v>
      </c>
      <c r="B178" s="88" t="s">
        <v>207</v>
      </c>
      <c r="C178" s="6" t="s">
        <v>163</v>
      </c>
      <c r="D178" s="54">
        <v>1</v>
      </c>
      <c r="E178" s="55">
        <v>0.16</v>
      </c>
      <c r="F178" s="8">
        <f t="shared" si="30"/>
        <v>0</v>
      </c>
      <c r="G178" s="76"/>
      <c r="H178" s="77"/>
      <c r="I178" s="84"/>
      <c r="J178" s="85"/>
      <c r="K178" s="86"/>
      <c r="L178" s="81">
        <f t="shared" si="31"/>
        <v>0</v>
      </c>
      <c r="M178" s="87"/>
      <c r="N178" s="242"/>
    </row>
    <row r="179" spans="1:14" x14ac:dyDescent="0.2">
      <c r="A179" s="52" t="s">
        <v>208</v>
      </c>
      <c r="B179" s="44" t="s">
        <v>209</v>
      </c>
      <c r="C179" s="6" t="s">
        <v>163</v>
      </c>
      <c r="D179" s="54">
        <v>1</v>
      </c>
      <c r="E179" s="55">
        <v>0.16</v>
      </c>
      <c r="F179" s="8">
        <f t="shared" si="30"/>
        <v>0</v>
      </c>
      <c r="G179" s="76"/>
      <c r="H179" s="77"/>
      <c r="I179" s="89">
        <v>178</v>
      </c>
      <c r="J179" s="90"/>
      <c r="K179" s="91"/>
      <c r="L179" s="92">
        <f t="shared" si="31"/>
        <v>0</v>
      </c>
      <c r="M179" s="93"/>
      <c r="N179" s="94"/>
    </row>
    <row r="180" spans="1:14" ht="15" x14ac:dyDescent="0.2">
      <c r="A180" s="95"/>
      <c r="B180" s="21" t="s">
        <v>210</v>
      </c>
      <c r="C180" s="96"/>
      <c r="D180" s="97"/>
      <c r="E180" s="98"/>
      <c r="F180" s="99"/>
      <c r="G180" s="100"/>
      <c r="H180" s="101"/>
      <c r="I180" s="25">
        <v>689.32899999999995</v>
      </c>
      <c r="J180" s="25"/>
      <c r="K180" s="25"/>
      <c r="L180" s="27">
        <f t="shared" ref="L180:N180" si="32">SUM(L153:L179)</f>
        <v>0</v>
      </c>
      <c r="M180" s="27">
        <f t="shared" si="32"/>
        <v>0</v>
      </c>
      <c r="N180" s="27">
        <f t="shared" si="32"/>
        <v>0</v>
      </c>
    </row>
    <row r="181" spans="1:14" x14ac:dyDescent="0.2">
      <c r="A181" s="1464" t="s">
        <v>1901</v>
      </c>
      <c r="B181" s="1465"/>
      <c r="C181" s="1465"/>
      <c r="D181" s="1465"/>
      <c r="E181" s="1465"/>
      <c r="F181" s="1465">
        <f t="shared" si="30"/>
        <v>0</v>
      </c>
      <c r="G181" s="1465"/>
      <c r="H181" s="1465"/>
      <c r="I181" s="1465"/>
      <c r="J181" s="1465"/>
      <c r="K181" s="1465"/>
      <c r="L181" s="1465"/>
      <c r="M181" s="1465"/>
      <c r="N181" s="1466"/>
    </row>
    <row r="182" spans="1:14" hidden="1" x14ac:dyDescent="0.2">
      <c r="A182" s="52" t="s">
        <v>211</v>
      </c>
      <c r="B182" s="44" t="s">
        <v>212</v>
      </c>
      <c r="C182" s="6"/>
      <c r="D182" s="54"/>
      <c r="E182" s="55"/>
      <c r="F182" s="8">
        <f t="shared" si="30"/>
        <v>0</v>
      </c>
      <c r="G182" s="8"/>
      <c r="H182" s="8"/>
      <c r="I182" s="102"/>
      <c r="J182" s="103"/>
      <c r="K182" s="104"/>
      <c r="L182" s="105">
        <f t="shared" si="31"/>
        <v>0</v>
      </c>
      <c r="M182" s="244"/>
      <c r="N182" s="245"/>
    </row>
    <row r="183" spans="1:14" hidden="1" x14ac:dyDescent="0.2">
      <c r="A183" s="52" t="s">
        <v>213</v>
      </c>
      <c r="B183" s="44" t="s">
        <v>214</v>
      </c>
      <c r="C183" s="6"/>
      <c r="D183" s="54"/>
      <c r="E183" s="55"/>
      <c r="F183" s="8">
        <f t="shared" si="30"/>
        <v>0</v>
      </c>
      <c r="G183" s="8"/>
      <c r="H183" s="8"/>
      <c r="I183" s="106"/>
      <c r="J183" s="107"/>
      <c r="K183" s="108"/>
      <c r="L183" s="109">
        <f t="shared" si="31"/>
        <v>0</v>
      </c>
      <c r="M183" s="87"/>
      <c r="N183" s="242"/>
    </row>
    <row r="184" spans="1:14" hidden="1" x14ac:dyDescent="0.2">
      <c r="A184" s="52" t="s">
        <v>215</v>
      </c>
      <c r="B184" s="44" t="s">
        <v>216</v>
      </c>
      <c r="C184" s="6" t="s">
        <v>217</v>
      </c>
      <c r="D184" s="54">
        <v>1</v>
      </c>
      <c r="E184" s="55">
        <v>0.75</v>
      </c>
      <c r="F184" s="8">
        <f t="shared" si="30"/>
        <v>0</v>
      </c>
      <c r="G184" s="8"/>
      <c r="H184" s="8"/>
      <c r="I184" s="106"/>
      <c r="J184" s="107"/>
      <c r="K184" s="108"/>
      <c r="L184" s="109">
        <f t="shared" si="31"/>
        <v>0</v>
      </c>
      <c r="M184" s="87"/>
      <c r="N184" s="242"/>
    </row>
    <row r="185" spans="1:14" hidden="1" x14ac:dyDescent="0.2">
      <c r="A185" s="52" t="s">
        <v>218</v>
      </c>
      <c r="B185" s="44" t="s">
        <v>219</v>
      </c>
      <c r="C185" s="6" t="s">
        <v>217</v>
      </c>
      <c r="D185" s="54">
        <v>1</v>
      </c>
      <c r="E185" s="55">
        <v>0.75</v>
      </c>
      <c r="F185" s="8">
        <f t="shared" si="30"/>
        <v>0</v>
      </c>
      <c r="G185" s="8"/>
      <c r="H185" s="8"/>
      <c r="I185" s="106"/>
      <c r="J185" s="107"/>
      <c r="K185" s="108"/>
      <c r="L185" s="109">
        <f t="shared" si="31"/>
        <v>0</v>
      </c>
      <c r="M185" s="87"/>
      <c r="N185" s="242"/>
    </row>
    <row r="186" spans="1:14" hidden="1" x14ac:dyDescent="0.2">
      <c r="A186" s="52" t="s">
        <v>220</v>
      </c>
      <c r="B186" s="44" t="s">
        <v>221</v>
      </c>
      <c r="C186" s="6" t="s">
        <v>217</v>
      </c>
      <c r="D186" s="54">
        <v>1</v>
      </c>
      <c r="E186" s="55">
        <v>0.75</v>
      </c>
      <c r="F186" s="8">
        <f t="shared" si="30"/>
        <v>0</v>
      </c>
      <c r="G186" s="8"/>
      <c r="H186" s="8"/>
      <c r="I186" s="106"/>
      <c r="J186" s="107"/>
      <c r="K186" s="108"/>
      <c r="L186" s="109">
        <f t="shared" si="31"/>
        <v>0</v>
      </c>
      <c r="M186" s="87"/>
      <c r="N186" s="242"/>
    </row>
    <row r="187" spans="1:14" hidden="1" x14ac:dyDescent="0.2">
      <c r="A187" s="52" t="s">
        <v>222</v>
      </c>
      <c r="B187" s="44" t="s">
        <v>223</v>
      </c>
      <c r="C187" s="6" t="s">
        <v>217</v>
      </c>
      <c r="D187" s="54">
        <v>1</v>
      </c>
      <c r="E187" s="55">
        <v>0.85000000000000009</v>
      </c>
      <c r="F187" s="8">
        <f t="shared" si="30"/>
        <v>0</v>
      </c>
      <c r="G187" s="8"/>
      <c r="H187" s="8"/>
      <c r="I187" s="106"/>
      <c r="J187" s="107"/>
      <c r="K187" s="108"/>
      <c r="L187" s="109">
        <f t="shared" si="31"/>
        <v>0</v>
      </c>
      <c r="M187" s="87"/>
      <c r="N187" s="242"/>
    </row>
    <row r="188" spans="1:14" hidden="1" x14ac:dyDescent="0.2">
      <c r="A188" s="52" t="s">
        <v>224</v>
      </c>
      <c r="B188" s="44" t="s">
        <v>225</v>
      </c>
      <c r="C188" s="6" t="s">
        <v>217</v>
      </c>
      <c r="D188" s="54">
        <v>1</v>
      </c>
      <c r="E188" s="55">
        <v>0.85000000000000009</v>
      </c>
      <c r="F188" s="8">
        <f t="shared" si="30"/>
        <v>0</v>
      </c>
      <c r="G188" s="8"/>
      <c r="H188" s="8"/>
      <c r="I188" s="106"/>
      <c r="J188" s="107"/>
      <c r="K188" s="108"/>
      <c r="L188" s="109">
        <f t="shared" si="31"/>
        <v>0</v>
      </c>
      <c r="M188" s="87"/>
      <c r="N188" s="242"/>
    </row>
    <row r="189" spans="1:14" hidden="1" x14ac:dyDescent="0.2">
      <c r="A189" s="52" t="s">
        <v>226</v>
      </c>
      <c r="B189" s="44" t="s">
        <v>227</v>
      </c>
      <c r="C189" s="6" t="s">
        <v>217</v>
      </c>
      <c r="D189" s="54">
        <v>1</v>
      </c>
      <c r="E189" s="55">
        <v>0.85000000000000009</v>
      </c>
      <c r="F189" s="8">
        <f t="shared" si="30"/>
        <v>0</v>
      </c>
      <c r="G189" s="8"/>
      <c r="H189" s="8"/>
      <c r="I189" s="106"/>
      <c r="J189" s="107"/>
      <c r="K189" s="108"/>
      <c r="L189" s="109">
        <f t="shared" si="31"/>
        <v>0</v>
      </c>
      <c r="M189" s="87"/>
      <c r="N189" s="242"/>
    </row>
    <row r="190" spans="1:14" hidden="1" x14ac:dyDescent="0.2">
      <c r="A190" s="52" t="s">
        <v>228</v>
      </c>
      <c r="B190" s="44" t="s">
        <v>229</v>
      </c>
      <c r="C190" s="6"/>
      <c r="D190" s="54"/>
      <c r="E190" s="55"/>
      <c r="F190" s="8">
        <f t="shared" si="30"/>
        <v>0</v>
      </c>
      <c r="G190" s="8"/>
      <c r="H190" s="8"/>
      <c r="I190" s="106"/>
      <c r="J190" s="107"/>
      <c r="K190" s="108"/>
      <c r="L190" s="109">
        <f t="shared" si="31"/>
        <v>0</v>
      </c>
      <c r="M190" s="87"/>
      <c r="N190" s="242"/>
    </row>
    <row r="191" spans="1:14" hidden="1" x14ac:dyDescent="0.2">
      <c r="A191" s="52" t="s">
        <v>230</v>
      </c>
      <c r="B191" s="88" t="s">
        <v>231</v>
      </c>
      <c r="C191" s="6" t="s">
        <v>232</v>
      </c>
      <c r="D191" s="54">
        <v>1</v>
      </c>
      <c r="E191" s="55">
        <v>0.68</v>
      </c>
      <c r="F191" s="8">
        <f t="shared" si="30"/>
        <v>0</v>
      </c>
      <c r="G191" s="8"/>
      <c r="H191" s="8"/>
      <c r="I191" s="106"/>
      <c r="J191" s="107"/>
      <c r="K191" s="108"/>
      <c r="L191" s="109">
        <f t="shared" si="31"/>
        <v>0</v>
      </c>
      <c r="M191" s="87"/>
      <c r="N191" s="242"/>
    </row>
    <row r="192" spans="1:14" hidden="1" x14ac:dyDescent="0.2">
      <c r="A192" s="52" t="s">
        <v>233</v>
      </c>
      <c r="B192" s="88" t="s">
        <v>234</v>
      </c>
      <c r="C192" s="6" t="s">
        <v>232</v>
      </c>
      <c r="D192" s="54">
        <v>1</v>
      </c>
      <c r="E192" s="55">
        <v>1.37</v>
      </c>
      <c r="F192" s="8">
        <f t="shared" si="30"/>
        <v>0</v>
      </c>
      <c r="G192" s="8"/>
      <c r="H192" s="8"/>
      <c r="I192" s="106"/>
      <c r="J192" s="107"/>
      <c r="K192" s="108"/>
      <c r="L192" s="109">
        <f t="shared" si="31"/>
        <v>0</v>
      </c>
      <c r="M192" s="87"/>
      <c r="N192" s="242"/>
    </row>
    <row r="193" spans="1:14" hidden="1" x14ac:dyDescent="0.2">
      <c r="A193" s="52" t="s">
        <v>235</v>
      </c>
      <c r="B193" s="88" t="s">
        <v>236</v>
      </c>
      <c r="C193" s="6"/>
      <c r="D193" s="54">
        <v>1</v>
      </c>
      <c r="E193" s="55"/>
      <c r="F193" s="8">
        <f t="shared" si="30"/>
        <v>0</v>
      </c>
      <c r="G193" s="8"/>
      <c r="H193" s="8"/>
      <c r="I193" s="106"/>
      <c r="J193" s="107"/>
      <c r="K193" s="108"/>
      <c r="L193" s="109">
        <f t="shared" si="31"/>
        <v>0</v>
      </c>
      <c r="M193" s="87"/>
      <c r="N193" s="242"/>
    </row>
    <row r="194" spans="1:14" ht="25.5" hidden="1" x14ac:dyDescent="0.2">
      <c r="A194" s="52" t="s">
        <v>237</v>
      </c>
      <c r="B194" s="88" t="s">
        <v>238</v>
      </c>
      <c r="C194" s="6" t="s">
        <v>232</v>
      </c>
      <c r="D194" s="54">
        <v>1</v>
      </c>
      <c r="E194" s="55">
        <v>0.56000000000000005</v>
      </c>
      <c r="F194" s="8">
        <f t="shared" si="30"/>
        <v>0</v>
      </c>
      <c r="G194" s="8"/>
      <c r="H194" s="8"/>
      <c r="I194" s="106"/>
      <c r="J194" s="107"/>
      <c r="K194" s="108"/>
      <c r="L194" s="109">
        <f t="shared" si="31"/>
        <v>0</v>
      </c>
      <c r="M194" s="87"/>
      <c r="N194" s="242"/>
    </row>
    <row r="195" spans="1:14" ht="25.5" hidden="1" x14ac:dyDescent="0.2">
      <c r="A195" s="52" t="s">
        <v>239</v>
      </c>
      <c r="B195" s="88" t="s">
        <v>240</v>
      </c>
      <c r="C195" s="6" t="s">
        <v>232</v>
      </c>
      <c r="D195" s="54">
        <v>1</v>
      </c>
      <c r="E195" s="55">
        <v>1.29</v>
      </c>
      <c r="F195" s="8">
        <f t="shared" si="30"/>
        <v>0</v>
      </c>
      <c r="G195" s="8"/>
      <c r="H195" s="8"/>
      <c r="I195" s="106"/>
      <c r="J195" s="107"/>
      <c r="K195" s="108"/>
      <c r="L195" s="109">
        <f t="shared" si="31"/>
        <v>0</v>
      </c>
      <c r="M195" s="87"/>
      <c r="N195" s="242"/>
    </row>
    <row r="196" spans="1:14" hidden="1" x14ac:dyDescent="0.2">
      <c r="A196" s="52" t="s">
        <v>241</v>
      </c>
      <c r="B196" s="88" t="s">
        <v>242</v>
      </c>
      <c r="C196" s="6"/>
      <c r="D196" s="54">
        <v>1</v>
      </c>
      <c r="E196" s="55"/>
      <c r="F196" s="8">
        <f t="shared" si="30"/>
        <v>0</v>
      </c>
      <c r="G196" s="8"/>
      <c r="H196" s="8"/>
      <c r="I196" s="106"/>
      <c r="J196" s="107"/>
      <c r="K196" s="108"/>
      <c r="L196" s="109">
        <f t="shared" si="31"/>
        <v>0</v>
      </c>
      <c r="M196" s="87"/>
      <c r="N196" s="242"/>
    </row>
    <row r="197" spans="1:14" hidden="1" x14ac:dyDescent="0.2">
      <c r="A197" s="52" t="s">
        <v>243</v>
      </c>
      <c r="B197" s="88" t="s">
        <v>244</v>
      </c>
      <c r="C197" s="6" t="s">
        <v>232</v>
      </c>
      <c r="D197" s="54">
        <v>1</v>
      </c>
      <c r="E197" s="55">
        <v>0.32</v>
      </c>
      <c r="F197" s="8">
        <f t="shared" si="30"/>
        <v>0</v>
      </c>
      <c r="G197" s="8"/>
      <c r="H197" s="8"/>
      <c r="I197" s="106"/>
      <c r="J197" s="107"/>
      <c r="K197" s="108"/>
      <c r="L197" s="109">
        <f t="shared" si="31"/>
        <v>0</v>
      </c>
      <c r="M197" s="87"/>
      <c r="N197" s="242"/>
    </row>
    <row r="198" spans="1:14" hidden="1" x14ac:dyDescent="0.2">
      <c r="A198" s="52" t="s">
        <v>245</v>
      </c>
      <c r="B198" s="88" t="s">
        <v>246</v>
      </c>
      <c r="C198" s="6" t="s">
        <v>232</v>
      </c>
      <c r="D198" s="54">
        <v>1</v>
      </c>
      <c r="E198" s="55">
        <v>0.64</v>
      </c>
      <c r="F198" s="8">
        <f t="shared" si="30"/>
        <v>0</v>
      </c>
      <c r="G198" s="8"/>
      <c r="H198" s="8"/>
      <c r="I198" s="106"/>
      <c r="J198" s="107"/>
      <c r="K198" s="108"/>
      <c r="L198" s="109">
        <f t="shared" si="31"/>
        <v>0</v>
      </c>
      <c r="M198" s="87"/>
      <c r="N198" s="242"/>
    </row>
    <row r="199" spans="1:14" hidden="1" x14ac:dyDescent="0.2">
      <c r="A199" s="52" t="s">
        <v>247</v>
      </c>
      <c r="B199" s="88" t="s">
        <v>248</v>
      </c>
      <c r="C199" s="6"/>
      <c r="D199" s="54">
        <v>1</v>
      </c>
      <c r="E199" s="55"/>
      <c r="F199" s="8">
        <f t="shared" si="30"/>
        <v>0</v>
      </c>
      <c r="G199" s="8"/>
      <c r="H199" s="8"/>
      <c r="I199" s="106"/>
      <c r="J199" s="107"/>
      <c r="K199" s="108"/>
      <c r="L199" s="109">
        <f t="shared" si="31"/>
        <v>0</v>
      </c>
      <c r="M199" s="87"/>
      <c r="N199" s="242"/>
    </row>
    <row r="200" spans="1:14" ht="25.5" hidden="1" x14ac:dyDescent="0.2">
      <c r="A200" s="52" t="s">
        <v>249</v>
      </c>
      <c r="B200" s="88" t="s">
        <v>250</v>
      </c>
      <c r="C200" s="6" t="s">
        <v>232</v>
      </c>
      <c r="D200" s="54">
        <v>1</v>
      </c>
      <c r="E200" s="55">
        <v>0.27</v>
      </c>
      <c r="F200" s="8">
        <f t="shared" si="30"/>
        <v>0</v>
      </c>
      <c r="G200" s="8"/>
      <c r="H200" s="8"/>
      <c r="I200" s="106"/>
      <c r="J200" s="107"/>
      <c r="K200" s="108"/>
      <c r="L200" s="109">
        <f t="shared" si="31"/>
        <v>0</v>
      </c>
      <c r="M200" s="87"/>
      <c r="N200" s="242"/>
    </row>
    <row r="201" spans="1:14" ht="25.5" hidden="1" x14ac:dyDescent="0.2">
      <c r="A201" s="52" t="s">
        <v>251</v>
      </c>
      <c r="B201" s="88" t="s">
        <v>252</v>
      </c>
      <c r="C201" s="6" t="s">
        <v>232</v>
      </c>
      <c r="D201" s="54">
        <v>1</v>
      </c>
      <c r="E201" s="55">
        <v>0.51</v>
      </c>
      <c r="F201" s="8">
        <f t="shared" si="30"/>
        <v>0</v>
      </c>
      <c r="G201" s="8"/>
      <c r="H201" s="8"/>
      <c r="I201" s="106"/>
      <c r="J201" s="107"/>
      <c r="K201" s="108"/>
      <c r="L201" s="109">
        <f t="shared" si="31"/>
        <v>0</v>
      </c>
      <c r="M201" s="87"/>
      <c r="N201" s="242"/>
    </row>
    <row r="202" spans="1:14" hidden="1" x14ac:dyDescent="0.2">
      <c r="A202" s="52" t="s">
        <v>253</v>
      </c>
      <c r="B202" s="88" t="s">
        <v>254</v>
      </c>
      <c r="C202" s="6"/>
      <c r="D202" s="54"/>
      <c r="E202" s="55"/>
      <c r="F202" s="8">
        <f t="shared" si="30"/>
        <v>0</v>
      </c>
      <c r="G202" s="8"/>
      <c r="H202" s="8"/>
      <c r="I202" s="106"/>
      <c r="J202" s="107"/>
      <c r="K202" s="108"/>
      <c r="L202" s="109">
        <f t="shared" si="31"/>
        <v>0</v>
      </c>
      <c r="M202" s="87"/>
      <c r="N202" s="242"/>
    </row>
    <row r="203" spans="1:14" hidden="1" x14ac:dyDescent="0.2">
      <c r="A203" s="52" t="s">
        <v>255</v>
      </c>
      <c r="B203" s="88" t="s">
        <v>256</v>
      </c>
      <c r="C203" s="6" t="s">
        <v>217</v>
      </c>
      <c r="D203" s="54">
        <v>1</v>
      </c>
      <c r="E203" s="55">
        <v>0.69</v>
      </c>
      <c r="F203" s="8">
        <f t="shared" si="30"/>
        <v>0</v>
      </c>
      <c r="G203" s="8"/>
      <c r="H203" s="8"/>
      <c r="I203" s="106"/>
      <c r="J203" s="107"/>
      <c r="K203" s="108"/>
      <c r="L203" s="109">
        <f t="shared" si="31"/>
        <v>0</v>
      </c>
      <c r="M203" s="87"/>
      <c r="N203" s="242"/>
    </row>
    <row r="204" spans="1:14" hidden="1" x14ac:dyDescent="0.2">
      <c r="A204" s="52" t="s">
        <v>257</v>
      </c>
      <c r="B204" s="88" t="s">
        <v>258</v>
      </c>
      <c r="C204" s="6" t="s">
        <v>217</v>
      </c>
      <c r="D204" s="54">
        <v>1</v>
      </c>
      <c r="E204" s="55">
        <v>0.64</v>
      </c>
      <c r="F204" s="8">
        <f t="shared" si="30"/>
        <v>0</v>
      </c>
      <c r="G204" s="8"/>
      <c r="H204" s="8"/>
      <c r="I204" s="106"/>
      <c r="J204" s="107"/>
      <c r="K204" s="108"/>
      <c r="L204" s="109">
        <f t="shared" si="31"/>
        <v>0</v>
      </c>
      <c r="M204" s="87"/>
      <c r="N204" s="242"/>
    </row>
    <row r="205" spans="1:14" hidden="1" x14ac:dyDescent="0.2">
      <c r="A205" s="52" t="s">
        <v>259</v>
      </c>
      <c r="B205" s="88" t="s">
        <v>260</v>
      </c>
      <c r="C205" s="6" t="s">
        <v>217</v>
      </c>
      <c r="D205" s="54">
        <v>1</v>
      </c>
      <c r="E205" s="55">
        <v>0.95</v>
      </c>
      <c r="F205" s="8">
        <f t="shared" si="30"/>
        <v>0</v>
      </c>
      <c r="G205" s="8"/>
      <c r="H205" s="8"/>
      <c r="I205" s="106"/>
      <c r="J205" s="107"/>
      <c r="K205" s="108"/>
      <c r="L205" s="109">
        <f t="shared" si="31"/>
        <v>0</v>
      </c>
      <c r="M205" s="87"/>
      <c r="N205" s="242"/>
    </row>
    <row r="206" spans="1:14" hidden="1" x14ac:dyDescent="0.2">
      <c r="A206" s="52" t="s">
        <v>261</v>
      </c>
      <c r="B206" s="88" t="s">
        <v>262</v>
      </c>
      <c r="C206" s="6" t="s">
        <v>217</v>
      </c>
      <c r="D206" s="54">
        <v>1</v>
      </c>
      <c r="E206" s="55">
        <v>1.17</v>
      </c>
      <c r="F206" s="8">
        <f t="shared" si="30"/>
        <v>0</v>
      </c>
      <c r="G206" s="8"/>
      <c r="H206" s="8"/>
      <c r="I206" s="106"/>
      <c r="J206" s="107"/>
      <c r="K206" s="108"/>
      <c r="L206" s="109">
        <f t="shared" si="31"/>
        <v>0</v>
      </c>
      <c r="M206" s="87"/>
      <c r="N206" s="242"/>
    </row>
    <row r="207" spans="1:14" hidden="1" x14ac:dyDescent="0.2">
      <c r="A207" s="52" t="s">
        <v>263</v>
      </c>
      <c r="B207" s="88" t="s">
        <v>264</v>
      </c>
      <c r="C207" s="6"/>
      <c r="D207" s="54"/>
      <c r="E207" s="55"/>
      <c r="F207" s="8">
        <f t="shared" si="30"/>
        <v>0</v>
      </c>
      <c r="G207" s="8"/>
      <c r="H207" s="8"/>
      <c r="I207" s="106"/>
      <c r="J207" s="107"/>
      <c r="K207" s="108"/>
      <c r="L207" s="109">
        <f t="shared" si="31"/>
        <v>0</v>
      </c>
      <c r="M207" s="87"/>
      <c r="N207" s="242"/>
    </row>
    <row r="208" spans="1:14" hidden="1" x14ac:dyDescent="0.2">
      <c r="A208" s="52" t="s">
        <v>265</v>
      </c>
      <c r="B208" s="88" t="s">
        <v>266</v>
      </c>
      <c r="C208" s="6" t="s">
        <v>217</v>
      </c>
      <c r="D208" s="54">
        <v>1</v>
      </c>
      <c r="E208" s="55">
        <v>0.45000000000000007</v>
      </c>
      <c r="F208" s="8">
        <f t="shared" si="30"/>
        <v>0</v>
      </c>
      <c r="G208" s="8"/>
      <c r="H208" s="8"/>
      <c r="I208" s="106"/>
      <c r="J208" s="107"/>
      <c r="K208" s="108"/>
      <c r="L208" s="109">
        <f t="shared" si="31"/>
        <v>0</v>
      </c>
      <c r="M208" s="87"/>
      <c r="N208" s="242"/>
    </row>
    <row r="209" spans="1:14" hidden="1" x14ac:dyDescent="0.2">
      <c r="A209" s="52" t="s">
        <v>267</v>
      </c>
      <c r="B209" s="88" t="s">
        <v>268</v>
      </c>
      <c r="C209" s="6" t="s">
        <v>217</v>
      </c>
      <c r="D209" s="54">
        <v>1</v>
      </c>
      <c r="E209" s="55">
        <v>0.62</v>
      </c>
      <c r="F209" s="8">
        <f t="shared" si="30"/>
        <v>0</v>
      </c>
      <c r="G209" s="8"/>
      <c r="H209" s="8"/>
      <c r="I209" s="106"/>
      <c r="J209" s="107"/>
      <c r="K209" s="108"/>
      <c r="L209" s="109">
        <f t="shared" si="31"/>
        <v>0</v>
      </c>
      <c r="M209" s="87"/>
      <c r="N209" s="242"/>
    </row>
    <row r="210" spans="1:14" hidden="1" x14ac:dyDescent="0.2">
      <c r="A210" s="52" t="s">
        <v>269</v>
      </c>
      <c r="B210" s="44" t="s">
        <v>270</v>
      </c>
      <c r="C210" s="6"/>
      <c r="D210" s="54"/>
      <c r="E210" s="55"/>
      <c r="F210" s="8">
        <f t="shared" si="30"/>
        <v>0</v>
      </c>
      <c r="G210" s="8"/>
      <c r="H210" s="8"/>
      <c r="I210" s="106"/>
      <c r="J210" s="107"/>
      <c r="K210" s="108"/>
      <c r="L210" s="109">
        <f t="shared" si="31"/>
        <v>0</v>
      </c>
      <c r="M210" s="87"/>
      <c r="N210" s="242"/>
    </row>
    <row r="211" spans="1:14" hidden="1" x14ac:dyDescent="0.2">
      <c r="A211" s="52" t="s">
        <v>271</v>
      </c>
      <c r="B211" s="44" t="s">
        <v>272</v>
      </c>
      <c r="C211" s="6" t="s">
        <v>217</v>
      </c>
      <c r="D211" s="54">
        <v>1</v>
      </c>
      <c r="E211" s="55">
        <v>1.0900000000000001</v>
      </c>
      <c r="F211" s="8">
        <f t="shared" si="30"/>
        <v>0</v>
      </c>
      <c r="G211" s="8"/>
      <c r="H211" s="8"/>
      <c r="I211" s="106"/>
      <c r="J211" s="107"/>
      <c r="K211" s="108"/>
      <c r="L211" s="109">
        <f t="shared" si="31"/>
        <v>0</v>
      </c>
      <c r="M211" s="87"/>
      <c r="N211" s="242"/>
    </row>
    <row r="212" spans="1:14" hidden="1" x14ac:dyDescent="0.2">
      <c r="A212" s="52" t="s">
        <v>273</v>
      </c>
      <c r="B212" s="44" t="s">
        <v>274</v>
      </c>
      <c r="C212" s="6" t="s">
        <v>217</v>
      </c>
      <c r="D212" s="54">
        <v>1</v>
      </c>
      <c r="E212" s="55">
        <v>1.23</v>
      </c>
      <c r="F212" s="8">
        <f t="shared" si="30"/>
        <v>0</v>
      </c>
      <c r="G212" s="8"/>
      <c r="H212" s="8"/>
      <c r="I212" s="106"/>
      <c r="J212" s="107"/>
      <c r="K212" s="108"/>
      <c r="L212" s="109">
        <f t="shared" si="31"/>
        <v>0</v>
      </c>
      <c r="M212" s="87"/>
      <c r="N212" s="242"/>
    </row>
    <row r="213" spans="1:14" hidden="1" x14ac:dyDescent="0.2">
      <c r="A213" s="52" t="s">
        <v>275</v>
      </c>
      <c r="B213" s="44" t="s">
        <v>1902</v>
      </c>
      <c r="C213" s="6"/>
      <c r="D213" s="54"/>
      <c r="E213" s="55"/>
      <c r="F213" s="8">
        <f t="shared" si="30"/>
        <v>0</v>
      </c>
      <c r="G213" s="8"/>
      <c r="H213" s="8"/>
      <c r="I213" s="106"/>
      <c r="J213" s="107"/>
      <c r="K213" s="108"/>
      <c r="L213" s="109">
        <f t="shared" si="31"/>
        <v>0</v>
      </c>
      <c r="M213" s="87"/>
      <c r="N213" s="242"/>
    </row>
    <row r="214" spans="1:14" hidden="1" x14ac:dyDescent="0.2">
      <c r="A214" s="52" t="s">
        <v>276</v>
      </c>
      <c r="B214" s="44" t="s">
        <v>1903</v>
      </c>
      <c r="C214" s="6" t="s">
        <v>217</v>
      </c>
      <c r="D214" s="54">
        <v>1</v>
      </c>
      <c r="E214" s="55">
        <v>3.61</v>
      </c>
      <c r="F214" s="8">
        <f t="shared" si="30"/>
        <v>0</v>
      </c>
      <c r="G214" s="8"/>
      <c r="H214" s="8"/>
      <c r="I214" s="106"/>
      <c r="J214" s="107"/>
      <c r="K214" s="108"/>
      <c r="L214" s="109">
        <f t="shared" si="31"/>
        <v>0</v>
      </c>
      <c r="M214" s="87"/>
      <c r="N214" s="242"/>
    </row>
    <row r="215" spans="1:14" hidden="1" x14ac:dyDescent="0.2">
      <c r="A215" s="52" t="s">
        <v>277</v>
      </c>
      <c r="B215" s="44" t="s">
        <v>1904</v>
      </c>
      <c r="C215" s="6" t="s">
        <v>217</v>
      </c>
      <c r="D215" s="54">
        <v>1</v>
      </c>
      <c r="E215" s="55">
        <v>4.8099999999999996</v>
      </c>
      <c r="F215" s="8">
        <f t="shared" si="30"/>
        <v>0</v>
      </c>
      <c r="G215" s="8"/>
      <c r="H215" s="8"/>
      <c r="I215" s="106"/>
      <c r="J215" s="107"/>
      <c r="K215" s="108"/>
      <c r="L215" s="109">
        <f t="shared" si="31"/>
        <v>0</v>
      </c>
      <c r="M215" s="87"/>
      <c r="N215" s="242"/>
    </row>
    <row r="216" spans="1:14" hidden="1" x14ac:dyDescent="0.2">
      <c r="A216" s="52" t="s">
        <v>278</v>
      </c>
      <c r="B216" s="44" t="s">
        <v>279</v>
      </c>
      <c r="C216" s="6"/>
      <c r="D216" s="54"/>
      <c r="E216" s="55"/>
      <c r="F216" s="8">
        <f t="shared" si="30"/>
        <v>0</v>
      </c>
      <c r="G216" s="8"/>
      <c r="H216" s="8"/>
      <c r="I216" s="106"/>
      <c r="J216" s="107"/>
      <c r="K216" s="108"/>
      <c r="L216" s="109">
        <f t="shared" si="31"/>
        <v>0</v>
      </c>
      <c r="M216" s="87"/>
      <c r="N216" s="242"/>
    </row>
    <row r="217" spans="1:14" hidden="1" x14ac:dyDescent="0.2">
      <c r="A217" s="52" t="s">
        <v>280</v>
      </c>
      <c r="B217" s="44" t="s">
        <v>214</v>
      </c>
      <c r="C217" s="6"/>
      <c r="D217" s="54"/>
      <c r="E217" s="55"/>
      <c r="F217" s="8">
        <f t="shared" si="30"/>
        <v>0</v>
      </c>
      <c r="G217" s="8"/>
      <c r="H217" s="8"/>
      <c r="I217" s="106"/>
      <c r="J217" s="107"/>
      <c r="K217" s="108"/>
      <c r="L217" s="109">
        <f t="shared" si="31"/>
        <v>0</v>
      </c>
      <c r="M217" s="87"/>
      <c r="N217" s="242"/>
    </row>
    <row r="218" spans="1:14" hidden="1" x14ac:dyDescent="0.2">
      <c r="A218" s="52" t="s">
        <v>281</v>
      </c>
      <c r="B218" s="44" t="s">
        <v>282</v>
      </c>
      <c r="C218" s="6" t="s">
        <v>217</v>
      </c>
      <c r="D218" s="54">
        <v>1</v>
      </c>
      <c r="E218" s="55">
        <v>0.75</v>
      </c>
      <c r="F218" s="8">
        <f t="shared" ref="F218:F281" si="33">(E218/100)*$G$5</f>
        <v>0</v>
      </c>
      <c r="G218" s="8"/>
      <c r="H218" s="8"/>
      <c r="I218" s="106"/>
      <c r="J218" s="107"/>
      <c r="K218" s="108"/>
      <c r="L218" s="109">
        <f t="shared" ref="L218:L281" si="34">F218*I218</f>
        <v>0</v>
      </c>
      <c r="M218" s="87"/>
      <c r="N218" s="242"/>
    </row>
    <row r="219" spans="1:14" hidden="1" x14ac:dyDescent="0.2">
      <c r="A219" s="52" t="s">
        <v>283</v>
      </c>
      <c r="B219" s="44" t="s">
        <v>284</v>
      </c>
      <c r="C219" s="6" t="s">
        <v>217</v>
      </c>
      <c r="D219" s="54">
        <v>1</v>
      </c>
      <c r="E219" s="55">
        <v>0.75</v>
      </c>
      <c r="F219" s="8">
        <f t="shared" si="33"/>
        <v>0</v>
      </c>
      <c r="G219" s="8"/>
      <c r="H219" s="8"/>
      <c r="I219" s="106"/>
      <c r="J219" s="107"/>
      <c r="K219" s="108"/>
      <c r="L219" s="109">
        <f t="shared" si="34"/>
        <v>0</v>
      </c>
      <c r="M219" s="87"/>
      <c r="N219" s="242"/>
    </row>
    <row r="220" spans="1:14" hidden="1" x14ac:dyDescent="0.2">
      <c r="A220" s="52" t="s">
        <v>285</v>
      </c>
      <c r="B220" s="44" t="s">
        <v>286</v>
      </c>
      <c r="C220" s="6" t="s">
        <v>217</v>
      </c>
      <c r="D220" s="54">
        <v>1</v>
      </c>
      <c r="E220" s="55">
        <v>0.75</v>
      </c>
      <c r="F220" s="8">
        <f t="shared" si="33"/>
        <v>0</v>
      </c>
      <c r="G220" s="8"/>
      <c r="H220" s="8"/>
      <c r="I220" s="106"/>
      <c r="J220" s="107"/>
      <c r="K220" s="108"/>
      <c r="L220" s="109">
        <f t="shared" si="34"/>
        <v>0</v>
      </c>
      <c r="M220" s="87"/>
      <c r="N220" s="242"/>
    </row>
    <row r="221" spans="1:14" hidden="1" x14ac:dyDescent="0.2">
      <c r="A221" s="52" t="s">
        <v>287</v>
      </c>
      <c r="B221" s="44" t="s">
        <v>288</v>
      </c>
      <c r="C221" s="6" t="s">
        <v>217</v>
      </c>
      <c r="D221" s="54">
        <v>1</v>
      </c>
      <c r="E221" s="55">
        <v>0.75</v>
      </c>
      <c r="F221" s="8">
        <f t="shared" si="33"/>
        <v>0</v>
      </c>
      <c r="G221" s="8"/>
      <c r="H221" s="8"/>
      <c r="I221" s="106"/>
      <c r="J221" s="107"/>
      <c r="K221" s="108"/>
      <c r="L221" s="109">
        <f t="shared" si="34"/>
        <v>0</v>
      </c>
      <c r="M221" s="87"/>
      <c r="N221" s="242"/>
    </row>
    <row r="222" spans="1:14" hidden="1" x14ac:dyDescent="0.2">
      <c r="A222" s="52" t="s">
        <v>289</v>
      </c>
      <c r="B222" s="44" t="s">
        <v>290</v>
      </c>
      <c r="C222" s="6" t="s">
        <v>217</v>
      </c>
      <c r="D222" s="54">
        <v>1</v>
      </c>
      <c r="E222" s="55">
        <v>0.75</v>
      </c>
      <c r="F222" s="8">
        <f t="shared" si="33"/>
        <v>0</v>
      </c>
      <c r="G222" s="8"/>
      <c r="H222" s="8"/>
      <c r="I222" s="106"/>
      <c r="J222" s="107"/>
      <c r="K222" s="108"/>
      <c r="L222" s="109">
        <f t="shared" si="34"/>
        <v>0</v>
      </c>
      <c r="M222" s="87"/>
      <c r="N222" s="242"/>
    </row>
    <row r="223" spans="1:14" hidden="1" x14ac:dyDescent="0.2">
      <c r="A223" s="52" t="s">
        <v>291</v>
      </c>
      <c r="B223" s="44" t="s">
        <v>292</v>
      </c>
      <c r="C223" s="6" t="s">
        <v>217</v>
      </c>
      <c r="D223" s="54">
        <v>1</v>
      </c>
      <c r="E223" s="55">
        <v>0.75</v>
      </c>
      <c r="F223" s="8">
        <f t="shared" si="33"/>
        <v>0</v>
      </c>
      <c r="G223" s="8"/>
      <c r="H223" s="8"/>
      <c r="I223" s="106"/>
      <c r="J223" s="107"/>
      <c r="K223" s="108"/>
      <c r="L223" s="109">
        <f t="shared" si="34"/>
        <v>0</v>
      </c>
      <c r="M223" s="87"/>
      <c r="N223" s="242"/>
    </row>
    <row r="224" spans="1:14" hidden="1" x14ac:dyDescent="0.2">
      <c r="A224" s="52" t="s">
        <v>293</v>
      </c>
      <c r="B224" s="44" t="s">
        <v>294</v>
      </c>
      <c r="C224" s="6" t="s">
        <v>217</v>
      </c>
      <c r="D224" s="54">
        <v>1</v>
      </c>
      <c r="E224" s="55">
        <v>0.75</v>
      </c>
      <c r="F224" s="8">
        <f t="shared" si="33"/>
        <v>0</v>
      </c>
      <c r="G224" s="8"/>
      <c r="H224" s="8"/>
      <c r="I224" s="106"/>
      <c r="J224" s="107"/>
      <c r="K224" s="108"/>
      <c r="L224" s="109">
        <f t="shared" si="34"/>
        <v>0</v>
      </c>
      <c r="M224" s="87"/>
      <c r="N224" s="242"/>
    </row>
    <row r="225" spans="1:14" hidden="1" x14ac:dyDescent="0.2">
      <c r="A225" s="52" t="s">
        <v>295</v>
      </c>
      <c r="B225" s="44" t="s">
        <v>296</v>
      </c>
      <c r="C225" s="6" t="s">
        <v>217</v>
      </c>
      <c r="D225" s="54">
        <v>1</v>
      </c>
      <c r="E225" s="55">
        <v>0.75</v>
      </c>
      <c r="F225" s="8">
        <f t="shared" si="33"/>
        <v>0</v>
      </c>
      <c r="G225" s="8"/>
      <c r="H225" s="8"/>
      <c r="I225" s="106"/>
      <c r="J225" s="107"/>
      <c r="K225" s="108"/>
      <c r="L225" s="109">
        <f t="shared" si="34"/>
        <v>0</v>
      </c>
      <c r="M225" s="87"/>
      <c r="N225" s="242"/>
    </row>
    <row r="226" spans="1:14" hidden="1" x14ac:dyDescent="0.2">
      <c r="A226" s="52" t="s">
        <v>297</v>
      </c>
      <c r="B226" s="44" t="s">
        <v>298</v>
      </c>
      <c r="C226" s="6" t="s">
        <v>217</v>
      </c>
      <c r="D226" s="54">
        <v>1</v>
      </c>
      <c r="E226" s="55">
        <v>0.75</v>
      </c>
      <c r="F226" s="8">
        <f t="shared" si="33"/>
        <v>0</v>
      </c>
      <c r="G226" s="8"/>
      <c r="H226" s="8"/>
      <c r="I226" s="106"/>
      <c r="J226" s="107"/>
      <c r="K226" s="108"/>
      <c r="L226" s="109">
        <f t="shared" si="34"/>
        <v>0</v>
      </c>
      <c r="M226" s="87"/>
      <c r="N226" s="242"/>
    </row>
    <row r="227" spans="1:14" hidden="1" x14ac:dyDescent="0.2">
      <c r="A227" s="52" t="s">
        <v>299</v>
      </c>
      <c r="B227" s="44" t="s">
        <v>300</v>
      </c>
      <c r="C227" s="6" t="s">
        <v>217</v>
      </c>
      <c r="D227" s="54">
        <v>1</v>
      </c>
      <c r="E227" s="55">
        <v>0.75</v>
      </c>
      <c r="F227" s="8">
        <f t="shared" si="33"/>
        <v>0</v>
      </c>
      <c r="G227" s="8"/>
      <c r="H227" s="8"/>
      <c r="I227" s="106"/>
      <c r="J227" s="107"/>
      <c r="K227" s="108"/>
      <c r="L227" s="109">
        <f t="shared" si="34"/>
        <v>0</v>
      </c>
      <c r="M227" s="87"/>
      <c r="N227" s="242"/>
    </row>
    <row r="228" spans="1:14" hidden="1" x14ac:dyDescent="0.2">
      <c r="A228" s="52" t="s">
        <v>301</v>
      </c>
      <c r="B228" s="44" t="s">
        <v>302</v>
      </c>
      <c r="C228" s="6" t="s">
        <v>217</v>
      </c>
      <c r="D228" s="54">
        <v>1</v>
      </c>
      <c r="E228" s="55">
        <v>0.75</v>
      </c>
      <c r="F228" s="8">
        <f t="shared" si="33"/>
        <v>0</v>
      </c>
      <c r="G228" s="8"/>
      <c r="H228" s="8"/>
      <c r="I228" s="106"/>
      <c r="J228" s="107"/>
      <c r="K228" s="108"/>
      <c r="L228" s="109">
        <f t="shared" si="34"/>
        <v>0</v>
      </c>
      <c r="M228" s="87"/>
      <c r="N228" s="242"/>
    </row>
    <row r="229" spans="1:14" hidden="1" x14ac:dyDescent="0.2">
      <c r="A229" s="52" t="s">
        <v>303</v>
      </c>
      <c r="B229" s="44" t="s">
        <v>304</v>
      </c>
      <c r="C229" s="6" t="s">
        <v>217</v>
      </c>
      <c r="D229" s="54">
        <v>1</v>
      </c>
      <c r="E229" s="55">
        <v>0.75</v>
      </c>
      <c r="F229" s="8">
        <f t="shared" si="33"/>
        <v>0</v>
      </c>
      <c r="G229" s="8"/>
      <c r="H229" s="8"/>
      <c r="I229" s="106"/>
      <c r="J229" s="107"/>
      <c r="K229" s="108"/>
      <c r="L229" s="109">
        <f t="shared" si="34"/>
        <v>0</v>
      </c>
      <c r="M229" s="87"/>
      <c r="N229" s="242"/>
    </row>
    <row r="230" spans="1:14" hidden="1" x14ac:dyDescent="0.2">
      <c r="A230" s="52" t="s">
        <v>305</v>
      </c>
      <c r="B230" s="44" t="s">
        <v>306</v>
      </c>
      <c r="C230" s="6"/>
      <c r="D230" s="54"/>
      <c r="E230" s="55"/>
      <c r="F230" s="8">
        <f t="shared" si="33"/>
        <v>0</v>
      </c>
      <c r="G230" s="8"/>
      <c r="H230" s="8"/>
      <c r="I230" s="106"/>
      <c r="J230" s="107"/>
      <c r="K230" s="108"/>
      <c r="L230" s="109">
        <f t="shared" si="34"/>
        <v>0</v>
      </c>
      <c r="M230" s="87"/>
      <c r="N230" s="242"/>
    </row>
    <row r="231" spans="1:14" ht="25.5" hidden="1" x14ac:dyDescent="0.2">
      <c r="A231" s="52" t="s">
        <v>307</v>
      </c>
      <c r="B231" s="88" t="s">
        <v>308</v>
      </c>
      <c r="C231" s="6" t="s">
        <v>232</v>
      </c>
      <c r="D231" s="54">
        <v>1</v>
      </c>
      <c r="E231" s="55">
        <v>0.68</v>
      </c>
      <c r="F231" s="8">
        <f t="shared" si="33"/>
        <v>0</v>
      </c>
      <c r="G231" s="8"/>
      <c r="H231" s="8"/>
      <c r="I231" s="106"/>
      <c r="J231" s="107"/>
      <c r="K231" s="108"/>
      <c r="L231" s="109">
        <f t="shared" si="34"/>
        <v>0</v>
      </c>
      <c r="M231" s="87"/>
      <c r="N231" s="242"/>
    </row>
    <row r="232" spans="1:14" ht="25.5" hidden="1" x14ac:dyDescent="0.2">
      <c r="A232" s="52" t="s">
        <v>309</v>
      </c>
      <c r="B232" s="88" t="s">
        <v>310</v>
      </c>
      <c r="C232" s="6" t="s">
        <v>232</v>
      </c>
      <c r="D232" s="54">
        <v>1</v>
      </c>
      <c r="E232" s="55">
        <v>0.68</v>
      </c>
      <c r="F232" s="8">
        <f t="shared" si="33"/>
        <v>0</v>
      </c>
      <c r="G232" s="8"/>
      <c r="H232" s="8"/>
      <c r="I232" s="106"/>
      <c r="J232" s="107"/>
      <c r="K232" s="108"/>
      <c r="L232" s="109">
        <f t="shared" si="34"/>
        <v>0</v>
      </c>
      <c r="M232" s="87"/>
      <c r="N232" s="242"/>
    </row>
    <row r="233" spans="1:14" ht="25.5" hidden="1" x14ac:dyDescent="0.2">
      <c r="A233" s="52" t="s">
        <v>311</v>
      </c>
      <c r="B233" s="88" t="s">
        <v>312</v>
      </c>
      <c r="C233" s="6" t="s">
        <v>232</v>
      </c>
      <c r="D233" s="54">
        <v>1</v>
      </c>
      <c r="E233" s="55">
        <v>1.36</v>
      </c>
      <c r="F233" s="8">
        <f t="shared" si="33"/>
        <v>0</v>
      </c>
      <c r="G233" s="8"/>
      <c r="H233" s="8"/>
      <c r="I233" s="106"/>
      <c r="J233" s="107"/>
      <c r="K233" s="108"/>
      <c r="L233" s="109">
        <f t="shared" si="34"/>
        <v>0</v>
      </c>
      <c r="M233" s="87"/>
      <c r="N233" s="242"/>
    </row>
    <row r="234" spans="1:14" ht="25.5" hidden="1" x14ac:dyDescent="0.2">
      <c r="A234" s="52" t="s">
        <v>313</v>
      </c>
      <c r="B234" s="88" t="s">
        <v>314</v>
      </c>
      <c r="C234" s="6" t="s">
        <v>232</v>
      </c>
      <c r="D234" s="54">
        <v>1</v>
      </c>
      <c r="E234" s="55">
        <v>2.04</v>
      </c>
      <c r="F234" s="8">
        <f t="shared" si="33"/>
        <v>0</v>
      </c>
      <c r="G234" s="8"/>
      <c r="H234" s="8"/>
      <c r="I234" s="106"/>
      <c r="J234" s="107"/>
      <c r="K234" s="108"/>
      <c r="L234" s="109">
        <f t="shared" si="34"/>
        <v>0</v>
      </c>
      <c r="M234" s="87"/>
      <c r="N234" s="242"/>
    </row>
    <row r="235" spans="1:14" hidden="1" x14ac:dyDescent="0.2">
      <c r="A235" s="52" t="s">
        <v>315</v>
      </c>
      <c r="B235" s="88" t="s">
        <v>316</v>
      </c>
      <c r="C235" s="6"/>
      <c r="D235" s="54"/>
      <c r="E235" s="55"/>
      <c r="F235" s="8">
        <f t="shared" si="33"/>
        <v>0</v>
      </c>
      <c r="G235" s="8"/>
      <c r="H235" s="8"/>
      <c r="I235" s="106"/>
      <c r="J235" s="107"/>
      <c r="K235" s="108"/>
      <c r="L235" s="109">
        <f t="shared" si="34"/>
        <v>0</v>
      </c>
      <c r="M235" s="87"/>
      <c r="N235" s="242"/>
    </row>
    <row r="236" spans="1:14" ht="25.5" hidden="1" x14ac:dyDescent="0.2">
      <c r="A236" s="52" t="s">
        <v>317</v>
      </c>
      <c r="B236" s="88" t="s">
        <v>1905</v>
      </c>
      <c r="C236" s="6" t="s">
        <v>232</v>
      </c>
      <c r="D236" s="54">
        <v>1</v>
      </c>
      <c r="E236" s="55">
        <v>0.18</v>
      </c>
      <c r="F236" s="8">
        <f t="shared" si="33"/>
        <v>0</v>
      </c>
      <c r="G236" s="8"/>
      <c r="H236" s="8"/>
      <c r="I236" s="106"/>
      <c r="J236" s="107"/>
      <c r="K236" s="108"/>
      <c r="L236" s="109">
        <f t="shared" si="34"/>
        <v>0</v>
      </c>
      <c r="M236" s="87"/>
      <c r="N236" s="242"/>
    </row>
    <row r="237" spans="1:14" ht="25.5" hidden="1" x14ac:dyDescent="0.2">
      <c r="A237" s="52" t="s">
        <v>318</v>
      </c>
      <c r="B237" s="88" t="s">
        <v>1906</v>
      </c>
      <c r="C237" s="6" t="s">
        <v>232</v>
      </c>
      <c r="D237" s="54">
        <v>1</v>
      </c>
      <c r="E237" s="55">
        <v>0.34</v>
      </c>
      <c r="F237" s="8">
        <f t="shared" si="33"/>
        <v>0</v>
      </c>
      <c r="G237" s="8"/>
      <c r="H237" s="8"/>
      <c r="I237" s="106"/>
      <c r="J237" s="107"/>
      <c r="K237" s="108"/>
      <c r="L237" s="109">
        <f t="shared" si="34"/>
        <v>0</v>
      </c>
      <c r="M237" s="87"/>
      <c r="N237" s="242"/>
    </row>
    <row r="238" spans="1:14" ht="25.5" hidden="1" x14ac:dyDescent="0.2">
      <c r="A238" s="52" t="s">
        <v>319</v>
      </c>
      <c r="B238" s="88" t="s">
        <v>320</v>
      </c>
      <c r="C238" s="6" t="s">
        <v>232</v>
      </c>
      <c r="D238" s="54">
        <v>1</v>
      </c>
      <c r="E238" s="55">
        <v>1.06</v>
      </c>
      <c r="F238" s="8">
        <f t="shared" si="33"/>
        <v>0</v>
      </c>
      <c r="G238" s="8"/>
      <c r="H238" s="8"/>
      <c r="I238" s="106"/>
      <c r="J238" s="107"/>
      <c r="K238" s="108"/>
      <c r="L238" s="109">
        <f t="shared" si="34"/>
        <v>0</v>
      </c>
      <c r="M238" s="87"/>
      <c r="N238" s="242"/>
    </row>
    <row r="239" spans="1:14" ht="25.5" hidden="1" x14ac:dyDescent="0.2">
      <c r="A239" s="52" t="s">
        <v>321</v>
      </c>
      <c r="B239" s="88" t="s">
        <v>322</v>
      </c>
      <c r="C239" s="6" t="s">
        <v>232</v>
      </c>
      <c r="D239" s="54">
        <v>1</v>
      </c>
      <c r="E239" s="55">
        <v>1.6200000000000003</v>
      </c>
      <c r="F239" s="8">
        <f t="shared" si="33"/>
        <v>0</v>
      </c>
      <c r="G239" s="8"/>
      <c r="H239" s="8"/>
      <c r="I239" s="106"/>
      <c r="J239" s="107"/>
      <c r="K239" s="108"/>
      <c r="L239" s="109">
        <f t="shared" si="34"/>
        <v>0</v>
      </c>
      <c r="M239" s="87"/>
      <c r="N239" s="242"/>
    </row>
    <row r="240" spans="1:14" hidden="1" x14ac:dyDescent="0.2">
      <c r="A240" s="52" t="s">
        <v>323</v>
      </c>
      <c r="B240" s="88" t="s">
        <v>324</v>
      </c>
      <c r="C240" s="6"/>
      <c r="D240" s="54"/>
      <c r="E240" s="55"/>
      <c r="F240" s="8">
        <f t="shared" si="33"/>
        <v>0</v>
      </c>
      <c r="G240" s="8"/>
      <c r="H240" s="8"/>
      <c r="I240" s="106"/>
      <c r="J240" s="107"/>
      <c r="K240" s="108"/>
      <c r="L240" s="109">
        <f t="shared" si="34"/>
        <v>0</v>
      </c>
      <c r="M240" s="87"/>
      <c r="N240" s="242"/>
    </row>
    <row r="241" spans="1:14" hidden="1" x14ac:dyDescent="0.2">
      <c r="A241" s="52" t="s">
        <v>325</v>
      </c>
      <c r="B241" s="88" t="s">
        <v>326</v>
      </c>
      <c r="C241" s="6" t="s">
        <v>232</v>
      </c>
      <c r="D241" s="54">
        <v>1</v>
      </c>
      <c r="E241" s="55">
        <v>0.19</v>
      </c>
      <c r="F241" s="8">
        <f t="shared" si="33"/>
        <v>0</v>
      </c>
      <c r="G241" s="8"/>
      <c r="H241" s="8"/>
      <c r="I241" s="106"/>
      <c r="J241" s="107"/>
      <c r="K241" s="108"/>
      <c r="L241" s="109">
        <f t="shared" si="34"/>
        <v>0</v>
      </c>
      <c r="M241" s="87"/>
      <c r="N241" s="242"/>
    </row>
    <row r="242" spans="1:14" hidden="1" x14ac:dyDescent="0.2">
      <c r="A242" s="52" t="s">
        <v>327</v>
      </c>
      <c r="B242" s="88" t="s">
        <v>328</v>
      </c>
      <c r="C242" s="6" t="s">
        <v>232</v>
      </c>
      <c r="D242" s="54">
        <v>1</v>
      </c>
      <c r="E242" s="55">
        <v>0.31</v>
      </c>
      <c r="F242" s="8">
        <f t="shared" si="33"/>
        <v>0</v>
      </c>
      <c r="G242" s="8"/>
      <c r="H242" s="8"/>
      <c r="I242" s="106"/>
      <c r="J242" s="107"/>
      <c r="K242" s="108"/>
      <c r="L242" s="109">
        <f t="shared" si="34"/>
        <v>0</v>
      </c>
      <c r="M242" s="87"/>
      <c r="N242" s="242"/>
    </row>
    <row r="243" spans="1:14" hidden="1" x14ac:dyDescent="0.2">
      <c r="A243" s="52" t="s">
        <v>329</v>
      </c>
      <c r="B243" s="88" t="s">
        <v>330</v>
      </c>
      <c r="C243" s="6" t="s">
        <v>232</v>
      </c>
      <c r="D243" s="54">
        <v>1</v>
      </c>
      <c r="E243" s="55">
        <v>0.90000000000000013</v>
      </c>
      <c r="F243" s="8">
        <f t="shared" si="33"/>
        <v>0</v>
      </c>
      <c r="G243" s="8"/>
      <c r="H243" s="8"/>
      <c r="I243" s="106"/>
      <c r="J243" s="107"/>
      <c r="K243" s="108"/>
      <c r="L243" s="109">
        <f t="shared" si="34"/>
        <v>0</v>
      </c>
      <c r="M243" s="87"/>
      <c r="N243" s="242"/>
    </row>
    <row r="244" spans="1:14" hidden="1" x14ac:dyDescent="0.2">
      <c r="A244" s="52" t="s">
        <v>331</v>
      </c>
      <c r="B244" s="88" t="s">
        <v>332</v>
      </c>
      <c r="C244" s="6" t="s">
        <v>232</v>
      </c>
      <c r="D244" s="54">
        <v>1</v>
      </c>
      <c r="E244" s="55">
        <v>1.36</v>
      </c>
      <c r="F244" s="8">
        <f t="shared" si="33"/>
        <v>0</v>
      </c>
      <c r="G244" s="8"/>
      <c r="H244" s="8"/>
      <c r="I244" s="106"/>
      <c r="J244" s="107"/>
      <c r="K244" s="108"/>
      <c r="L244" s="109">
        <f t="shared" si="34"/>
        <v>0</v>
      </c>
      <c r="M244" s="87"/>
      <c r="N244" s="242"/>
    </row>
    <row r="245" spans="1:14" hidden="1" x14ac:dyDescent="0.2">
      <c r="A245" s="52" t="s">
        <v>333</v>
      </c>
      <c r="B245" s="88" t="s">
        <v>334</v>
      </c>
      <c r="C245" s="6"/>
      <c r="D245" s="54"/>
      <c r="E245" s="55"/>
      <c r="F245" s="8">
        <f t="shared" si="33"/>
        <v>0</v>
      </c>
      <c r="G245" s="8"/>
      <c r="H245" s="8"/>
      <c r="I245" s="106"/>
      <c r="J245" s="107"/>
      <c r="K245" s="108"/>
      <c r="L245" s="109">
        <f t="shared" si="34"/>
        <v>0</v>
      </c>
      <c r="M245" s="87"/>
      <c r="N245" s="242"/>
    </row>
    <row r="246" spans="1:14" hidden="1" x14ac:dyDescent="0.2">
      <c r="A246" s="52" t="s">
        <v>335</v>
      </c>
      <c r="B246" s="88" t="s">
        <v>336</v>
      </c>
      <c r="C246" s="6" t="s">
        <v>232</v>
      </c>
      <c r="D246" s="54">
        <v>1</v>
      </c>
      <c r="E246" s="55">
        <v>0.17</v>
      </c>
      <c r="F246" s="8">
        <f t="shared" si="33"/>
        <v>0</v>
      </c>
      <c r="G246" s="8"/>
      <c r="H246" s="8"/>
      <c r="I246" s="106"/>
      <c r="J246" s="107"/>
      <c r="K246" s="108"/>
      <c r="L246" s="109">
        <f t="shared" si="34"/>
        <v>0</v>
      </c>
      <c r="M246" s="87"/>
      <c r="N246" s="242"/>
    </row>
    <row r="247" spans="1:14" hidden="1" x14ac:dyDescent="0.2">
      <c r="A247" s="52" t="s">
        <v>337</v>
      </c>
      <c r="B247" s="88" t="s">
        <v>338</v>
      </c>
      <c r="C247" s="6" t="s">
        <v>232</v>
      </c>
      <c r="D247" s="54">
        <v>1</v>
      </c>
      <c r="E247" s="55">
        <v>0.14000000000000001</v>
      </c>
      <c r="F247" s="8">
        <f t="shared" si="33"/>
        <v>0</v>
      </c>
      <c r="G247" s="8"/>
      <c r="H247" s="8"/>
      <c r="I247" s="106"/>
      <c r="J247" s="107"/>
      <c r="K247" s="108"/>
      <c r="L247" s="109">
        <f t="shared" si="34"/>
        <v>0</v>
      </c>
      <c r="M247" s="87"/>
      <c r="N247" s="242"/>
    </row>
    <row r="248" spans="1:14" hidden="1" x14ac:dyDescent="0.2">
      <c r="A248" s="52" t="s">
        <v>339</v>
      </c>
      <c r="B248" s="88" t="s">
        <v>340</v>
      </c>
      <c r="C248" s="6" t="s">
        <v>232</v>
      </c>
      <c r="D248" s="54">
        <v>1</v>
      </c>
      <c r="E248" s="55">
        <v>0.35</v>
      </c>
      <c r="F248" s="8">
        <f t="shared" si="33"/>
        <v>0</v>
      </c>
      <c r="G248" s="8"/>
      <c r="H248" s="8"/>
      <c r="I248" s="106"/>
      <c r="J248" s="107"/>
      <c r="K248" s="108"/>
      <c r="L248" s="109">
        <f t="shared" si="34"/>
        <v>0</v>
      </c>
      <c r="M248" s="87"/>
      <c r="N248" s="242"/>
    </row>
    <row r="249" spans="1:14" hidden="1" x14ac:dyDescent="0.2">
      <c r="A249" s="52" t="s">
        <v>341</v>
      </c>
      <c r="B249" s="88" t="s">
        <v>342</v>
      </c>
      <c r="C249" s="6" t="s">
        <v>232</v>
      </c>
      <c r="D249" s="54">
        <v>1</v>
      </c>
      <c r="E249" s="55">
        <v>0.53</v>
      </c>
      <c r="F249" s="8">
        <f t="shared" si="33"/>
        <v>0</v>
      </c>
      <c r="G249" s="8"/>
      <c r="H249" s="8"/>
      <c r="I249" s="106"/>
      <c r="J249" s="107"/>
      <c r="K249" s="108"/>
      <c r="L249" s="109">
        <f t="shared" si="34"/>
        <v>0</v>
      </c>
      <c r="M249" s="87"/>
      <c r="N249" s="242"/>
    </row>
    <row r="250" spans="1:14" hidden="1" x14ac:dyDescent="0.2">
      <c r="A250" s="52" t="s">
        <v>343</v>
      </c>
      <c r="B250" s="88" t="s">
        <v>254</v>
      </c>
      <c r="C250" s="6"/>
      <c r="D250" s="54"/>
      <c r="E250" s="55"/>
      <c r="F250" s="8">
        <f t="shared" si="33"/>
        <v>0</v>
      </c>
      <c r="G250" s="8"/>
      <c r="H250" s="8"/>
      <c r="I250" s="106"/>
      <c r="J250" s="107"/>
      <c r="K250" s="108"/>
      <c r="L250" s="109">
        <f t="shared" si="34"/>
        <v>0</v>
      </c>
      <c r="M250" s="87"/>
      <c r="N250" s="242"/>
    </row>
    <row r="251" spans="1:14" hidden="1" x14ac:dyDescent="0.2">
      <c r="A251" s="52" t="s">
        <v>344</v>
      </c>
      <c r="B251" s="88" t="s">
        <v>345</v>
      </c>
      <c r="C251" s="6" t="s">
        <v>217</v>
      </c>
      <c r="D251" s="54">
        <v>1</v>
      </c>
      <c r="E251" s="55">
        <v>0.7</v>
      </c>
      <c r="F251" s="8">
        <f t="shared" si="33"/>
        <v>0</v>
      </c>
      <c r="G251" s="8"/>
      <c r="H251" s="8"/>
      <c r="I251" s="106"/>
      <c r="J251" s="107"/>
      <c r="K251" s="108"/>
      <c r="L251" s="109">
        <f t="shared" si="34"/>
        <v>0</v>
      </c>
      <c r="M251" s="87"/>
      <c r="N251" s="242"/>
    </row>
    <row r="252" spans="1:14" hidden="1" x14ac:dyDescent="0.2">
      <c r="A252" s="52" t="s">
        <v>346</v>
      </c>
      <c r="B252" s="88" t="s">
        <v>347</v>
      </c>
      <c r="C252" s="6" t="s">
        <v>217</v>
      </c>
      <c r="D252" s="54">
        <v>1</v>
      </c>
      <c r="E252" s="55">
        <v>0.7</v>
      </c>
      <c r="F252" s="8">
        <f t="shared" si="33"/>
        <v>0</v>
      </c>
      <c r="G252" s="8"/>
      <c r="H252" s="8"/>
      <c r="I252" s="106"/>
      <c r="J252" s="107"/>
      <c r="K252" s="108"/>
      <c r="L252" s="109">
        <f t="shared" si="34"/>
        <v>0</v>
      </c>
      <c r="M252" s="87"/>
      <c r="N252" s="242"/>
    </row>
    <row r="253" spans="1:14" hidden="1" x14ac:dyDescent="0.2">
      <c r="A253" s="52" t="s">
        <v>348</v>
      </c>
      <c r="B253" s="88" t="s">
        <v>349</v>
      </c>
      <c r="C253" s="6" t="s">
        <v>217</v>
      </c>
      <c r="D253" s="54">
        <v>1</v>
      </c>
      <c r="E253" s="55">
        <v>0.63</v>
      </c>
      <c r="F253" s="8">
        <f t="shared" si="33"/>
        <v>0</v>
      </c>
      <c r="G253" s="8"/>
      <c r="H253" s="8"/>
      <c r="I253" s="106"/>
      <c r="J253" s="107"/>
      <c r="K253" s="108"/>
      <c r="L253" s="109">
        <f t="shared" si="34"/>
        <v>0</v>
      </c>
      <c r="M253" s="87"/>
      <c r="N253" s="242"/>
    </row>
    <row r="254" spans="1:14" hidden="1" x14ac:dyDescent="0.2">
      <c r="A254" s="52" t="s">
        <v>350</v>
      </c>
      <c r="B254" s="88" t="s">
        <v>351</v>
      </c>
      <c r="C254" s="6" t="s">
        <v>217</v>
      </c>
      <c r="D254" s="54">
        <v>1</v>
      </c>
      <c r="E254" s="55">
        <v>0.56999999999999995</v>
      </c>
      <c r="F254" s="8">
        <f t="shared" si="33"/>
        <v>0</v>
      </c>
      <c r="G254" s="8"/>
      <c r="H254" s="8"/>
      <c r="I254" s="106"/>
      <c r="J254" s="107"/>
      <c r="K254" s="108"/>
      <c r="L254" s="109">
        <f t="shared" si="34"/>
        <v>0</v>
      </c>
      <c r="M254" s="87"/>
      <c r="N254" s="242"/>
    </row>
    <row r="255" spans="1:14" hidden="1" x14ac:dyDescent="0.2">
      <c r="A255" s="52" t="s">
        <v>352</v>
      </c>
      <c r="B255" s="44" t="s">
        <v>260</v>
      </c>
      <c r="C255" s="6" t="s">
        <v>217</v>
      </c>
      <c r="D255" s="54">
        <v>1</v>
      </c>
      <c r="E255" s="55">
        <v>0.95</v>
      </c>
      <c r="F255" s="8">
        <f t="shared" si="33"/>
        <v>0</v>
      </c>
      <c r="G255" s="8"/>
      <c r="H255" s="8"/>
      <c r="I255" s="106"/>
      <c r="J255" s="107"/>
      <c r="K255" s="108"/>
      <c r="L255" s="109">
        <f t="shared" si="34"/>
        <v>0</v>
      </c>
      <c r="M255" s="87"/>
      <c r="N255" s="242"/>
    </row>
    <row r="256" spans="1:14" hidden="1" x14ac:dyDescent="0.2">
      <c r="A256" s="52" t="s">
        <v>353</v>
      </c>
      <c r="B256" s="44" t="s">
        <v>262</v>
      </c>
      <c r="C256" s="6" t="s">
        <v>217</v>
      </c>
      <c r="D256" s="54">
        <v>1</v>
      </c>
      <c r="E256" s="55">
        <v>1.17</v>
      </c>
      <c r="F256" s="8">
        <f t="shared" si="33"/>
        <v>0</v>
      </c>
      <c r="G256" s="8"/>
      <c r="H256" s="8"/>
      <c r="I256" s="106"/>
      <c r="J256" s="107"/>
      <c r="K256" s="108"/>
      <c r="L256" s="109">
        <f t="shared" si="34"/>
        <v>0</v>
      </c>
      <c r="M256" s="87"/>
      <c r="N256" s="242"/>
    </row>
    <row r="257" spans="1:14" hidden="1" x14ac:dyDescent="0.2">
      <c r="A257" s="52" t="s">
        <v>354</v>
      </c>
      <c r="B257" s="44" t="s">
        <v>264</v>
      </c>
      <c r="C257" s="6"/>
      <c r="D257" s="54"/>
      <c r="E257" s="55"/>
      <c r="F257" s="8">
        <f t="shared" si="33"/>
        <v>0</v>
      </c>
      <c r="G257" s="8"/>
      <c r="H257" s="8"/>
      <c r="I257" s="106"/>
      <c r="J257" s="107"/>
      <c r="K257" s="108"/>
      <c r="L257" s="109">
        <f t="shared" si="34"/>
        <v>0</v>
      </c>
      <c r="M257" s="87"/>
      <c r="N257" s="242"/>
    </row>
    <row r="258" spans="1:14" hidden="1" x14ac:dyDescent="0.2">
      <c r="A258" s="52" t="s">
        <v>355</v>
      </c>
      <c r="B258" s="44" t="s">
        <v>356</v>
      </c>
      <c r="C258" s="6" t="s">
        <v>217</v>
      </c>
      <c r="D258" s="54">
        <v>1</v>
      </c>
      <c r="E258" s="55">
        <v>0.45000000000000007</v>
      </c>
      <c r="F258" s="8">
        <f t="shared" si="33"/>
        <v>0</v>
      </c>
      <c r="G258" s="8"/>
      <c r="H258" s="8"/>
      <c r="I258" s="106"/>
      <c r="J258" s="107"/>
      <c r="K258" s="108"/>
      <c r="L258" s="109">
        <f t="shared" si="34"/>
        <v>0</v>
      </c>
      <c r="M258" s="87"/>
      <c r="N258" s="242"/>
    </row>
    <row r="259" spans="1:14" hidden="1" x14ac:dyDescent="0.2">
      <c r="A259" s="52" t="s">
        <v>357</v>
      </c>
      <c r="B259" s="44" t="s">
        <v>358</v>
      </c>
      <c r="C259" s="6" t="s">
        <v>217</v>
      </c>
      <c r="D259" s="54">
        <v>1</v>
      </c>
      <c r="E259" s="55">
        <v>0.45000000000000007</v>
      </c>
      <c r="F259" s="8">
        <f t="shared" si="33"/>
        <v>0</v>
      </c>
      <c r="G259" s="8"/>
      <c r="H259" s="8"/>
      <c r="I259" s="106"/>
      <c r="J259" s="107"/>
      <c r="K259" s="108"/>
      <c r="L259" s="109">
        <f t="shared" si="34"/>
        <v>0</v>
      </c>
      <c r="M259" s="87"/>
      <c r="N259" s="242"/>
    </row>
    <row r="260" spans="1:14" hidden="1" x14ac:dyDescent="0.2">
      <c r="A260" s="52" t="s">
        <v>359</v>
      </c>
      <c r="B260" s="44" t="s">
        <v>360</v>
      </c>
      <c r="C260" s="6" t="s">
        <v>217</v>
      </c>
      <c r="D260" s="54">
        <v>1</v>
      </c>
      <c r="E260" s="55">
        <v>0.31</v>
      </c>
      <c r="F260" s="8">
        <f t="shared" si="33"/>
        <v>0</v>
      </c>
      <c r="G260" s="8"/>
      <c r="H260" s="8"/>
      <c r="I260" s="106"/>
      <c r="J260" s="107"/>
      <c r="K260" s="108"/>
      <c r="L260" s="109">
        <f t="shared" si="34"/>
        <v>0</v>
      </c>
      <c r="M260" s="87"/>
      <c r="N260" s="242"/>
    </row>
    <row r="261" spans="1:14" hidden="1" x14ac:dyDescent="0.2">
      <c r="A261" s="52" t="s">
        <v>361</v>
      </c>
      <c r="B261" s="44" t="s">
        <v>362</v>
      </c>
      <c r="C261" s="6" t="s">
        <v>217</v>
      </c>
      <c r="D261" s="54">
        <v>1</v>
      </c>
      <c r="E261" s="55">
        <v>0.31</v>
      </c>
      <c r="F261" s="8">
        <f t="shared" si="33"/>
        <v>0</v>
      </c>
      <c r="G261" s="8"/>
      <c r="H261" s="8"/>
      <c r="I261" s="106"/>
      <c r="J261" s="107"/>
      <c r="K261" s="108"/>
      <c r="L261" s="109">
        <f t="shared" si="34"/>
        <v>0</v>
      </c>
      <c r="M261" s="87"/>
      <c r="N261" s="242"/>
    </row>
    <row r="262" spans="1:14" hidden="1" x14ac:dyDescent="0.2">
      <c r="A262" s="52" t="s">
        <v>363</v>
      </c>
      <c r="B262" s="44" t="s">
        <v>270</v>
      </c>
      <c r="C262" s="6"/>
      <c r="D262" s="54"/>
      <c r="E262" s="55"/>
      <c r="F262" s="8">
        <f t="shared" si="33"/>
        <v>0</v>
      </c>
      <c r="G262" s="8"/>
      <c r="H262" s="8"/>
      <c r="I262" s="106"/>
      <c r="J262" s="107"/>
      <c r="K262" s="108"/>
      <c r="L262" s="109">
        <f t="shared" si="34"/>
        <v>0</v>
      </c>
      <c r="M262" s="87"/>
      <c r="N262" s="242"/>
    </row>
    <row r="263" spans="1:14" hidden="1" x14ac:dyDescent="0.2">
      <c r="A263" s="52" t="s">
        <v>364</v>
      </c>
      <c r="B263" s="44" t="s">
        <v>365</v>
      </c>
      <c r="C263" s="6" t="s">
        <v>217</v>
      </c>
      <c r="D263" s="54">
        <v>1</v>
      </c>
      <c r="E263" s="55">
        <v>1.0900000000000001</v>
      </c>
      <c r="F263" s="8">
        <f t="shared" si="33"/>
        <v>0</v>
      </c>
      <c r="G263" s="8"/>
      <c r="H263" s="8"/>
      <c r="I263" s="106"/>
      <c r="J263" s="107"/>
      <c r="K263" s="108"/>
      <c r="L263" s="109">
        <f t="shared" si="34"/>
        <v>0</v>
      </c>
      <c r="M263" s="87"/>
      <c r="N263" s="242"/>
    </row>
    <row r="264" spans="1:14" hidden="1" x14ac:dyDescent="0.2">
      <c r="A264" s="52" t="s">
        <v>366</v>
      </c>
      <c r="B264" s="44" t="s">
        <v>367</v>
      </c>
      <c r="C264" s="6" t="s">
        <v>217</v>
      </c>
      <c r="D264" s="54">
        <v>1</v>
      </c>
      <c r="E264" s="55">
        <v>1.0900000000000001</v>
      </c>
      <c r="F264" s="8">
        <f t="shared" si="33"/>
        <v>0</v>
      </c>
      <c r="G264" s="8"/>
      <c r="H264" s="8"/>
      <c r="I264" s="106"/>
      <c r="J264" s="107"/>
      <c r="K264" s="108"/>
      <c r="L264" s="109">
        <f t="shared" si="34"/>
        <v>0</v>
      </c>
      <c r="M264" s="87"/>
      <c r="N264" s="242"/>
    </row>
    <row r="265" spans="1:14" hidden="1" x14ac:dyDescent="0.2">
      <c r="A265" s="52" t="s">
        <v>368</v>
      </c>
      <c r="B265" s="44" t="s">
        <v>369</v>
      </c>
      <c r="C265" s="6" t="s">
        <v>217</v>
      </c>
      <c r="D265" s="54">
        <v>1</v>
      </c>
      <c r="E265" s="55">
        <v>0.69</v>
      </c>
      <c r="F265" s="8">
        <f t="shared" si="33"/>
        <v>0</v>
      </c>
      <c r="G265" s="8"/>
      <c r="H265" s="8"/>
      <c r="I265" s="106"/>
      <c r="J265" s="107"/>
      <c r="K265" s="108"/>
      <c r="L265" s="109">
        <f t="shared" si="34"/>
        <v>0</v>
      </c>
      <c r="M265" s="87"/>
      <c r="N265" s="242"/>
    </row>
    <row r="266" spans="1:14" hidden="1" x14ac:dyDescent="0.2">
      <c r="A266" s="52" t="s">
        <v>370</v>
      </c>
      <c r="B266" s="44" t="s">
        <v>371</v>
      </c>
      <c r="C266" s="6" t="s">
        <v>217</v>
      </c>
      <c r="D266" s="54">
        <v>1</v>
      </c>
      <c r="E266" s="55">
        <v>0.69</v>
      </c>
      <c r="F266" s="8">
        <f t="shared" si="33"/>
        <v>0</v>
      </c>
      <c r="G266" s="8"/>
      <c r="H266" s="8"/>
      <c r="I266" s="106"/>
      <c r="J266" s="107"/>
      <c r="K266" s="108"/>
      <c r="L266" s="109">
        <f t="shared" si="34"/>
        <v>0</v>
      </c>
      <c r="M266" s="87"/>
      <c r="N266" s="242"/>
    </row>
    <row r="267" spans="1:14" hidden="1" x14ac:dyDescent="0.2">
      <c r="A267" s="52" t="s">
        <v>372</v>
      </c>
      <c r="B267" s="44" t="s">
        <v>1902</v>
      </c>
      <c r="C267" s="6"/>
      <c r="D267" s="54"/>
      <c r="E267" s="55"/>
      <c r="F267" s="8">
        <f t="shared" si="33"/>
        <v>0</v>
      </c>
      <c r="G267" s="8"/>
      <c r="H267" s="8"/>
      <c r="I267" s="106"/>
      <c r="J267" s="107"/>
      <c r="K267" s="108"/>
      <c r="L267" s="109">
        <f t="shared" si="34"/>
        <v>0</v>
      </c>
      <c r="M267" s="87"/>
      <c r="N267" s="242"/>
    </row>
    <row r="268" spans="1:14" hidden="1" x14ac:dyDescent="0.2">
      <c r="A268" s="52" t="s">
        <v>373</v>
      </c>
      <c r="B268" s="44" t="s">
        <v>1907</v>
      </c>
      <c r="C268" s="6" t="s">
        <v>217</v>
      </c>
      <c r="D268" s="54">
        <v>1</v>
      </c>
      <c r="E268" s="55">
        <v>3.61</v>
      </c>
      <c r="F268" s="8">
        <f t="shared" si="33"/>
        <v>0</v>
      </c>
      <c r="G268" s="8"/>
      <c r="H268" s="8"/>
      <c r="I268" s="106"/>
      <c r="J268" s="107"/>
      <c r="K268" s="108"/>
      <c r="L268" s="109">
        <f t="shared" si="34"/>
        <v>0</v>
      </c>
      <c r="M268" s="87"/>
      <c r="N268" s="242"/>
    </row>
    <row r="269" spans="1:14" hidden="1" x14ac:dyDescent="0.2">
      <c r="A269" s="52" t="s">
        <v>374</v>
      </c>
      <c r="B269" s="44" t="s">
        <v>1908</v>
      </c>
      <c r="C269" s="6" t="s">
        <v>217</v>
      </c>
      <c r="D269" s="54">
        <v>1</v>
      </c>
      <c r="E269" s="55">
        <v>3.61</v>
      </c>
      <c r="F269" s="8">
        <f t="shared" si="33"/>
        <v>0</v>
      </c>
      <c r="G269" s="8"/>
      <c r="H269" s="8"/>
      <c r="I269" s="106"/>
      <c r="J269" s="107"/>
      <c r="K269" s="108"/>
      <c r="L269" s="109">
        <f t="shared" si="34"/>
        <v>0</v>
      </c>
      <c r="M269" s="87"/>
      <c r="N269" s="242"/>
    </row>
    <row r="270" spans="1:14" hidden="1" x14ac:dyDescent="0.2">
      <c r="A270" s="52" t="s">
        <v>375</v>
      </c>
      <c r="B270" s="44" t="s">
        <v>1909</v>
      </c>
      <c r="C270" s="6" t="s">
        <v>217</v>
      </c>
      <c r="D270" s="54">
        <v>1</v>
      </c>
      <c r="E270" s="55">
        <v>3.61</v>
      </c>
      <c r="F270" s="8">
        <f t="shared" si="33"/>
        <v>0</v>
      </c>
      <c r="G270" s="8"/>
      <c r="H270" s="8"/>
      <c r="I270" s="106"/>
      <c r="J270" s="107"/>
      <c r="K270" s="108"/>
      <c r="L270" s="109">
        <f t="shared" si="34"/>
        <v>0</v>
      </c>
      <c r="M270" s="87"/>
      <c r="N270" s="242"/>
    </row>
    <row r="271" spans="1:14" hidden="1" x14ac:dyDescent="0.2">
      <c r="A271" s="52" t="s">
        <v>376</v>
      </c>
      <c r="B271" s="44" t="s">
        <v>1910</v>
      </c>
      <c r="C271" s="6" t="s">
        <v>217</v>
      </c>
      <c r="D271" s="54">
        <v>1</v>
      </c>
      <c r="E271" s="55">
        <v>4.8099999999999996</v>
      </c>
      <c r="F271" s="8">
        <f t="shared" si="33"/>
        <v>0</v>
      </c>
      <c r="G271" s="8"/>
      <c r="H271" s="8"/>
      <c r="I271" s="106"/>
      <c r="J271" s="107"/>
      <c r="K271" s="108"/>
      <c r="L271" s="109">
        <f t="shared" si="34"/>
        <v>0</v>
      </c>
      <c r="M271" s="87"/>
      <c r="N271" s="242"/>
    </row>
    <row r="272" spans="1:14" hidden="1" x14ac:dyDescent="0.2">
      <c r="A272" s="52" t="s">
        <v>377</v>
      </c>
      <c r="B272" s="44" t="s">
        <v>1911</v>
      </c>
      <c r="C272" s="6"/>
      <c r="D272" s="54"/>
      <c r="E272" s="55"/>
      <c r="F272" s="8">
        <f t="shared" si="33"/>
        <v>0</v>
      </c>
      <c r="G272" s="8"/>
      <c r="H272" s="8"/>
      <c r="I272" s="106"/>
      <c r="J272" s="107"/>
      <c r="K272" s="108"/>
      <c r="L272" s="109">
        <f t="shared" si="34"/>
        <v>0</v>
      </c>
      <c r="M272" s="87"/>
      <c r="N272" s="242"/>
    </row>
    <row r="273" spans="1:14" hidden="1" x14ac:dyDescent="0.2">
      <c r="A273" s="52" t="s">
        <v>378</v>
      </c>
      <c r="B273" s="44" t="s">
        <v>1912</v>
      </c>
      <c r="C273" s="6" t="s">
        <v>217</v>
      </c>
      <c r="D273" s="54">
        <v>1</v>
      </c>
      <c r="E273" s="55">
        <v>0.75</v>
      </c>
      <c r="F273" s="8">
        <f t="shared" si="33"/>
        <v>0</v>
      </c>
      <c r="G273" s="8"/>
      <c r="H273" s="8"/>
      <c r="I273" s="106"/>
      <c r="J273" s="107"/>
      <c r="K273" s="108"/>
      <c r="L273" s="109">
        <f t="shared" si="34"/>
        <v>0</v>
      </c>
      <c r="M273" s="87"/>
      <c r="N273" s="242"/>
    </row>
    <row r="274" spans="1:14" hidden="1" x14ac:dyDescent="0.2">
      <c r="A274" s="52" t="s">
        <v>379</v>
      </c>
      <c r="B274" s="44" t="s">
        <v>1913</v>
      </c>
      <c r="C274" s="6" t="s">
        <v>217</v>
      </c>
      <c r="D274" s="54">
        <v>1</v>
      </c>
      <c r="E274" s="55">
        <v>0.81999999999999984</v>
      </c>
      <c r="F274" s="8">
        <f t="shared" si="33"/>
        <v>0</v>
      </c>
      <c r="G274" s="8"/>
      <c r="H274" s="8"/>
      <c r="I274" s="106"/>
      <c r="J274" s="107"/>
      <c r="K274" s="108"/>
      <c r="L274" s="109">
        <f t="shared" si="34"/>
        <v>0</v>
      </c>
      <c r="M274" s="87"/>
      <c r="N274" s="242"/>
    </row>
    <row r="275" spans="1:14" hidden="1" x14ac:dyDescent="0.2">
      <c r="A275" s="52" t="s">
        <v>380</v>
      </c>
      <c r="B275" s="44" t="s">
        <v>1914</v>
      </c>
      <c r="C275" s="6" t="s">
        <v>217</v>
      </c>
      <c r="D275" s="54">
        <v>1</v>
      </c>
      <c r="E275" s="55">
        <v>0.81999999999999984</v>
      </c>
      <c r="F275" s="8">
        <f t="shared" si="33"/>
        <v>0</v>
      </c>
      <c r="G275" s="8"/>
      <c r="H275" s="8"/>
      <c r="I275" s="106"/>
      <c r="J275" s="107"/>
      <c r="K275" s="108"/>
      <c r="L275" s="109">
        <f t="shared" si="34"/>
        <v>0</v>
      </c>
      <c r="M275" s="87"/>
      <c r="N275" s="242"/>
    </row>
    <row r="276" spans="1:14" hidden="1" x14ac:dyDescent="0.2">
      <c r="A276" s="52" t="s">
        <v>381</v>
      </c>
      <c r="B276" s="44" t="s">
        <v>382</v>
      </c>
      <c r="C276" s="6"/>
      <c r="D276" s="54"/>
      <c r="E276" s="55"/>
      <c r="F276" s="8">
        <f t="shared" si="33"/>
        <v>0</v>
      </c>
      <c r="G276" s="8"/>
      <c r="H276" s="8"/>
      <c r="I276" s="106"/>
      <c r="J276" s="107"/>
      <c r="K276" s="108"/>
      <c r="L276" s="109">
        <f t="shared" si="34"/>
        <v>0</v>
      </c>
      <c r="M276" s="87"/>
      <c r="N276" s="242"/>
    </row>
    <row r="277" spans="1:14" hidden="1" x14ac:dyDescent="0.2">
      <c r="A277" s="52" t="s">
        <v>383</v>
      </c>
      <c r="B277" s="44" t="s">
        <v>384</v>
      </c>
      <c r="C277" s="6" t="s">
        <v>217</v>
      </c>
      <c r="D277" s="54">
        <v>1</v>
      </c>
      <c r="E277" s="55">
        <v>1.17</v>
      </c>
      <c r="F277" s="8">
        <f t="shared" si="33"/>
        <v>0</v>
      </c>
      <c r="G277" s="8"/>
      <c r="H277" s="8"/>
      <c r="I277" s="106"/>
      <c r="J277" s="107"/>
      <c r="K277" s="108"/>
      <c r="L277" s="109">
        <f t="shared" si="34"/>
        <v>0</v>
      </c>
      <c r="M277" s="87"/>
      <c r="N277" s="242"/>
    </row>
    <row r="278" spans="1:14" hidden="1" x14ac:dyDescent="0.2">
      <c r="A278" s="52" t="s">
        <v>385</v>
      </c>
      <c r="B278" s="44" t="s">
        <v>386</v>
      </c>
      <c r="C278" s="6" t="s">
        <v>217</v>
      </c>
      <c r="D278" s="54">
        <v>1</v>
      </c>
      <c r="E278" s="55">
        <v>2.16</v>
      </c>
      <c r="F278" s="8">
        <f t="shared" si="33"/>
        <v>0</v>
      </c>
      <c r="G278" s="8"/>
      <c r="H278" s="8"/>
      <c r="I278" s="106"/>
      <c r="J278" s="107"/>
      <c r="K278" s="108"/>
      <c r="L278" s="109">
        <f t="shared" si="34"/>
        <v>0</v>
      </c>
      <c r="M278" s="87"/>
      <c r="N278" s="242"/>
    </row>
    <row r="279" spans="1:14" hidden="1" x14ac:dyDescent="0.2">
      <c r="A279" s="52" t="s">
        <v>387</v>
      </c>
      <c r="B279" s="44" t="s">
        <v>388</v>
      </c>
      <c r="C279" s="6" t="s">
        <v>232</v>
      </c>
      <c r="D279" s="54">
        <v>1</v>
      </c>
      <c r="E279" s="55">
        <v>1.18</v>
      </c>
      <c r="F279" s="8">
        <f t="shared" si="33"/>
        <v>0</v>
      </c>
      <c r="G279" s="8"/>
      <c r="H279" s="8"/>
      <c r="I279" s="106"/>
      <c r="J279" s="107"/>
      <c r="K279" s="108"/>
      <c r="L279" s="109">
        <f t="shared" si="34"/>
        <v>0</v>
      </c>
      <c r="M279" s="87"/>
      <c r="N279" s="242"/>
    </row>
    <row r="280" spans="1:14" hidden="1" x14ac:dyDescent="0.2">
      <c r="A280" s="52" t="s">
        <v>389</v>
      </c>
      <c r="B280" s="88" t="s">
        <v>390</v>
      </c>
      <c r="C280" s="6" t="s">
        <v>232</v>
      </c>
      <c r="D280" s="54">
        <v>1</v>
      </c>
      <c r="E280" s="55">
        <v>1.23</v>
      </c>
      <c r="F280" s="8">
        <f t="shared" si="33"/>
        <v>0</v>
      </c>
      <c r="G280" s="8"/>
      <c r="H280" s="8"/>
      <c r="I280" s="106"/>
      <c r="J280" s="107"/>
      <c r="K280" s="108"/>
      <c r="L280" s="109">
        <f t="shared" si="34"/>
        <v>0</v>
      </c>
      <c r="M280" s="87"/>
      <c r="N280" s="242"/>
    </row>
    <row r="281" spans="1:14" hidden="1" x14ac:dyDescent="0.2">
      <c r="A281" s="52" t="s">
        <v>391</v>
      </c>
      <c r="B281" s="44" t="s">
        <v>392</v>
      </c>
      <c r="C281" s="6"/>
      <c r="D281" s="54"/>
      <c r="E281" s="55"/>
      <c r="F281" s="8">
        <f t="shared" si="33"/>
        <v>0</v>
      </c>
      <c r="G281" s="8"/>
      <c r="H281" s="8"/>
      <c r="I281" s="106"/>
      <c r="J281" s="107"/>
      <c r="K281" s="108"/>
      <c r="L281" s="109">
        <f t="shared" si="34"/>
        <v>0</v>
      </c>
      <c r="M281" s="87"/>
      <c r="N281" s="242"/>
    </row>
    <row r="282" spans="1:14" hidden="1" x14ac:dyDescent="0.2">
      <c r="A282" s="52" t="s">
        <v>393</v>
      </c>
      <c r="B282" s="44" t="s">
        <v>1915</v>
      </c>
      <c r="C282" s="6" t="s">
        <v>232</v>
      </c>
      <c r="D282" s="54">
        <v>1</v>
      </c>
      <c r="E282" s="55">
        <v>21.94</v>
      </c>
      <c r="F282" s="8">
        <f t="shared" ref="F282:F305" si="35">(E282/100)*$G$5</f>
        <v>0</v>
      </c>
      <c r="G282" s="8"/>
      <c r="H282" s="8"/>
      <c r="I282" s="106"/>
      <c r="J282" s="107"/>
      <c r="K282" s="108"/>
      <c r="L282" s="109">
        <f t="shared" ref="L282:L305" si="36">F282*I282</f>
        <v>0</v>
      </c>
      <c r="M282" s="87"/>
      <c r="N282" s="242"/>
    </row>
    <row r="283" spans="1:14" hidden="1" x14ac:dyDescent="0.2">
      <c r="A283" s="52" t="s">
        <v>394</v>
      </c>
      <c r="B283" s="44" t="s">
        <v>1916</v>
      </c>
      <c r="C283" s="6" t="s">
        <v>232</v>
      </c>
      <c r="D283" s="54">
        <v>1</v>
      </c>
      <c r="E283" s="55">
        <v>32.669999999999995</v>
      </c>
      <c r="F283" s="8">
        <f t="shared" si="35"/>
        <v>0</v>
      </c>
      <c r="G283" s="8"/>
      <c r="H283" s="8"/>
      <c r="I283" s="106"/>
      <c r="J283" s="107"/>
      <c r="K283" s="108"/>
      <c r="L283" s="109">
        <f t="shared" si="36"/>
        <v>0</v>
      </c>
      <c r="M283" s="87"/>
      <c r="N283" s="242"/>
    </row>
    <row r="284" spans="1:14" hidden="1" x14ac:dyDescent="0.2">
      <c r="A284" s="52" t="s">
        <v>395</v>
      </c>
      <c r="B284" s="44" t="s">
        <v>1917</v>
      </c>
      <c r="C284" s="6" t="s">
        <v>232</v>
      </c>
      <c r="D284" s="54">
        <v>1</v>
      </c>
      <c r="E284" s="55">
        <v>48.82</v>
      </c>
      <c r="F284" s="8">
        <f t="shared" si="35"/>
        <v>0</v>
      </c>
      <c r="G284" s="8"/>
      <c r="H284" s="8"/>
      <c r="I284" s="106"/>
      <c r="J284" s="107"/>
      <c r="K284" s="108"/>
      <c r="L284" s="109">
        <f t="shared" si="36"/>
        <v>0</v>
      </c>
      <c r="M284" s="87"/>
      <c r="N284" s="242"/>
    </row>
    <row r="285" spans="1:14" hidden="1" x14ac:dyDescent="0.2">
      <c r="A285" s="52" t="s">
        <v>396</v>
      </c>
      <c r="B285" s="44" t="s">
        <v>1918</v>
      </c>
      <c r="C285" s="6" t="s">
        <v>232</v>
      </c>
      <c r="D285" s="54">
        <v>1</v>
      </c>
      <c r="E285" s="55">
        <v>47.3</v>
      </c>
      <c r="F285" s="8">
        <f t="shared" si="35"/>
        <v>0</v>
      </c>
      <c r="G285" s="8"/>
      <c r="H285" s="8"/>
      <c r="I285" s="106"/>
      <c r="J285" s="107"/>
      <c r="K285" s="108"/>
      <c r="L285" s="109">
        <f t="shared" si="36"/>
        <v>0</v>
      </c>
      <c r="M285" s="87"/>
      <c r="N285" s="242"/>
    </row>
    <row r="286" spans="1:14" hidden="1" x14ac:dyDescent="0.2">
      <c r="A286" s="52" t="s">
        <v>397</v>
      </c>
      <c r="B286" s="44" t="s">
        <v>1919</v>
      </c>
      <c r="C286" s="6" t="s">
        <v>232</v>
      </c>
      <c r="D286" s="54">
        <v>1</v>
      </c>
      <c r="E286" s="55">
        <v>64.489999999999995</v>
      </c>
      <c r="F286" s="8">
        <f t="shared" si="35"/>
        <v>0</v>
      </c>
      <c r="G286" s="8"/>
      <c r="H286" s="8"/>
      <c r="I286" s="106"/>
      <c r="J286" s="107"/>
      <c r="K286" s="108"/>
      <c r="L286" s="109">
        <f t="shared" si="36"/>
        <v>0</v>
      </c>
      <c r="M286" s="87"/>
      <c r="N286" s="242"/>
    </row>
    <row r="287" spans="1:14" hidden="1" x14ac:dyDescent="0.2">
      <c r="A287" s="52" t="s">
        <v>398</v>
      </c>
      <c r="B287" s="44" t="s">
        <v>399</v>
      </c>
      <c r="C287" s="6"/>
      <c r="D287" s="54"/>
      <c r="E287" s="55"/>
      <c r="F287" s="8">
        <f t="shared" si="35"/>
        <v>0</v>
      </c>
      <c r="G287" s="8"/>
      <c r="H287" s="8"/>
      <c r="I287" s="106"/>
      <c r="J287" s="107"/>
      <c r="K287" s="108"/>
      <c r="L287" s="109">
        <f t="shared" si="36"/>
        <v>0</v>
      </c>
      <c r="M287" s="87"/>
      <c r="N287" s="242"/>
    </row>
    <row r="288" spans="1:14" hidden="1" x14ac:dyDescent="0.2">
      <c r="A288" s="52" t="s">
        <v>400</v>
      </c>
      <c r="B288" s="44" t="s">
        <v>1920</v>
      </c>
      <c r="C288" s="6" t="s">
        <v>232</v>
      </c>
      <c r="D288" s="54">
        <v>1</v>
      </c>
      <c r="E288" s="55">
        <v>12.64</v>
      </c>
      <c r="F288" s="8">
        <f t="shared" si="35"/>
        <v>0</v>
      </c>
      <c r="G288" s="8"/>
      <c r="H288" s="8"/>
      <c r="I288" s="106"/>
      <c r="J288" s="107"/>
      <c r="K288" s="108"/>
      <c r="L288" s="109">
        <f t="shared" si="36"/>
        <v>0</v>
      </c>
      <c r="M288" s="87"/>
      <c r="N288" s="242"/>
    </row>
    <row r="289" spans="1:14" hidden="1" x14ac:dyDescent="0.2">
      <c r="A289" s="52" t="s">
        <v>401</v>
      </c>
      <c r="B289" s="44" t="s">
        <v>1921</v>
      </c>
      <c r="C289" s="6" t="s">
        <v>232</v>
      </c>
      <c r="D289" s="54">
        <v>1</v>
      </c>
      <c r="E289" s="55">
        <v>18.05</v>
      </c>
      <c r="F289" s="8">
        <f t="shared" si="35"/>
        <v>0</v>
      </c>
      <c r="G289" s="8"/>
      <c r="H289" s="8"/>
      <c r="I289" s="106"/>
      <c r="J289" s="107"/>
      <c r="K289" s="108"/>
      <c r="L289" s="109">
        <f t="shared" si="36"/>
        <v>0</v>
      </c>
      <c r="M289" s="87"/>
      <c r="N289" s="242"/>
    </row>
    <row r="290" spans="1:14" hidden="1" x14ac:dyDescent="0.2">
      <c r="A290" s="52" t="s">
        <v>402</v>
      </c>
      <c r="B290" s="44" t="s">
        <v>1922</v>
      </c>
      <c r="C290" s="6" t="s">
        <v>232</v>
      </c>
      <c r="D290" s="54">
        <v>1</v>
      </c>
      <c r="E290" s="55">
        <v>61.659999999999989</v>
      </c>
      <c r="F290" s="8">
        <f t="shared" si="35"/>
        <v>0</v>
      </c>
      <c r="G290" s="8"/>
      <c r="H290" s="8"/>
      <c r="I290" s="106"/>
      <c r="J290" s="107"/>
      <c r="K290" s="108"/>
      <c r="L290" s="109">
        <f t="shared" si="36"/>
        <v>0</v>
      </c>
      <c r="M290" s="87"/>
      <c r="N290" s="242"/>
    </row>
    <row r="291" spans="1:14" hidden="1" x14ac:dyDescent="0.2">
      <c r="A291" s="52" t="s">
        <v>403</v>
      </c>
      <c r="B291" s="44" t="s">
        <v>1923</v>
      </c>
      <c r="C291" s="6" t="s">
        <v>232</v>
      </c>
      <c r="D291" s="54">
        <v>1</v>
      </c>
      <c r="E291" s="55">
        <v>26.11</v>
      </c>
      <c r="F291" s="8">
        <f t="shared" si="35"/>
        <v>0</v>
      </c>
      <c r="G291" s="8"/>
      <c r="H291" s="8"/>
      <c r="I291" s="106"/>
      <c r="J291" s="107"/>
      <c r="K291" s="108"/>
      <c r="L291" s="109">
        <f t="shared" si="36"/>
        <v>0</v>
      </c>
      <c r="M291" s="87"/>
      <c r="N291" s="242"/>
    </row>
    <row r="292" spans="1:14" hidden="1" x14ac:dyDescent="0.2">
      <c r="A292" s="52" t="s">
        <v>404</v>
      </c>
      <c r="B292" s="44" t="s">
        <v>1924</v>
      </c>
      <c r="C292" s="6" t="s">
        <v>232</v>
      </c>
      <c r="D292" s="54">
        <v>1</v>
      </c>
      <c r="E292" s="55">
        <v>36.549999999999997</v>
      </c>
      <c r="F292" s="8">
        <f t="shared" si="35"/>
        <v>0</v>
      </c>
      <c r="G292" s="8"/>
      <c r="H292" s="8"/>
      <c r="I292" s="106"/>
      <c r="J292" s="107"/>
      <c r="K292" s="108"/>
      <c r="L292" s="109">
        <f t="shared" si="36"/>
        <v>0</v>
      </c>
      <c r="M292" s="87"/>
      <c r="N292" s="242"/>
    </row>
    <row r="293" spans="1:14" hidden="1" x14ac:dyDescent="0.2">
      <c r="A293" s="52" t="s">
        <v>405</v>
      </c>
      <c r="B293" s="44" t="s">
        <v>406</v>
      </c>
      <c r="C293" s="6" t="s">
        <v>232</v>
      </c>
      <c r="D293" s="54">
        <v>1</v>
      </c>
      <c r="E293" s="55">
        <v>6.41</v>
      </c>
      <c r="F293" s="8">
        <f t="shared" si="35"/>
        <v>0</v>
      </c>
      <c r="G293" s="8"/>
      <c r="H293" s="8"/>
      <c r="I293" s="106"/>
      <c r="J293" s="107"/>
      <c r="K293" s="108"/>
      <c r="L293" s="109">
        <f t="shared" si="36"/>
        <v>0</v>
      </c>
      <c r="M293" s="87"/>
      <c r="N293" s="242"/>
    </row>
    <row r="294" spans="1:14" hidden="1" x14ac:dyDescent="0.2">
      <c r="A294" s="52" t="s">
        <v>407</v>
      </c>
      <c r="B294" s="44" t="s">
        <v>408</v>
      </c>
      <c r="C294" s="6" t="s">
        <v>217</v>
      </c>
      <c r="D294" s="54">
        <v>1</v>
      </c>
      <c r="E294" s="55">
        <v>2.1800000000000002</v>
      </c>
      <c r="F294" s="8">
        <f t="shared" si="35"/>
        <v>0</v>
      </c>
      <c r="G294" s="8"/>
      <c r="H294" s="8"/>
      <c r="I294" s="106"/>
      <c r="J294" s="107"/>
      <c r="K294" s="108"/>
      <c r="L294" s="109">
        <f t="shared" si="36"/>
        <v>0</v>
      </c>
      <c r="M294" s="87"/>
      <c r="N294" s="242"/>
    </row>
    <row r="295" spans="1:14" hidden="1" x14ac:dyDescent="0.2">
      <c r="A295" s="52" t="s">
        <v>409</v>
      </c>
      <c r="B295" s="44" t="s">
        <v>1925</v>
      </c>
      <c r="C295" s="6" t="s">
        <v>217</v>
      </c>
      <c r="D295" s="54">
        <v>1</v>
      </c>
      <c r="E295" s="55">
        <v>5.23</v>
      </c>
      <c r="F295" s="8">
        <f t="shared" si="35"/>
        <v>0</v>
      </c>
      <c r="G295" s="8"/>
      <c r="H295" s="8"/>
      <c r="I295" s="106"/>
      <c r="J295" s="107"/>
      <c r="K295" s="108"/>
      <c r="L295" s="109">
        <f t="shared" si="36"/>
        <v>0</v>
      </c>
      <c r="M295" s="87"/>
      <c r="N295" s="242"/>
    </row>
    <row r="296" spans="1:14" hidden="1" x14ac:dyDescent="0.2">
      <c r="A296" s="52" t="s">
        <v>410</v>
      </c>
      <c r="B296" s="44" t="s">
        <v>1926</v>
      </c>
      <c r="C296" s="6" t="s">
        <v>217</v>
      </c>
      <c r="D296" s="54">
        <v>1</v>
      </c>
      <c r="E296" s="55">
        <v>7.0499999999999989</v>
      </c>
      <c r="F296" s="8">
        <f t="shared" si="35"/>
        <v>0</v>
      </c>
      <c r="G296" s="8"/>
      <c r="H296" s="8"/>
      <c r="I296" s="106"/>
      <c r="J296" s="107"/>
      <c r="K296" s="108"/>
      <c r="L296" s="109">
        <f t="shared" si="36"/>
        <v>0</v>
      </c>
      <c r="M296" s="87"/>
      <c r="N296" s="242"/>
    </row>
    <row r="297" spans="1:14" hidden="1" x14ac:dyDescent="0.2">
      <c r="A297" s="52" t="s">
        <v>411</v>
      </c>
      <c r="B297" s="44" t="s">
        <v>1927</v>
      </c>
      <c r="C297" s="6" t="s">
        <v>217</v>
      </c>
      <c r="D297" s="54">
        <v>1</v>
      </c>
      <c r="E297" s="55">
        <v>3.32</v>
      </c>
      <c r="F297" s="8">
        <f t="shared" si="35"/>
        <v>0</v>
      </c>
      <c r="G297" s="8"/>
      <c r="H297" s="8"/>
      <c r="I297" s="106"/>
      <c r="J297" s="107"/>
      <c r="K297" s="108"/>
      <c r="L297" s="109">
        <f t="shared" si="36"/>
        <v>0</v>
      </c>
      <c r="M297" s="87"/>
      <c r="N297" s="242"/>
    </row>
    <row r="298" spans="1:14" hidden="1" x14ac:dyDescent="0.2">
      <c r="A298" s="52" t="s">
        <v>412</v>
      </c>
      <c r="B298" s="44" t="s">
        <v>413</v>
      </c>
      <c r="C298" s="6" t="s">
        <v>232</v>
      </c>
      <c r="D298" s="54">
        <v>1</v>
      </c>
      <c r="E298" s="55">
        <v>0.76</v>
      </c>
      <c r="F298" s="8">
        <f t="shared" si="35"/>
        <v>0</v>
      </c>
      <c r="G298" s="8"/>
      <c r="H298" s="8"/>
      <c r="I298" s="106"/>
      <c r="J298" s="107"/>
      <c r="K298" s="108"/>
      <c r="L298" s="109">
        <f t="shared" si="36"/>
        <v>0</v>
      </c>
      <c r="M298" s="87"/>
      <c r="N298" s="242"/>
    </row>
    <row r="299" spans="1:14" hidden="1" x14ac:dyDescent="0.2">
      <c r="A299" s="52" t="s">
        <v>414</v>
      </c>
      <c r="B299" s="44" t="s">
        <v>1928</v>
      </c>
      <c r="C299" s="6" t="s">
        <v>232</v>
      </c>
      <c r="D299" s="54">
        <v>1</v>
      </c>
      <c r="E299" s="55">
        <v>82.44</v>
      </c>
      <c r="F299" s="8">
        <f t="shared" si="35"/>
        <v>0</v>
      </c>
      <c r="G299" s="8"/>
      <c r="H299" s="8"/>
      <c r="I299" s="106"/>
      <c r="J299" s="107"/>
      <c r="K299" s="108"/>
      <c r="L299" s="109">
        <f t="shared" si="36"/>
        <v>0</v>
      </c>
      <c r="M299" s="87"/>
      <c r="N299" s="242"/>
    </row>
    <row r="300" spans="1:14" hidden="1" x14ac:dyDescent="0.2">
      <c r="A300" s="52" t="s">
        <v>415</v>
      </c>
      <c r="B300" s="88" t="s">
        <v>1929</v>
      </c>
      <c r="C300" s="6"/>
      <c r="D300" s="54"/>
      <c r="E300" s="55"/>
      <c r="F300" s="8">
        <f t="shared" si="35"/>
        <v>0</v>
      </c>
      <c r="G300" s="8"/>
      <c r="H300" s="8"/>
      <c r="I300" s="106"/>
      <c r="J300" s="107"/>
      <c r="K300" s="108"/>
      <c r="L300" s="109">
        <f t="shared" si="36"/>
        <v>0</v>
      </c>
      <c r="M300" s="87"/>
      <c r="N300" s="242"/>
    </row>
    <row r="301" spans="1:14" ht="25.5" hidden="1" x14ac:dyDescent="0.2">
      <c r="A301" s="52" t="s">
        <v>416</v>
      </c>
      <c r="B301" s="88" t="s">
        <v>1930</v>
      </c>
      <c r="C301" s="6" t="s">
        <v>232</v>
      </c>
      <c r="D301" s="54">
        <v>1</v>
      </c>
      <c r="E301" s="55">
        <v>2.8</v>
      </c>
      <c r="F301" s="8">
        <f t="shared" si="35"/>
        <v>0</v>
      </c>
      <c r="G301" s="8"/>
      <c r="H301" s="8"/>
      <c r="I301" s="106"/>
      <c r="J301" s="107"/>
      <c r="K301" s="108"/>
      <c r="L301" s="109">
        <f t="shared" si="36"/>
        <v>0</v>
      </c>
      <c r="M301" s="87"/>
      <c r="N301" s="242"/>
    </row>
    <row r="302" spans="1:14" ht="25.5" hidden="1" x14ac:dyDescent="0.2">
      <c r="A302" s="52" t="s">
        <v>417</v>
      </c>
      <c r="B302" s="88" t="s">
        <v>1931</v>
      </c>
      <c r="C302" s="6" t="s">
        <v>232</v>
      </c>
      <c r="D302" s="54">
        <v>1</v>
      </c>
      <c r="E302" s="55">
        <v>5.59</v>
      </c>
      <c r="F302" s="8">
        <f t="shared" si="35"/>
        <v>0</v>
      </c>
      <c r="G302" s="8"/>
      <c r="H302" s="8"/>
      <c r="I302" s="106"/>
      <c r="J302" s="107"/>
      <c r="K302" s="108"/>
      <c r="L302" s="109">
        <f t="shared" si="36"/>
        <v>0</v>
      </c>
      <c r="M302" s="87"/>
      <c r="N302" s="242"/>
    </row>
    <row r="303" spans="1:14" hidden="1" x14ac:dyDescent="0.2">
      <c r="A303" s="52" t="s">
        <v>418</v>
      </c>
      <c r="B303" s="88" t="s">
        <v>1932</v>
      </c>
      <c r="C303" s="6"/>
      <c r="D303" s="54"/>
      <c r="E303" s="55"/>
      <c r="F303" s="8">
        <f t="shared" si="35"/>
        <v>0</v>
      </c>
      <c r="G303" s="8"/>
      <c r="H303" s="8"/>
      <c r="I303" s="106"/>
      <c r="J303" s="107"/>
      <c r="K303" s="108"/>
      <c r="L303" s="109">
        <f t="shared" si="36"/>
        <v>0</v>
      </c>
      <c r="M303" s="87"/>
      <c r="N303" s="242"/>
    </row>
    <row r="304" spans="1:14" hidden="1" x14ac:dyDescent="0.2">
      <c r="A304" s="52" t="s">
        <v>419</v>
      </c>
      <c r="B304" s="88" t="s">
        <v>1933</v>
      </c>
      <c r="C304" s="6" t="s">
        <v>232</v>
      </c>
      <c r="D304" s="54">
        <v>1</v>
      </c>
      <c r="E304" s="55">
        <v>3.09</v>
      </c>
      <c r="F304" s="8">
        <f t="shared" si="35"/>
        <v>0</v>
      </c>
      <c r="G304" s="8"/>
      <c r="H304" s="8"/>
      <c r="I304" s="106"/>
      <c r="J304" s="107"/>
      <c r="K304" s="108"/>
      <c r="L304" s="109">
        <f t="shared" si="36"/>
        <v>0</v>
      </c>
      <c r="M304" s="87"/>
      <c r="N304" s="242"/>
    </row>
    <row r="305" spans="1:15" hidden="1" x14ac:dyDescent="0.2">
      <c r="A305" s="52" t="s">
        <v>420</v>
      </c>
      <c r="B305" s="88" t="s">
        <v>1934</v>
      </c>
      <c r="C305" s="6" t="s">
        <v>232</v>
      </c>
      <c r="D305" s="54">
        <v>1</v>
      </c>
      <c r="E305" s="55">
        <v>6.17</v>
      </c>
      <c r="F305" s="8">
        <f t="shared" si="35"/>
        <v>0</v>
      </c>
      <c r="G305" s="8"/>
      <c r="H305" s="8"/>
      <c r="I305" s="110"/>
      <c r="J305" s="111"/>
      <c r="K305" s="112"/>
      <c r="L305" s="113">
        <f t="shared" si="36"/>
        <v>0</v>
      </c>
      <c r="M305" s="93"/>
      <c r="N305" s="94"/>
    </row>
    <row r="306" spans="1:15" hidden="1" x14ac:dyDescent="0.2">
      <c r="A306" s="114"/>
      <c r="B306" s="21" t="s">
        <v>421</v>
      </c>
      <c r="C306" s="115"/>
      <c r="D306" s="116"/>
      <c r="E306" s="117"/>
      <c r="F306" s="101"/>
      <c r="G306" s="101"/>
      <c r="H306" s="101"/>
      <c r="I306" s="25"/>
      <c r="J306" s="25"/>
      <c r="K306" s="25"/>
      <c r="L306" s="27">
        <f t="shared" ref="L306:N306" si="37">SUM(L182:L305)</f>
        <v>0</v>
      </c>
      <c r="M306" s="27">
        <f t="shared" si="37"/>
        <v>0</v>
      </c>
      <c r="N306" s="27">
        <f t="shared" si="37"/>
        <v>0</v>
      </c>
    </row>
    <row r="307" spans="1:15" ht="15.75" customHeight="1" x14ac:dyDescent="0.25">
      <c r="A307" s="118"/>
      <c r="B307" s="1467" t="s">
        <v>422</v>
      </c>
      <c r="C307" s="1467"/>
      <c r="D307" s="1467"/>
      <c r="E307" s="1467"/>
      <c r="F307" s="1467"/>
      <c r="G307" s="1467"/>
      <c r="H307" s="1467"/>
      <c r="I307" s="1467"/>
      <c r="J307" s="1467"/>
      <c r="K307" s="1468">
        <f>+L44+L101+L114+L151+L180+L306+M44+M101+M114+M151+M180+M306+N44+N101+N114+N151+N180+N306</f>
        <v>0</v>
      </c>
      <c r="L307" s="1468"/>
      <c r="M307" s="1469"/>
      <c r="N307" s="1470"/>
    </row>
    <row r="308" spans="1:15" ht="15.75" x14ac:dyDescent="0.25">
      <c r="A308" s="119"/>
      <c r="B308" s="172" t="s">
        <v>423</v>
      </c>
      <c r="C308" s="173">
        <v>1.2</v>
      </c>
      <c r="D308" s="174"/>
      <c r="E308" s="175" t="s">
        <v>424</v>
      </c>
      <c r="F308" s="175"/>
      <c r="G308" s="175"/>
      <c r="H308" s="175"/>
      <c r="I308" s="176"/>
      <c r="J308" s="120"/>
      <c r="K308" s="1450">
        <f>K307*(C308-1)</f>
        <v>0</v>
      </c>
      <c r="L308" s="1450"/>
      <c r="M308" s="1451"/>
      <c r="N308" s="1452"/>
    </row>
    <row r="309" spans="1:15" ht="15.75" x14ac:dyDescent="0.25">
      <c r="A309" s="119"/>
      <c r="B309" s="1453" t="s">
        <v>425</v>
      </c>
      <c r="C309" s="1453"/>
      <c r="D309" s="1453"/>
      <c r="E309" s="1453"/>
      <c r="F309" s="1453"/>
      <c r="G309" s="1453"/>
      <c r="H309" s="1453"/>
      <c r="I309" s="1453"/>
      <c r="J309" s="1453"/>
      <c r="K309" s="1454">
        <f>SUM(K307:K308)</f>
        <v>0</v>
      </c>
      <c r="L309" s="1454"/>
      <c r="M309" s="1451"/>
      <c r="N309" s="1452"/>
      <c r="O309" s="122">
        <f>+K309</f>
        <v>0</v>
      </c>
    </row>
    <row r="310" spans="1:15" ht="15.75" customHeight="1" x14ac:dyDescent="0.25">
      <c r="A310" s="119"/>
      <c r="B310" s="1455" t="str">
        <f>"I.V.A. ( "&amp;[15]DATOS!E28*100&amp;"% )……………………………………………………………………………………………………………………….."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)………………………………………………………………………………………………………………………..</v>
      </c>
      <c r="C310" s="1455"/>
      <c r="D310" s="1455"/>
      <c r="E310" s="1455"/>
      <c r="F310" s="1455"/>
      <c r="G310" s="1455"/>
      <c r="H310" s="1455"/>
      <c r="I310" s="1455"/>
      <c r="J310" s="1455"/>
      <c r="K310" s="1456">
        <f>K309*[15]DATOS!E28</f>
        <v>0</v>
      </c>
      <c r="L310" s="1456"/>
      <c r="M310" s="1451"/>
      <c r="N310" s="1452"/>
    </row>
    <row r="311" spans="1:15" ht="15.75" x14ac:dyDescent="0.25">
      <c r="A311" s="243"/>
      <c r="B311" s="1453" t="s">
        <v>426</v>
      </c>
      <c r="C311" s="1453"/>
      <c r="D311" s="1453"/>
      <c r="E311" s="1453"/>
      <c r="F311" s="1453"/>
      <c r="G311" s="1453"/>
      <c r="H311" s="1453"/>
      <c r="I311" s="1453"/>
      <c r="J311" s="1453"/>
      <c r="K311" s="1457">
        <f>K309+K310</f>
        <v>0</v>
      </c>
      <c r="L311" s="1457"/>
      <c r="M311" s="1451"/>
      <c r="N311" s="1452"/>
    </row>
    <row r="312" spans="1:15" ht="15.75" customHeight="1" x14ac:dyDescent="0.25">
      <c r="A312" s="1458"/>
      <c r="B312" s="1459"/>
      <c r="C312" s="1459"/>
      <c r="D312" s="1459"/>
      <c r="E312" s="1459"/>
      <c r="F312" s="1459"/>
      <c r="G312" s="1459"/>
      <c r="H312" s="1459"/>
      <c r="I312" s="1459"/>
      <c r="J312" s="1459"/>
      <c r="K312" s="1459"/>
      <c r="L312" s="1459"/>
      <c r="M312" s="1459"/>
      <c r="N312" s="1460"/>
    </row>
    <row r="313" spans="1:15" ht="15.75" customHeight="1" x14ac:dyDescent="0.25">
      <c r="A313" s="1461"/>
      <c r="B313" s="1462"/>
      <c r="C313" s="1462"/>
      <c r="D313" s="1462"/>
      <c r="E313" s="1462"/>
      <c r="F313" s="1462"/>
      <c r="G313" s="1462"/>
      <c r="H313" s="1462"/>
      <c r="I313" s="1462"/>
      <c r="J313" s="1462"/>
      <c r="K313" s="1462"/>
      <c r="L313" s="1462"/>
      <c r="M313" s="1462"/>
      <c r="N313" s="1463"/>
    </row>
    <row r="314" spans="1:15" ht="15" customHeight="1" x14ac:dyDescent="0.2">
      <c r="A314" s="1449" t="str">
        <f>[15]DATOS!A75</f>
        <v>REALIZÓ: DAA</v>
      </c>
      <c r="B314" s="1449"/>
      <c r="C314" s="1449" t="str">
        <f>[15]DATOS!C75</f>
        <v>REVISÓ: JBB</v>
      </c>
      <c r="D314" s="1449"/>
      <c r="E314" s="1449"/>
      <c r="F314" s="1449"/>
      <c r="G314" s="1449"/>
      <c r="H314" s="1449"/>
      <c r="I314" s="1449" t="s">
        <v>1935</v>
      </c>
      <c r="J314" s="1449"/>
      <c r="K314" s="1449"/>
      <c r="L314" s="1449"/>
      <c r="M314" s="1449"/>
      <c r="N314" s="1449"/>
    </row>
  </sheetData>
  <sheetProtection algorithmName="SHA-512" hashValue="of1zIDFYevE5PWaQ+/DaG3/LzEcMLzrzKIERKTRRmuF5pPDol6P9mrGa26/OHZ7Jx6yd5SbBV+hjYSUbQ24EzA==" saltValue="AUZ57Bwug6QbneOacocROg==" spinCount="100000" sheet="1" objects="1" scenarios="1"/>
  <mergeCells count="36">
    <mergeCell ref="A1:N1"/>
    <mergeCell ref="A2:N2"/>
    <mergeCell ref="A3:N3"/>
    <mergeCell ref="A4:H4"/>
    <mergeCell ref="I4:J4"/>
    <mergeCell ref="K4:L4"/>
    <mergeCell ref="M4:N4"/>
    <mergeCell ref="A7:N7"/>
    <mergeCell ref="A45:N45"/>
    <mergeCell ref="A73:N73"/>
    <mergeCell ref="G5:H5"/>
    <mergeCell ref="I5:K5"/>
    <mergeCell ref="L5:N5"/>
    <mergeCell ref="A102:N102"/>
    <mergeCell ref="A115:N115"/>
    <mergeCell ref="A152:N152"/>
    <mergeCell ref="A181:N181"/>
    <mergeCell ref="B307:J307"/>
    <mergeCell ref="K307:L307"/>
    <mergeCell ref="M307:N307"/>
    <mergeCell ref="A314:B314"/>
    <mergeCell ref="C314:H314"/>
    <mergeCell ref="I314:N314"/>
    <mergeCell ref="K308:L308"/>
    <mergeCell ref="M308:N308"/>
    <mergeCell ref="B309:J309"/>
    <mergeCell ref="K309:L309"/>
    <mergeCell ref="M309:N309"/>
    <mergeCell ref="B310:J310"/>
    <mergeCell ref="K310:L310"/>
    <mergeCell ref="M310:N310"/>
    <mergeCell ref="B311:J311"/>
    <mergeCell ref="K311:L311"/>
    <mergeCell ref="M311:N311"/>
    <mergeCell ref="A312:N312"/>
    <mergeCell ref="A313:N313"/>
  </mergeCells>
  <printOptions horizontalCentered="1"/>
  <pageMargins left="0.70866141732283505" right="0.70866141732283505" top="0.74803149606299202" bottom="0.74803149606299202" header="0.31496062992126" footer="0.31496062992126"/>
  <pageSetup paperSize="9" scale="56" fitToHeight="0" orientation="portrait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"/>
  <sheetViews>
    <sheetView zoomScaleNormal="100" workbookViewId="0">
      <selection activeCell="L71" sqref="L71"/>
    </sheetView>
  </sheetViews>
  <sheetFormatPr baseColWidth="10" defaultRowHeight="15" x14ac:dyDescent="0.25"/>
  <cols>
    <col min="1" max="1" width="5.5703125" style="177" customWidth="1"/>
    <col min="2" max="2" width="52.28515625" style="180" customWidth="1"/>
    <col min="3" max="3" width="7.7109375" style="177" customWidth="1"/>
    <col min="4" max="4" width="6.7109375" style="237" customWidth="1"/>
    <col min="5" max="7" width="6.7109375" style="177" customWidth="1"/>
    <col min="8" max="10" width="8.7109375" style="177" customWidth="1"/>
    <col min="11" max="13" width="9.7109375" style="177" customWidth="1"/>
    <col min="14" max="221" width="11.42578125" style="177"/>
    <col min="222" max="222" width="5.5703125" style="177" customWidth="1"/>
    <col min="223" max="223" width="52.28515625" style="177" customWidth="1"/>
    <col min="224" max="224" width="7.7109375" style="177" customWidth="1"/>
    <col min="225" max="228" width="6.7109375" style="177" customWidth="1"/>
    <col min="229" max="231" width="8.7109375" style="177" customWidth="1"/>
    <col min="232" max="234" width="9.7109375" style="177" customWidth="1"/>
    <col min="235" max="477" width="11.42578125" style="177"/>
    <col min="478" max="478" width="5.5703125" style="177" customWidth="1"/>
    <col min="479" max="479" width="52.28515625" style="177" customWidth="1"/>
    <col min="480" max="480" width="7.7109375" style="177" customWidth="1"/>
    <col min="481" max="484" width="6.7109375" style="177" customWidth="1"/>
    <col min="485" max="487" width="8.7109375" style="177" customWidth="1"/>
    <col min="488" max="490" width="9.7109375" style="177" customWidth="1"/>
    <col min="491" max="733" width="11.42578125" style="177"/>
    <col min="734" max="734" width="5.5703125" style="177" customWidth="1"/>
    <col min="735" max="735" width="52.28515625" style="177" customWidth="1"/>
    <col min="736" max="736" width="7.7109375" style="177" customWidth="1"/>
    <col min="737" max="740" width="6.7109375" style="177" customWidth="1"/>
    <col min="741" max="743" width="8.7109375" style="177" customWidth="1"/>
    <col min="744" max="746" width="9.7109375" style="177" customWidth="1"/>
    <col min="747" max="989" width="11.42578125" style="177"/>
    <col min="990" max="990" width="5.5703125" style="177" customWidth="1"/>
    <col min="991" max="991" width="52.28515625" style="177" customWidth="1"/>
    <col min="992" max="992" width="7.7109375" style="177" customWidth="1"/>
    <col min="993" max="996" width="6.7109375" style="177" customWidth="1"/>
    <col min="997" max="999" width="8.7109375" style="177" customWidth="1"/>
    <col min="1000" max="1002" width="9.7109375" style="177" customWidth="1"/>
    <col min="1003" max="1245" width="11.42578125" style="177"/>
    <col min="1246" max="1246" width="5.5703125" style="177" customWidth="1"/>
    <col min="1247" max="1247" width="52.28515625" style="177" customWidth="1"/>
    <col min="1248" max="1248" width="7.7109375" style="177" customWidth="1"/>
    <col min="1249" max="1252" width="6.7109375" style="177" customWidth="1"/>
    <col min="1253" max="1255" width="8.7109375" style="177" customWidth="1"/>
    <col min="1256" max="1258" width="9.7109375" style="177" customWidth="1"/>
    <col min="1259" max="1501" width="11.42578125" style="177"/>
    <col min="1502" max="1502" width="5.5703125" style="177" customWidth="1"/>
    <col min="1503" max="1503" width="52.28515625" style="177" customWidth="1"/>
    <col min="1504" max="1504" width="7.7109375" style="177" customWidth="1"/>
    <col min="1505" max="1508" width="6.7109375" style="177" customWidth="1"/>
    <col min="1509" max="1511" width="8.7109375" style="177" customWidth="1"/>
    <col min="1512" max="1514" width="9.7109375" style="177" customWidth="1"/>
    <col min="1515" max="1757" width="11.42578125" style="177"/>
    <col min="1758" max="1758" width="5.5703125" style="177" customWidth="1"/>
    <col min="1759" max="1759" width="52.28515625" style="177" customWidth="1"/>
    <col min="1760" max="1760" width="7.7109375" style="177" customWidth="1"/>
    <col min="1761" max="1764" width="6.7109375" style="177" customWidth="1"/>
    <col min="1765" max="1767" width="8.7109375" style="177" customWidth="1"/>
    <col min="1768" max="1770" width="9.7109375" style="177" customWidth="1"/>
    <col min="1771" max="2013" width="11.42578125" style="177"/>
    <col min="2014" max="2014" width="5.5703125" style="177" customWidth="1"/>
    <col min="2015" max="2015" width="52.28515625" style="177" customWidth="1"/>
    <col min="2016" max="2016" width="7.7109375" style="177" customWidth="1"/>
    <col min="2017" max="2020" width="6.7109375" style="177" customWidth="1"/>
    <col min="2021" max="2023" width="8.7109375" style="177" customWidth="1"/>
    <col min="2024" max="2026" width="9.7109375" style="177" customWidth="1"/>
    <col min="2027" max="2269" width="11.42578125" style="177"/>
    <col min="2270" max="2270" width="5.5703125" style="177" customWidth="1"/>
    <col min="2271" max="2271" width="52.28515625" style="177" customWidth="1"/>
    <col min="2272" max="2272" width="7.7109375" style="177" customWidth="1"/>
    <col min="2273" max="2276" width="6.7109375" style="177" customWidth="1"/>
    <col min="2277" max="2279" width="8.7109375" style="177" customWidth="1"/>
    <col min="2280" max="2282" width="9.7109375" style="177" customWidth="1"/>
    <col min="2283" max="2525" width="11.42578125" style="177"/>
    <col min="2526" max="2526" width="5.5703125" style="177" customWidth="1"/>
    <col min="2527" max="2527" width="52.28515625" style="177" customWidth="1"/>
    <col min="2528" max="2528" width="7.7109375" style="177" customWidth="1"/>
    <col min="2529" max="2532" width="6.7109375" style="177" customWidth="1"/>
    <col min="2533" max="2535" width="8.7109375" style="177" customWidth="1"/>
    <col min="2536" max="2538" width="9.7109375" style="177" customWidth="1"/>
    <col min="2539" max="2781" width="11.42578125" style="177"/>
    <col min="2782" max="2782" width="5.5703125" style="177" customWidth="1"/>
    <col min="2783" max="2783" width="52.28515625" style="177" customWidth="1"/>
    <col min="2784" max="2784" width="7.7109375" style="177" customWidth="1"/>
    <col min="2785" max="2788" width="6.7109375" style="177" customWidth="1"/>
    <col min="2789" max="2791" width="8.7109375" style="177" customWidth="1"/>
    <col min="2792" max="2794" width="9.7109375" style="177" customWidth="1"/>
    <col min="2795" max="3037" width="11.42578125" style="177"/>
    <col min="3038" max="3038" width="5.5703125" style="177" customWidth="1"/>
    <col min="3039" max="3039" width="52.28515625" style="177" customWidth="1"/>
    <col min="3040" max="3040" width="7.7109375" style="177" customWidth="1"/>
    <col min="3041" max="3044" width="6.7109375" style="177" customWidth="1"/>
    <col min="3045" max="3047" width="8.7109375" style="177" customWidth="1"/>
    <col min="3048" max="3050" width="9.7109375" style="177" customWidth="1"/>
    <col min="3051" max="3293" width="11.42578125" style="177"/>
    <col min="3294" max="3294" width="5.5703125" style="177" customWidth="1"/>
    <col min="3295" max="3295" width="52.28515625" style="177" customWidth="1"/>
    <col min="3296" max="3296" width="7.7109375" style="177" customWidth="1"/>
    <col min="3297" max="3300" width="6.7109375" style="177" customWidth="1"/>
    <col min="3301" max="3303" width="8.7109375" style="177" customWidth="1"/>
    <col min="3304" max="3306" width="9.7109375" style="177" customWidth="1"/>
    <col min="3307" max="3549" width="11.42578125" style="177"/>
    <col min="3550" max="3550" width="5.5703125" style="177" customWidth="1"/>
    <col min="3551" max="3551" width="52.28515625" style="177" customWidth="1"/>
    <col min="3552" max="3552" width="7.7109375" style="177" customWidth="1"/>
    <col min="3553" max="3556" width="6.7109375" style="177" customWidth="1"/>
    <col min="3557" max="3559" width="8.7109375" style="177" customWidth="1"/>
    <col min="3560" max="3562" width="9.7109375" style="177" customWidth="1"/>
    <col min="3563" max="3805" width="11.42578125" style="177"/>
    <col min="3806" max="3806" width="5.5703125" style="177" customWidth="1"/>
    <col min="3807" max="3807" width="52.28515625" style="177" customWidth="1"/>
    <col min="3808" max="3808" width="7.7109375" style="177" customWidth="1"/>
    <col min="3809" max="3812" width="6.7109375" style="177" customWidth="1"/>
    <col min="3813" max="3815" width="8.7109375" style="177" customWidth="1"/>
    <col min="3816" max="3818" width="9.7109375" style="177" customWidth="1"/>
    <col min="3819" max="4061" width="11.42578125" style="177"/>
    <col min="4062" max="4062" width="5.5703125" style="177" customWidth="1"/>
    <col min="4063" max="4063" width="52.28515625" style="177" customWidth="1"/>
    <col min="4064" max="4064" width="7.7109375" style="177" customWidth="1"/>
    <col min="4065" max="4068" width="6.7109375" style="177" customWidth="1"/>
    <col min="4069" max="4071" width="8.7109375" style="177" customWidth="1"/>
    <col min="4072" max="4074" width="9.7109375" style="177" customWidth="1"/>
    <col min="4075" max="4317" width="11.42578125" style="177"/>
    <col min="4318" max="4318" width="5.5703125" style="177" customWidth="1"/>
    <col min="4319" max="4319" width="52.28515625" style="177" customWidth="1"/>
    <col min="4320" max="4320" width="7.7109375" style="177" customWidth="1"/>
    <col min="4321" max="4324" width="6.7109375" style="177" customWidth="1"/>
    <col min="4325" max="4327" width="8.7109375" style="177" customWidth="1"/>
    <col min="4328" max="4330" width="9.7109375" style="177" customWidth="1"/>
    <col min="4331" max="4573" width="11.42578125" style="177"/>
    <col min="4574" max="4574" width="5.5703125" style="177" customWidth="1"/>
    <col min="4575" max="4575" width="52.28515625" style="177" customWidth="1"/>
    <col min="4576" max="4576" width="7.7109375" style="177" customWidth="1"/>
    <col min="4577" max="4580" width="6.7109375" style="177" customWidth="1"/>
    <col min="4581" max="4583" width="8.7109375" style="177" customWidth="1"/>
    <col min="4584" max="4586" width="9.7109375" style="177" customWidth="1"/>
    <col min="4587" max="4829" width="11.42578125" style="177"/>
    <col min="4830" max="4830" width="5.5703125" style="177" customWidth="1"/>
    <col min="4831" max="4831" width="52.28515625" style="177" customWidth="1"/>
    <col min="4832" max="4832" width="7.7109375" style="177" customWidth="1"/>
    <col min="4833" max="4836" width="6.7109375" style="177" customWidth="1"/>
    <col min="4837" max="4839" width="8.7109375" style="177" customWidth="1"/>
    <col min="4840" max="4842" width="9.7109375" style="177" customWidth="1"/>
    <col min="4843" max="5085" width="11.42578125" style="177"/>
    <col min="5086" max="5086" width="5.5703125" style="177" customWidth="1"/>
    <col min="5087" max="5087" width="52.28515625" style="177" customWidth="1"/>
    <col min="5088" max="5088" width="7.7109375" style="177" customWidth="1"/>
    <col min="5089" max="5092" width="6.7109375" style="177" customWidth="1"/>
    <col min="5093" max="5095" width="8.7109375" style="177" customWidth="1"/>
    <col min="5096" max="5098" width="9.7109375" style="177" customWidth="1"/>
    <col min="5099" max="5341" width="11.42578125" style="177"/>
    <col min="5342" max="5342" width="5.5703125" style="177" customWidth="1"/>
    <col min="5343" max="5343" width="52.28515625" style="177" customWidth="1"/>
    <col min="5344" max="5344" width="7.7109375" style="177" customWidth="1"/>
    <col min="5345" max="5348" width="6.7109375" style="177" customWidth="1"/>
    <col min="5349" max="5351" width="8.7109375" style="177" customWidth="1"/>
    <col min="5352" max="5354" width="9.7109375" style="177" customWidth="1"/>
    <col min="5355" max="5597" width="11.42578125" style="177"/>
    <col min="5598" max="5598" width="5.5703125" style="177" customWidth="1"/>
    <col min="5599" max="5599" width="52.28515625" style="177" customWidth="1"/>
    <col min="5600" max="5600" width="7.7109375" style="177" customWidth="1"/>
    <col min="5601" max="5604" width="6.7109375" style="177" customWidth="1"/>
    <col min="5605" max="5607" width="8.7109375" style="177" customWidth="1"/>
    <col min="5608" max="5610" width="9.7109375" style="177" customWidth="1"/>
    <col min="5611" max="5853" width="11.42578125" style="177"/>
    <col min="5854" max="5854" width="5.5703125" style="177" customWidth="1"/>
    <col min="5855" max="5855" width="52.28515625" style="177" customWidth="1"/>
    <col min="5856" max="5856" width="7.7109375" style="177" customWidth="1"/>
    <col min="5857" max="5860" width="6.7109375" style="177" customWidth="1"/>
    <col min="5861" max="5863" width="8.7109375" style="177" customWidth="1"/>
    <col min="5864" max="5866" width="9.7109375" style="177" customWidth="1"/>
    <col min="5867" max="6109" width="11.42578125" style="177"/>
    <col min="6110" max="6110" width="5.5703125" style="177" customWidth="1"/>
    <col min="6111" max="6111" width="52.28515625" style="177" customWidth="1"/>
    <col min="6112" max="6112" width="7.7109375" style="177" customWidth="1"/>
    <col min="6113" max="6116" width="6.7109375" style="177" customWidth="1"/>
    <col min="6117" max="6119" width="8.7109375" style="177" customWidth="1"/>
    <col min="6120" max="6122" width="9.7109375" style="177" customWidth="1"/>
    <col min="6123" max="6365" width="11.42578125" style="177"/>
    <col min="6366" max="6366" width="5.5703125" style="177" customWidth="1"/>
    <col min="6367" max="6367" width="52.28515625" style="177" customWidth="1"/>
    <col min="6368" max="6368" width="7.7109375" style="177" customWidth="1"/>
    <col min="6369" max="6372" width="6.7109375" style="177" customWidth="1"/>
    <col min="6373" max="6375" width="8.7109375" style="177" customWidth="1"/>
    <col min="6376" max="6378" width="9.7109375" style="177" customWidth="1"/>
    <col min="6379" max="6621" width="11.42578125" style="177"/>
    <col min="6622" max="6622" width="5.5703125" style="177" customWidth="1"/>
    <col min="6623" max="6623" width="52.28515625" style="177" customWidth="1"/>
    <col min="6624" max="6624" width="7.7109375" style="177" customWidth="1"/>
    <col min="6625" max="6628" width="6.7109375" style="177" customWidth="1"/>
    <col min="6629" max="6631" width="8.7109375" style="177" customWidth="1"/>
    <col min="6632" max="6634" width="9.7109375" style="177" customWidth="1"/>
    <col min="6635" max="6877" width="11.42578125" style="177"/>
    <col min="6878" max="6878" width="5.5703125" style="177" customWidth="1"/>
    <col min="6879" max="6879" width="52.28515625" style="177" customWidth="1"/>
    <col min="6880" max="6880" width="7.7109375" style="177" customWidth="1"/>
    <col min="6881" max="6884" width="6.7109375" style="177" customWidth="1"/>
    <col min="6885" max="6887" width="8.7109375" style="177" customWidth="1"/>
    <col min="6888" max="6890" width="9.7109375" style="177" customWidth="1"/>
    <col min="6891" max="7133" width="11.42578125" style="177"/>
    <col min="7134" max="7134" width="5.5703125" style="177" customWidth="1"/>
    <col min="7135" max="7135" width="52.28515625" style="177" customWidth="1"/>
    <col min="7136" max="7136" width="7.7109375" style="177" customWidth="1"/>
    <col min="7137" max="7140" width="6.7109375" style="177" customWidth="1"/>
    <col min="7141" max="7143" width="8.7109375" style="177" customWidth="1"/>
    <col min="7144" max="7146" width="9.7109375" style="177" customWidth="1"/>
    <col min="7147" max="7389" width="11.42578125" style="177"/>
    <col min="7390" max="7390" width="5.5703125" style="177" customWidth="1"/>
    <col min="7391" max="7391" width="52.28515625" style="177" customWidth="1"/>
    <col min="7392" max="7392" width="7.7109375" style="177" customWidth="1"/>
    <col min="7393" max="7396" width="6.7109375" style="177" customWidth="1"/>
    <col min="7397" max="7399" width="8.7109375" style="177" customWidth="1"/>
    <col min="7400" max="7402" width="9.7109375" style="177" customWidth="1"/>
    <col min="7403" max="7645" width="11.42578125" style="177"/>
    <col min="7646" max="7646" width="5.5703125" style="177" customWidth="1"/>
    <col min="7647" max="7647" width="52.28515625" style="177" customWidth="1"/>
    <col min="7648" max="7648" width="7.7109375" style="177" customWidth="1"/>
    <col min="7649" max="7652" width="6.7109375" style="177" customWidth="1"/>
    <col min="7653" max="7655" width="8.7109375" style="177" customWidth="1"/>
    <col min="7656" max="7658" width="9.7109375" style="177" customWidth="1"/>
    <col min="7659" max="7901" width="11.42578125" style="177"/>
    <col min="7902" max="7902" width="5.5703125" style="177" customWidth="1"/>
    <col min="7903" max="7903" width="52.28515625" style="177" customWidth="1"/>
    <col min="7904" max="7904" width="7.7109375" style="177" customWidth="1"/>
    <col min="7905" max="7908" width="6.7109375" style="177" customWidth="1"/>
    <col min="7909" max="7911" width="8.7109375" style="177" customWidth="1"/>
    <col min="7912" max="7914" width="9.7109375" style="177" customWidth="1"/>
    <col min="7915" max="8157" width="11.42578125" style="177"/>
    <col min="8158" max="8158" width="5.5703125" style="177" customWidth="1"/>
    <col min="8159" max="8159" width="52.28515625" style="177" customWidth="1"/>
    <col min="8160" max="8160" width="7.7109375" style="177" customWidth="1"/>
    <col min="8161" max="8164" width="6.7109375" style="177" customWidth="1"/>
    <col min="8165" max="8167" width="8.7109375" style="177" customWidth="1"/>
    <col min="8168" max="8170" width="9.7109375" style="177" customWidth="1"/>
    <col min="8171" max="8413" width="11.42578125" style="177"/>
    <col min="8414" max="8414" width="5.5703125" style="177" customWidth="1"/>
    <col min="8415" max="8415" width="52.28515625" style="177" customWidth="1"/>
    <col min="8416" max="8416" width="7.7109375" style="177" customWidth="1"/>
    <col min="8417" max="8420" width="6.7109375" style="177" customWidth="1"/>
    <col min="8421" max="8423" width="8.7109375" style="177" customWidth="1"/>
    <col min="8424" max="8426" width="9.7109375" style="177" customWidth="1"/>
    <col min="8427" max="8669" width="11.42578125" style="177"/>
    <col min="8670" max="8670" width="5.5703125" style="177" customWidth="1"/>
    <col min="8671" max="8671" width="52.28515625" style="177" customWidth="1"/>
    <col min="8672" max="8672" width="7.7109375" style="177" customWidth="1"/>
    <col min="8673" max="8676" width="6.7109375" style="177" customWidth="1"/>
    <col min="8677" max="8679" width="8.7109375" style="177" customWidth="1"/>
    <col min="8680" max="8682" width="9.7109375" style="177" customWidth="1"/>
    <col min="8683" max="8925" width="11.42578125" style="177"/>
    <col min="8926" max="8926" width="5.5703125" style="177" customWidth="1"/>
    <col min="8927" max="8927" width="52.28515625" style="177" customWidth="1"/>
    <col min="8928" max="8928" width="7.7109375" style="177" customWidth="1"/>
    <col min="8929" max="8932" width="6.7109375" style="177" customWidth="1"/>
    <col min="8933" max="8935" width="8.7109375" style="177" customWidth="1"/>
    <col min="8936" max="8938" width="9.7109375" style="177" customWidth="1"/>
    <col min="8939" max="9181" width="11.42578125" style="177"/>
    <col min="9182" max="9182" width="5.5703125" style="177" customWidth="1"/>
    <col min="9183" max="9183" width="52.28515625" style="177" customWidth="1"/>
    <col min="9184" max="9184" width="7.7109375" style="177" customWidth="1"/>
    <col min="9185" max="9188" width="6.7109375" style="177" customWidth="1"/>
    <col min="9189" max="9191" width="8.7109375" style="177" customWidth="1"/>
    <col min="9192" max="9194" width="9.7109375" style="177" customWidth="1"/>
    <col min="9195" max="9437" width="11.42578125" style="177"/>
    <col min="9438" max="9438" width="5.5703125" style="177" customWidth="1"/>
    <col min="9439" max="9439" width="52.28515625" style="177" customWidth="1"/>
    <col min="9440" max="9440" width="7.7109375" style="177" customWidth="1"/>
    <col min="9441" max="9444" width="6.7109375" style="177" customWidth="1"/>
    <col min="9445" max="9447" width="8.7109375" style="177" customWidth="1"/>
    <col min="9448" max="9450" width="9.7109375" style="177" customWidth="1"/>
    <col min="9451" max="9693" width="11.42578125" style="177"/>
    <col min="9694" max="9694" width="5.5703125" style="177" customWidth="1"/>
    <col min="9695" max="9695" width="52.28515625" style="177" customWidth="1"/>
    <col min="9696" max="9696" width="7.7109375" style="177" customWidth="1"/>
    <col min="9697" max="9700" width="6.7109375" style="177" customWidth="1"/>
    <col min="9701" max="9703" width="8.7109375" style="177" customWidth="1"/>
    <col min="9704" max="9706" width="9.7109375" style="177" customWidth="1"/>
    <col min="9707" max="9949" width="11.42578125" style="177"/>
    <col min="9950" max="9950" width="5.5703125" style="177" customWidth="1"/>
    <col min="9951" max="9951" width="52.28515625" style="177" customWidth="1"/>
    <col min="9952" max="9952" width="7.7109375" style="177" customWidth="1"/>
    <col min="9953" max="9956" width="6.7109375" style="177" customWidth="1"/>
    <col min="9957" max="9959" width="8.7109375" style="177" customWidth="1"/>
    <col min="9960" max="9962" width="9.7109375" style="177" customWidth="1"/>
    <col min="9963" max="10205" width="11.42578125" style="177"/>
    <col min="10206" max="10206" width="5.5703125" style="177" customWidth="1"/>
    <col min="10207" max="10207" width="52.28515625" style="177" customWidth="1"/>
    <col min="10208" max="10208" width="7.7109375" style="177" customWidth="1"/>
    <col min="10209" max="10212" width="6.7109375" style="177" customWidth="1"/>
    <col min="10213" max="10215" width="8.7109375" style="177" customWidth="1"/>
    <col min="10216" max="10218" width="9.7109375" style="177" customWidth="1"/>
    <col min="10219" max="10461" width="11.42578125" style="177"/>
    <col min="10462" max="10462" width="5.5703125" style="177" customWidth="1"/>
    <col min="10463" max="10463" width="52.28515625" style="177" customWidth="1"/>
    <col min="10464" max="10464" width="7.7109375" style="177" customWidth="1"/>
    <col min="10465" max="10468" width="6.7109375" style="177" customWidth="1"/>
    <col min="10469" max="10471" width="8.7109375" style="177" customWidth="1"/>
    <col min="10472" max="10474" width="9.7109375" style="177" customWidth="1"/>
    <col min="10475" max="10717" width="11.42578125" style="177"/>
    <col min="10718" max="10718" width="5.5703125" style="177" customWidth="1"/>
    <col min="10719" max="10719" width="52.28515625" style="177" customWidth="1"/>
    <col min="10720" max="10720" width="7.7109375" style="177" customWidth="1"/>
    <col min="10721" max="10724" width="6.7109375" style="177" customWidth="1"/>
    <col min="10725" max="10727" width="8.7109375" style="177" customWidth="1"/>
    <col min="10728" max="10730" width="9.7109375" style="177" customWidth="1"/>
    <col min="10731" max="10973" width="11.42578125" style="177"/>
    <col min="10974" max="10974" width="5.5703125" style="177" customWidth="1"/>
    <col min="10975" max="10975" width="52.28515625" style="177" customWidth="1"/>
    <col min="10976" max="10976" width="7.7109375" style="177" customWidth="1"/>
    <col min="10977" max="10980" width="6.7109375" style="177" customWidth="1"/>
    <col min="10981" max="10983" width="8.7109375" style="177" customWidth="1"/>
    <col min="10984" max="10986" width="9.7109375" style="177" customWidth="1"/>
    <col min="10987" max="11229" width="11.42578125" style="177"/>
    <col min="11230" max="11230" width="5.5703125" style="177" customWidth="1"/>
    <col min="11231" max="11231" width="52.28515625" style="177" customWidth="1"/>
    <col min="11232" max="11232" width="7.7109375" style="177" customWidth="1"/>
    <col min="11233" max="11236" width="6.7109375" style="177" customWidth="1"/>
    <col min="11237" max="11239" width="8.7109375" style="177" customWidth="1"/>
    <col min="11240" max="11242" width="9.7109375" style="177" customWidth="1"/>
    <col min="11243" max="11485" width="11.42578125" style="177"/>
    <col min="11486" max="11486" width="5.5703125" style="177" customWidth="1"/>
    <col min="11487" max="11487" width="52.28515625" style="177" customWidth="1"/>
    <col min="11488" max="11488" width="7.7109375" style="177" customWidth="1"/>
    <col min="11489" max="11492" width="6.7109375" style="177" customWidth="1"/>
    <col min="11493" max="11495" width="8.7109375" style="177" customWidth="1"/>
    <col min="11496" max="11498" width="9.7109375" style="177" customWidth="1"/>
    <col min="11499" max="11741" width="11.42578125" style="177"/>
    <col min="11742" max="11742" width="5.5703125" style="177" customWidth="1"/>
    <col min="11743" max="11743" width="52.28515625" style="177" customWidth="1"/>
    <col min="11744" max="11744" width="7.7109375" style="177" customWidth="1"/>
    <col min="11745" max="11748" width="6.7109375" style="177" customWidth="1"/>
    <col min="11749" max="11751" width="8.7109375" style="177" customWidth="1"/>
    <col min="11752" max="11754" width="9.7109375" style="177" customWidth="1"/>
    <col min="11755" max="11997" width="11.42578125" style="177"/>
    <col min="11998" max="11998" width="5.5703125" style="177" customWidth="1"/>
    <col min="11999" max="11999" width="52.28515625" style="177" customWidth="1"/>
    <col min="12000" max="12000" width="7.7109375" style="177" customWidth="1"/>
    <col min="12001" max="12004" width="6.7109375" style="177" customWidth="1"/>
    <col min="12005" max="12007" width="8.7109375" style="177" customWidth="1"/>
    <col min="12008" max="12010" width="9.7109375" style="177" customWidth="1"/>
    <col min="12011" max="12253" width="11.42578125" style="177"/>
    <col min="12254" max="12254" width="5.5703125" style="177" customWidth="1"/>
    <col min="12255" max="12255" width="52.28515625" style="177" customWidth="1"/>
    <col min="12256" max="12256" width="7.7109375" style="177" customWidth="1"/>
    <col min="12257" max="12260" width="6.7109375" style="177" customWidth="1"/>
    <col min="12261" max="12263" width="8.7109375" style="177" customWidth="1"/>
    <col min="12264" max="12266" width="9.7109375" style="177" customWidth="1"/>
    <col min="12267" max="12509" width="11.42578125" style="177"/>
    <col min="12510" max="12510" width="5.5703125" style="177" customWidth="1"/>
    <col min="12511" max="12511" width="52.28515625" style="177" customWidth="1"/>
    <col min="12512" max="12512" width="7.7109375" style="177" customWidth="1"/>
    <col min="12513" max="12516" width="6.7109375" style="177" customWidth="1"/>
    <col min="12517" max="12519" width="8.7109375" style="177" customWidth="1"/>
    <col min="12520" max="12522" width="9.7109375" style="177" customWidth="1"/>
    <col min="12523" max="12765" width="11.42578125" style="177"/>
    <col min="12766" max="12766" width="5.5703125" style="177" customWidth="1"/>
    <col min="12767" max="12767" width="52.28515625" style="177" customWidth="1"/>
    <col min="12768" max="12768" width="7.7109375" style="177" customWidth="1"/>
    <col min="12769" max="12772" width="6.7109375" style="177" customWidth="1"/>
    <col min="12773" max="12775" width="8.7109375" style="177" customWidth="1"/>
    <col min="12776" max="12778" width="9.7109375" style="177" customWidth="1"/>
    <col min="12779" max="13021" width="11.42578125" style="177"/>
    <col min="13022" max="13022" width="5.5703125" style="177" customWidth="1"/>
    <col min="13023" max="13023" width="52.28515625" style="177" customWidth="1"/>
    <col min="13024" max="13024" width="7.7109375" style="177" customWidth="1"/>
    <col min="13025" max="13028" width="6.7109375" style="177" customWidth="1"/>
    <col min="13029" max="13031" width="8.7109375" style="177" customWidth="1"/>
    <col min="13032" max="13034" width="9.7109375" style="177" customWidth="1"/>
    <col min="13035" max="13277" width="11.42578125" style="177"/>
    <col min="13278" max="13278" width="5.5703125" style="177" customWidth="1"/>
    <col min="13279" max="13279" width="52.28515625" style="177" customWidth="1"/>
    <col min="13280" max="13280" width="7.7109375" style="177" customWidth="1"/>
    <col min="13281" max="13284" width="6.7109375" style="177" customWidth="1"/>
    <col min="13285" max="13287" width="8.7109375" style="177" customWidth="1"/>
    <col min="13288" max="13290" width="9.7109375" style="177" customWidth="1"/>
    <col min="13291" max="13533" width="11.42578125" style="177"/>
    <col min="13534" max="13534" width="5.5703125" style="177" customWidth="1"/>
    <col min="13535" max="13535" width="52.28515625" style="177" customWidth="1"/>
    <col min="13536" max="13536" width="7.7109375" style="177" customWidth="1"/>
    <col min="13537" max="13540" width="6.7109375" style="177" customWidth="1"/>
    <col min="13541" max="13543" width="8.7109375" style="177" customWidth="1"/>
    <col min="13544" max="13546" width="9.7109375" style="177" customWidth="1"/>
    <col min="13547" max="13789" width="11.42578125" style="177"/>
    <col min="13790" max="13790" width="5.5703125" style="177" customWidth="1"/>
    <col min="13791" max="13791" width="52.28515625" style="177" customWidth="1"/>
    <col min="13792" max="13792" width="7.7109375" style="177" customWidth="1"/>
    <col min="13793" max="13796" width="6.7109375" style="177" customWidth="1"/>
    <col min="13797" max="13799" width="8.7109375" style="177" customWidth="1"/>
    <col min="13800" max="13802" width="9.7109375" style="177" customWidth="1"/>
    <col min="13803" max="14045" width="11.42578125" style="177"/>
    <col min="14046" max="14046" width="5.5703125" style="177" customWidth="1"/>
    <col min="14047" max="14047" width="52.28515625" style="177" customWidth="1"/>
    <col min="14048" max="14048" width="7.7109375" style="177" customWidth="1"/>
    <col min="14049" max="14052" width="6.7109375" style="177" customWidth="1"/>
    <col min="14053" max="14055" width="8.7109375" style="177" customWidth="1"/>
    <col min="14056" max="14058" width="9.7109375" style="177" customWidth="1"/>
    <col min="14059" max="14301" width="11.42578125" style="177"/>
    <col min="14302" max="14302" width="5.5703125" style="177" customWidth="1"/>
    <col min="14303" max="14303" width="52.28515625" style="177" customWidth="1"/>
    <col min="14304" max="14304" width="7.7109375" style="177" customWidth="1"/>
    <col min="14305" max="14308" width="6.7109375" style="177" customWidth="1"/>
    <col min="14309" max="14311" width="8.7109375" style="177" customWidth="1"/>
    <col min="14312" max="14314" width="9.7109375" style="177" customWidth="1"/>
    <col min="14315" max="14557" width="11.42578125" style="177"/>
    <col min="14558" max="14558" width="5.5703125" style="177" customWidth="1"/>
    <col min="14559" max="14559" width="52.28515625" style="177" customWidth="1"/>
    <col min="14560" max="14560" width="7.7109375" style="177" customWidth="1"/>
    <col min="14561" max="14564" width="6.7109375" style="177" customWidth="1"/>
    <col min="14565" max="14567" width="8.7109375" style="177" customWidth="1"/>
    <col min="14568" max="14570" width="9.7109375" style="177" customWidth="1"/>
    <col min="14571" max="14813" width="11.42578125" style="177"/>
    <col min="14814" max="14814" width="5.5703125" style="177" customWidth="1"/>
    <col min="14815" max="14815" width="52.28515625" style="177" customWidth="1"/>
    <col min="14816" max="14816" width="7.7109375" style="177" customWidth="1"/>
    <col min="14817" max="14820" width="6.7109375" style="177" customWidth="1"/>
    <col min="14821" max="14823" width="8.7109375" style="177" customWidth="1"/>
    <col min="14824" max="14826" width="9.7109375" style="177" customWidth="1"/>
    <col min="14827" max="15069" width="11.42578125" style="177"/>
    <col min="15070" max="15070" width="5.5703125" style="177" customWidth="1"/>
    <col min="15071" max="15071" width="52.28515625" style="177" customWidth="1"/>
    <col min="15072" max="15072" width="7.7109375" style="177" customWidth="1"/>
    <col min="15073" max="15076" width="6.7109375" style="177" customWidth="1"/>
    <col min="15077" max="15079" width="8.7109375" style="177" customWidth="1"/>
    <col min="15080" max="15082" width="9.7109375" style="177" customWidth="1"/>
    <col min="15083" max="15325" width="11.42578125" style="177"/>
    <col min="15326" max="15326" width="5.5703125" style="177" customWidth="1"/>
    <col min="15327" max="15327" width="52.28515625" style="177" customWidth="1"/>
    <col min="15328" max="15328" width="7.7109375" style="177" customWidth="1"/>
    <col min="15329" max="15332" width="6.7109375" style="177" customWidth="1"/>
    <col min="15333" max="15335" width="8.7109375" style="177" customWidth="1"/>
    <col min="15336" max="15338" width="9.7109375" style="177" customWidth="1"/>
    <col min="15339" max="15581" width="11.42578125" style="177"/>
    <col min="15582" max="15582" width="5.5703125" style="177" customWidth="1"/>
    <col min="15583" max="15583" width="52.28515625" style="177" customWidth="1"/>
    <col min="15584" max="15584" width="7.7109375" style="177" customWidth="1"/>
    <col min="15585" max="15588" width="6.7109375" style="177" customWidth="1"/>
    <col min="15589" max="15591" width="8.7109375" style="177" customWidth="1"/>
    <col min="15592" max="15594" width="9.7109375" style="177" customWidth="1"/>
    <col min="15595" max="15837" width="11.42578125" style="177"/>
    <col min="15838" max="15838" width="5.5703125" style="177" customWidth="1"/>
    <col min="15839" max="15839" width="52.28515625" style="177" customWidth="1"/>
    <col min="15840" max="15840" width="7.7109375" style="177" customWidth="1"/>
    <col min="15841" max="15844" width="6.7109375" style="177" customWidth="1"/>
    <col min="15845" max="15847" width="8.7109375" style="177" customWidth="1"/>
    <col min="15848" max="15850" width="9.7109375" style="177" customWidth="1"/>
    <col min="15851" max="16093" width="11.42578125" style="177"/>
    <col min="16094" max="16094" width="5.5703125" style="177" customWidth="1"/>
    <col min="16095" max="16095" width="52.28515625" style="177" customWidth="1"/>
    <col min="16096" max="16096" width="7.7109375" style="177" customWidth="1"/>
    <col min="16097" max="16100" width="6.7109375" style="177" customWidth="1"/>
    <col min="16101" max="16103" width="8.7109375" style="177" customWidth="1"/>
    <col min="16104" max="16106" width="9.7109375" style="177" customWidth="1"/>
    <col min="16107" max="16384" width="11.42578125" style="177"/>
  </cols>
  <sheetData>
    <row r="1" spans="1:13" x14ac:dyDescent="0.25">
      <c r="A1" s="1523" t="s">
        <v>0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5"/>
    </row>
    <row r="2" spans="1:13" x14ac:dyDescent="0.25">
      <c r="A2" s="1526" t="s">
        <v>1936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8"/>
    </row>
    <row r="3" spans="1:13" x14ac:dyDescent="0.25">
      <c r="A3" s="1529" t="s">
        <v>1937</v>
      </c>
      <c r="B3" s="1530"/>
      <c r="C3" s="1530"/>
      <c r="D3" s="1530"/>
      <c r="E3" s="1530"/>
      <c r="F3" s="1530"/>
      <c r="G3" s="1530"/>
      <c r="H3" s="1530"/>
      <c r="I3" s="1530"/>
      <c r="J3" s="1530"/>
      <c r="K3" s="1530"/>
      <c r="L3" s="1530"/>
      <c r="M3" s="1531"/>
    </row>
    <row r="4" spans="1:13" ht="37.5" customHeight="1" thickBot="1" x14ac:dyDescent="0.3">
      <c r="A4" s="1532" t="s">
        <v>1995</v>
      </c>
      <c r="B4" s="1533"/>
      <c r="C4" s="1533"/>
      <c r="D4" s="1533"/>
      <c r="E4" s="1533"/>
      <c r="F4" s="1533"/>
      <c r="G4" s="1534"/>
      <c r="H4" s="1535" t="s">
        <v>1993</v>
      </c>
      <c r="I4" s="1536"/>
      <c r="J4" s="1535" t="s">
        <v>1994</v>
      </c>
      <c r="K4" s="1536"/>
      <c r="L4" s="1537" t="str">
        <f>"FECHA: "&amp; [15]DATOS!G8</f>
        <v>FECHA: 42622</v>
      </c>
      <c r="M4" s="1538"/>
    </row>
    <row r="5" spans="1:13" ht="15.75" x14ac:dyDescent="0.25">
      <c r="A5" s="1512" t="s">
        <v>1938</v>
      </c>
      <c r="B5" s="1513"/>
      <c r="C5" s="1513"/>
      <c r="D5" s="1513"/>
      <c r="E5" s="1513"/>
      <c r="F5" s="1514">
        <f>+PREC_UNIT_MO_COME!G35</f>
        <v>0</v>
      </c>
      <c r="G5" s="1515"/>
      <c r="H5" s="1516" t="s">
        <v>41</v>
      </c>
      <c r="I5" s="1517"/>
      <c r="J5" s="1518"/>
      <c r="K5" s="1516" t="s">
        <v>1939</v>
      </c>
      <c r="L5" s="1517"/>
      <c r="M5" s="1519"/>
    </row>
    <row r="6" spans="1:13" s="180" customFormat="1" x14ac:dyDescent="0.25">
      <c r="A6" s="178" t="s">
        <v>43</v>
      </c>
      <c r="B6" s="4" t="s">
        <v>44</v>
      </c>
      <c r="C6" s="4" t="s">
        <v>45</v>
      </c>
      <c r="D6" s="4" t="s">
        <v>47</v>
      </c>
      <c r="E6" s="4" t="s">
        <v>48</v>
      </c>
      <c r="F6" s="4" t="s">
        <v>1940</v>
      </c>
      <c r="G6" s="4" t="s">
        <v>50</v>
      </c>
      <c r="H6" s="4" t="s">
        <v>48</v>
      </c>
      <c r="I6" s="4" t="s">
        <v>49</v>
      </c>
      <c r="J6" s="4" t="s">
        <v>50</v>
      </c>
      <c r="K6" s="4" t="s">
        <v>48</v>
      </c>
      <c r="L6" s="4" t="s">
        <v>49</v>
      </c>
      <c r="M6" s="179" t="s">
        <v>50</v>
      </c>
    </row>
    <row r="7" spans="1:13" x14ac:dyDescent="0.25">
      <c r="A7" s="181">
        <v>1</v>
      </c>
      <c r="B7" s="1509" t="s">
        <v>1941</v>
      </c>
      <c r="C7" s="1510"/>
      <c r="D7" s="1510"/>
      <c r="E7" s="1510"/>
      <c r="F7" s="1510"/>
      <c r="G7" s="1510"/>
      <c r="H7" s="1510"/>
      <c r="I7" s="1510"/>
      <c r="J7" s="1510"/>
      <c r="K7" s="1510"/>
      <c r="L7" s="1510"/>
      <c r="M7" s="1511"/>
    </row>
    <row r="8" spans="1:13" hidden="1" x14ac:dyDescent="0.25">
      <c r="A8" s="182">
        <v>1.1000000000000001</v>
      </c>
      <c r="B8" s="183" t="s">
        <v>1942</v>
      </c>
      <c r="C8" s="184" t="s">
        <v>163</v>
      </c>
      <c r="D8" s="185">
        <v>0.17280000000000001</v>
      </c>
      <c r="E8" s="186">
        <f t="shared" ref="E8:E15" si="0">+D8*$F$5</f>
        <v>0</v>
      </c>
      <c r="F8" s="186">
        <f>+E8*1.288251</f>
        <v>0</v>
      </c>
      <c r="G8" s="186">
        <f>+E8*0.734616</f>
        <v>0</v>
      </c>
      <c r="H8" s="187"/>
      <c r="I8" s="188"/>
      <c r="J8" s="189"/>
      <c r="K8" s="190">
        <f>+H8*E8</f>
        <v>0</v>
      </c>
      <c r="L8" s="190">
        <f t="shared" ref="L8:M9" si="1">+I8*F8</f>
        <v>0</v>
      </c>
      <c r="M8" s="191">
        <f t="shared" si="1"/>
        <v>0</v>
      </c>
    </row>
    <row r="9" spans="1:13" x14ac:dyDescent="0.25">
      <c r="A9" s="195">
        <v>1.2</v>
      </c>
      <c r="B9" s="196" t="s">
        <v>1943</v>
      </c>
      <c r="C9" s="197" t="s">
        <v>163</v>
      </c>
      <c r="D9" s="198">
        <v>0.20730000000000001</v>
      </c>
      <c r="E9" s="199">
        <f t="shared" si="0"/>
        <v>0</v>
      </c>
      <c r="F9" s="199">
        <f>+E9*1.288251</f>
        <v>0</v>
      </c>
      <c r="G9" s="199">
        <f>+E9*0.734616</f>
        <v>0</v>
      </c>
      <c r="H9" s="200">
        <v>32</v>
      </c>
      <c r="I9" s="201">
        <v>118</v>
      </c>
      <c r="J9" s="202"/>
      <c r="K9" s="203">
        <f>+H9*E9</f>
        <v>0</v>
      </c>
      <c r="L9" s="203">
        <f t="shared" si="1"/>
        <v>0</v>
      </c>
      <c r="M9" s="204">
        <f t="shared" si="1"/>
        <v>0</v>
      </c>
    </row>
    <row r="10" spans="1:13" hidden="1" x14ac:dyDescent="0.25">
      <c r="A10" s="195">
        <v>1.3</v>
      </c>
      <c r="B10" s="196" t="s">
        <v>1944</v>
      </c>
      <c r="C10" s="197" t="s">
        <v>163</v>
      </c>
      <c r="D10" s="198">
        <v>0.29620000000000002</v>
      </c>
      <c r="E10" s="199">
        <f t="shared" si="0"/>
        <v>0</v>
      </c>
      <c r="F10" s="199">
        <f>+E10*1.288251</f>
        <v>0</v>
      </c>
      <c r="G10" s="199"/>
      <c r="H10" s="200"/>
      <c r="I10" s="201"/>
      <c r="J10" s="202"/>
      <c r="K10" s="203">
        <f>+H10*E10</f>
        <v>0</v>
      </c>
      <c r="L10" s="203">
        <f>+I10*F10</f>
        <v>0</v>
      </c>
      <c r="M10" s="204"/>
    </row>
    <row r="11" spans="1:13" ht="24.75" hidden="1" x14ac:dyDescent="0.25">
      <c r="A11" s="195">
        <v>1.4</v>
      </c>
      <c r="B11" s="196" t="s">
        <v>1945</v>
      </c>
      <c r="C11" s="197" t="s">
        <v>163</v>
      </c>
      <c r="D11" s="198">
        <v>0.20730000000000001</v>
      </c>
      <c r="E11" s="199">
        <f t="shared" si="0"/>
        <v>0</v>
      </c>
      <c r="F11" s="199"/>
      <c r="G11" s="199"/>
      <c r="H11" s="200"/>
      <c r="I11" s="201"/>
      <c r="J11" s="202"/>
      <c r="K11" s="203">
        <f t="shared" ref="K11:K55" si="2">+H11*E11</f>
        <v>0</v>
      </c>
      <c r="L11" s="203"/>
      <c r="M11" s="204"/>
    </row>
    <row r="12" spans="1:13" hidden="1" x14ac:dyDescent="0.25">
      <c r="A12" s="195">
        <v>1.5</v>
      </c>
      <c r="B12" s="196" t="s">
        <v>1946</v>
      </c>
      <c r="C12" s="197" t="s">
        <v>163</v>
      </c>
      <c r="D12" s="198">
        <v>0.17280000000000001</v>
      </c>
      <c r="E12" s="199">
        <f t="shared" si="0"/>
        <v>0</v>
      </c>
      <c r="F12" s="199">
        <f>+E12*1.288251</f>
        <v>0</v>
      </c>
      <c r="G12" s="199"/>
      <c r="H12" s="200"/>
      <c r="I12" s="201"/>
      <c r="J12" s="202"/>
      <c r="K12" s="203">
        <f t="shared" si="2"/>
        <v>0</v>
      </c>
      <c r="L12" s="203">
        <f>+I12*F12</f>
        <v>0</v>
      </c>
      <c r="M12" s="204"/>
    </row>
    <row r="13" spans="1:13" hidden="1" x14ac:dyDescent="0.25">
      <c r="A13" s="195">
        <v>1.6</v>
      </c>
      <c r="B13" s="196" t="s">
        <v>1947</v>
      </c>
      <c r="C13" s="197" t="s">
        <v>163</v>
      </c>
      <c r="D13" s="198">
        <v>0.1152</v>
      </c>
      <c r="E13" s="199">
        <f t="shared" si="0"/>
        <v>0</v>
      </c>
      <c r="F13" s="199"/>
      <c r="G13" s="199"/>
      <c r="H13" s="200"/>
      <c r="I13" s="201"/>
      <c r="J13" s="202"/>
      <c r="K13" s="203">
        <f t="shared" si="2"/>
        <v>0</v>
      </c>
      <c r="L13" s="203"/>
      <c r="M13" s="204"/>
    </row>
    <row r="14" spans="1:13" hidden="1" x14ac:dyDescent="0.25">
      <c r="A14" s="195">
        <v>1.7</v>
      </c>
      <c r="B14" s="196" t="s">
        <v>1948</v>
      </c>
      <c r="C14" s="197" t="s">
        <v>163</v>
      </c>
      <c r="D14" s="198">
        <v>0.2303</v>
      </c>
      <c r="E14" s="199">
        <f t="shared" si="0"/>
        <v>0</v>
      </c>
      <c r="F14" s="199"/>
      <c r="G14" s="199"/>
      <c r="H14" s="200"/>
      <c r="I14" s="201"/>
      <c r="J14" s="202"/>
      <c r="K14" s="203">
        <f t="shared" si="2"/>
        <v>0</v>
      </c>
      <c r="L14" s="203"/>
      <c r="M14" s="204"/>
    </row>
    <row r="15" spans="1:13" hidden="1" x14ac:dyDescent="0.25">
      <c r="A15" s="205">
        <v>1.8</v>
      </c>
      <c r="B15" s="206" t="s">
        <v>1949</v>
      </c>
      <c r="C15" s="207" t="s">
        <v>163</v>
      </c>
      <c r="D15" s="208">
        <v>0.51839999999999997</v>
      </c>
      <c r="E15" s="209">
        <f t="shared" si="0"/>
        <v>0</v>
      </c>
      <c r="F15" s="209"/>
      <c r="G15" s="209"/>
      <c r="H15" s="210"/>
      <c r="I15" s="211"/>
      <c r="J15" s="212"/>
      <c r="K15" s="213">
        <f t="shared" si="2"/>
        <v>0</v>
      </c>
      <c r="L15" s="213"/>
      <c r="M15" s="214"/>
    </row>
    <row r="16" spans="1:13" x14ac:dyDescent="0.25">
      <c r="A16" s="215">
        <v>2</v>
      </c>
      <c r="B16" s="1509" t="s">
        <v>1950</v>
      </c>
      <c r="C16" s="1510"/>
      <c r="D16" s="1510"/>
      <c r="E16" s="1510"/>
      <c r="F16" s="1510"/>
      <c r="G16" s="1510"/>
      <c r="H16" s="1510"/>
      <c r="I16" s="1510"/>
      <c r="J16" s="1510"/>
      <c r="K16" s="1510"/>
      <c r="L16" s="1510"/>
      <c r="M16" s="1511"/>
    </row>
    <row r="17" spans="1:13" hidden="1" x14ac:dyDescent="0.25">
      <c r="A17" s="182">
        <v>2.1</v>
      </c>
      <c r="B17" s="183" t="s">
        <v>1951</v>
      </c>
      <c r="C17" s="184" t="s">
        <v>163</v>
      </c>
      <c r="D17" s="185">
        <v>0.12959999999999999</v>
      </c>
      <c r="E17" s="186">
        <f t="shared" ref="E17:E25" si="3">+D17*$F$5</f>
        <v>0</v>
      </c>
      <c r="F17" s="186">
        <f t="shared" ref="F17:F22" si="4">+E17*1.288251</f>
        <v>0</v>
      </c>
      <c r="G17" s="186">
        <f>+E17*0.734616</f>
        <v>0</v>
      </c>
      <c r="H17" s="192"/>
      <c r="I17" s="193"/>
      <c r="J17" s="194"/>
      <c r="K17" s="190">
        <f t="shared" si="2"/>
        <v>0</v>
      </c>
      <c r="L17" s="190">
        <f>+I17*F17</f>
        <v>0</v>
      </c>
      <c r="M17" s="191">
        <f>+J17*G17</f>
        <v>0</v>
      </c>
    </row>
    <row r="18" spans="1:13" hidden="1" x14ac:dyDescent="0.25">
      <c r="A18" s="195">
        <v>2.2000000000000002</v>
      </c>
      <c r="B18" s="196" t="s">
        <v>1952</v>
      </c>
      <c r="C18" s="197" t="s">
        <v>163</v>
      </c>
      <c r="D18" s="198">
        <v>0.14810000000000001</v>
      </c>
      <c r="E18" s="199">
        <f t="shared" si="3"/>
        <v>0</v>
      </c>
      <c r="F18" s="199">
        <f t="shared" si="4"/>
        <v>0</v>
      </c>
      <c r="G18" s="199"/>
      <c r="H18" s="200"/>
      <c r="I18" s="201"/>
      <c r="J18" s="202"/>
      <c r="K18" s="203">
        <f t="shared" si="2"/>
        <v>0</v>
      </c>
      <c r="L18" s="203">
        <f>+I18*F18</f>
        <v>0</v>
      </c>
      <c r="M18" s="204"/>
    </row>
    <row r="19" spans="1:13" hidden="1" x14ac:dyDescent="0.25">
      <c r="A19" s="195">
        <v>2.2999999999999998</v>
      </c>
      <c r="B19" s="216" t="s">
        <v>1953</v>
      </c>
      <c r="C19" s="197" t="s">
        <v>163</v>
      </c>
      <c r="D19" s="198">
        <v>0.1152</v>
      </c>
      <c r="E19" s="199">
        <f t="shared" si="3"/>
        <v>0</v>
      </c>
      <c r="F19" s="199">
        <f t="shared" si="4"/>
        <v>0</v>
      </c>
      <c r="G19" s="199"/>
      <c r="H19" s="200"/>
      <c r="I19" s="201"/>
      <c r="J19" s="202"/>
      <c r="K19" s="203">
        <f t="shared" si="2"/>
        <v>0</v>
      </c>
      <c r="L19" s="203">
        <f>+I19*F19</f>
        <v>0</v>
      </c>
      <c r="M19" s="204"/>
    </row>
    <row r="20" spans="1:13" hidden="1" x14ac:dyDescent="0.25">
      <c r="A20" s="195">
        <v>2.4</v>
      </c>
      <c r="B20" s="196" t="s">
        <v>1954</v>
      </c>
      <c r="C20" s="197" t="s">
        <v>163</v>
      </c>
      <c r="D20" s="198">
        <v>0.12959999999999999</v>
      </c>
      <c r="E20" s="199">
        <f t="shared" si="3"/>
        <v>0</v>
      </c>
      <c r="F20" s="199">
        <f t="shared" si="4"/>
        <v>0</v>
      </c>
      <c r="G20" s="199"/>
      <c r="H20" s="200"/>
      <c r="I20" s="201"/>
      <c r="J20" s="202"/>
      <c r="K20" s="203">
        <f t="shared" si="2"/>
        <v>0</v>
      </c>
      <c r="L20" s="203">
        <f>+I20*F20</f>
        <v>0</v>
      </c>
      <c r="M20" s="204"/>
    </row>
    <row r="21" spans="1:13" hidden="1" x14ac:dyDescent="0.25">
      <c r="A21" s="195">
        <v>2.5</v>
      </c>
      <c r="B21" s="216" t="s">
        <v>1955</v>
      </c>
      <c r="C21" s="197" t="s">
        <v>163</v>
      </c>
      <c r="D21" s="198">
        <v>0.17280000000000001</v>
      </c>
      <c r="E21" s="199">
        <f t="shared" si="3"/>
        <v>0</v>
      </c>
      <c r="F21" s="199">
        <f t="shared" si="4"/>
        <v>0</v>
      </c>
      <c r="G21" s="199"/>
      <c r="H21" s="200"/>
      <c r="I21" s="201"/>
      <c r="J21" s="202"/>
      <c r="K21" s="203">
        <f t="shared" si="2"/>
        <v>0</v>
      </c>
      <c r="L21" s="203">
        <f>+I21*F21</f>
        <v>0</v>
      </c>
      <c r="M21" s="204"/>
    </row>
    <row r="22" spans="1:13" x14ac:dyDescent="0.25">
      <c r="A22" s="195">
        <v>2.6</v>
      </c>
      <c r="B22" s="196" t="s">
        <v>1956</v>
      </c>
      <c r="C22" s="197" t="s">
        <v>163</v>
      </c>
      <c r="D22" s="198">
        <v>0.20730000000000001</v>
      </c>
      <c r="E22" s="199">
        <f t="shared" si="3"/>
        <v>0</v>
      </c>
      <c r="F22" s="199">
        <f t="shared" si="4"/>
        <v>0</v>
      </c>
      <c r="G22" s="199">
        <f>+E22*0.734616</f>
        <v>0</v>
      </c>
      <c r="H22" s="200">
        <v>32</v>
      </c>
      <c r="I22" s="201">
        <v>118</v>
      </c>
      <c r="J22" s="202"/>
      <c r="K22" s="203">
        <f t="shared" si="2"/>
        <v>0</v>
      </c>
      <c r="L22" s="203">
        <f>+I22*F22</f>
        <v>0</v>
      </c>
      <c r="M22" s="204">
        <f>+J22*G22</f>
        <v>0</v>
      </c>
    </row>
    <row r="23" spans="1:13" hidden="1" x14ac:dyDescent="0.25">
      <c r="A23" s="195">
        <v>2.7</v>
      </c>
      <c r="B23" s="216" t="s">
        <v>1957</v>
      </c>
      <c r="C23" s="197" t="s">
        <v>163</v>
      </c>
      <c r="D23" s="198">
        <v>0.41470000000000001</v>
      </c>
      <c r="E23" s="199">
        <f t="shared" si="3"/>
        <v>0</v>
      </c>
      <c r="F23" s="199"/>
      <c r="G23" s="199"/>
      <c r="H23" s="200"/>
      <c r="I23" s="201"/>
      <c r="J23" s="202"/>
      <c r="K23" s="203">
        <f t="shared" si="2"/>
        <v>0</v>
      </c>
      <c r="L23" s="203"/>
      <c r="M23" s="204"/>
    </row>
    <row r="24" spans="1:13" hidden="1" x14ac:dyDescent="0.25">
      <c r="A24" s="195">
        <v>2.8</v>
      </c>
      <c r="B24" s="216" t="s">
        <v>1958</v>
      </c>
      <c r="C24" s="197" t="s">
        <v>163</v>
      </c>
      <c r="D24" s="198">
        <v>0.51839999999999997</v>
      </c>
      <c r="E24" s="199">
        <f t="shared" si="3"/>
        <v>0</v>
      </c>
      <c r="F24" s="199"/>
      <c r="G24" s="199"/>
      <c r="H24" s="200"/>
      <c r="I24" s="201"/>
      <c r="J24" s="202"/>
      <c r="K24" s="203">
        <f t="shared" si="2"/>
        <v>0</v>
      </c>
      <c r="L24" s="203"/>
      <c r="M24" s="204"/>
    </row>
    <row r="25" spans="1:13" hidden="1" x14ac:dyDescent="0.25">
      <c r="A25" s="205">
        <v>2.9</v>
      </c>
      <c r="B25" s="206" t="s">
        <v>1959</v>
      </c>
      <c r="C25" s="207" t="s">
        <v>163</v>
      </c>
      <c r="D25" s="208">
        <v>0.69099999999999995</v>
      </c>
      <c r="E25" s="209">
        <f t="shared" si="3"/>
        <v>0</v>
      </c>
      <c r="F25" s="209"/>
      <c r="G25" s="209"/>
      <c r="H25" s="210"/>
      <c r="I25" s="211"/>
      <c r="J25" s="212"/>
      <c r="K25" s="213">
        <f t="shared" si="2"/>
        <v>0</v>
      </c>
      <c r="L25" s="213"/>
      <c r="M25" s="214"/>
    </row>
    <row r="26" spans="1:13" x14ac:dyDescent="0.25">
      <c r="A26" s="215">
        <v>3</v>
      </c>
      <c r="B26" s="1509" t="s">
        <v>1960</v>
      </c>
      <c r="C26" s="1510"/>
      <c r="D26" s="1510"/>
      <c r="E26" s="1510"/>
      <c r="F26" s="1510"/>
      <c r="G26" s="1510"/>
      <c r="H26" s="1510"/>
      <c r="I26" s="1510"/>
      <c r="J26" s="1510"/>
      <c r="K26" s="1510"/>
      <c r="L26" s="1510"/>
      <c r="M26" s="1511"/>
    </row>
    <row r="27" spans="1:13" hidden="1" x14ac:dyDescent="0.25">
      <c r="A27" s="182">
        <v>3.1</v>
      </c>
      <c r="B27" s="183" t="s">
        <v>1961</v>
      </c>
      <c r="C27" s="184" t="s">
        <v>163</v>
      </c>
      <c r="D27" s="185">
        <v>0.25919999999999999</v>
      </c>
      <c r="E27" s="186">
        <f t="shared" ref="E27:E33" si="5">+D27*$F$5</f>
        <v>0</v>
      </c>
      <c r="F27" s="186">
        <f>+E27*1.288251</f>
        <v>0</v>
      </c>
      <c r="G27" s="186">
        <f>+E27*0.734616</f>
        <v>0</v>
      </c>
      <c r="H27" s="192"/>
      <c r="I27" s="193"/>
      <c r="J27" s="194"/>
      <c r="K27" s="190">
        <f t="shared" si="2"/>
        <v>0</v>
      </c>
      <c r="L27" s="190">
        <f>+I27*F27</f>
        <v>0</v>
      </c>
      <c r="M27" s="191">
        <f>+J27*G27</f>
        <v>0</v>
      </c>
    </row>
    <row r="28" spans="1:13" ht="24.75" hidden="1" x14ac:dyDescent="0.25">
      <c r="A28" s="195">
        <v>4</v>
      </c>
      <c r="B28" s="196" t="s">
        <v>1962</v>
      </c>
      <c r="C28" s="197" t="s">
        <v>163</v>
      </c>
      <c r="D28" s="198">
        <v>2.3199999999999998E-2</v>
      </c>
      <c r="E28" s="199">
        <f t="shared" si="5"/>
        <v>0</v>
      </c>
      <c r="F28" s="199"/>
      <c r="G28" s="199"/>
      <c r="H28" s="217"/>
      <c r="I28" s="201"/>
      <c r="J28" s="202"/>
      <c r="K28" s="203">
        <f t="shared" si="2"/>
        <v>0</v>
      </c>
      <c r="L28" s="203"/>
      <c r="M28" s="204"/>
    </row>
    <row r="29" spans="1:13" ht="24.75" hidden="1" x14ac:dyDescent="0.25">
      <c r="A29" s="195">
        <v>5</v>
      </c>
      <c r="B29" s="196" t="s">
        <v>1963</v>
      </c>
      <c r="C29" s="197" t="s">
        <v>163</v>
      </c>
      <c r="D29" s="198">
        <v>0.20730000000000001</v>
      </c>
      <c r="E29" s="199">
        <f t="shared" si="5"/>
        <v>0</v>
      </c>
      <c r="F29" s="199"/>
      <c r="G29" s="199"/>
      <c r="H29" s="200"/>
      <c r="I29" s="201"/>
      <c r="J29" s="202"/>
      <c r="K29" s="203">
        <f t="shared" si="2"/>
        <v>0</v>
      </c>
      <c r="L29" s="203"/>
      <c r="M29" s="204"/>
    </row>
    <row r="30" spans="1:13" x14ac:dyDescent="0.25">
      <c r="A30" s="195">
        <v>6</v>
      </c>
      <c r="B30" s="196" t="s">
        <v>1964</v>
      </c>
      <c r="C30" s="197" t="s">
        <v>103</v>
      </c>
      <c r="D30" s="198">
        <v>4.07E-2</v>
      </c>
      <c r="E30" s="199">
        <f t="shared" si="5"/>
        <v>0</v>
      </c>
      <c r="F30" s="199"/>
      <c r="G30" s="199"/>
      <c r="H30" s="217">
        <v>32</v>
      </c>
      <c r="I30" s="201"/>
      <c r="J30" s="202"/>
      <c r="K30" s="203">
        <f t="shared" si="2"/>
        <v>0</v>
      </c>
      <c r="L30" s="203"/>
      <c r="M30" s="204"/>
    </row>
    <row r="31" spans="1:13" x14ac:dyDescent="0.25">
      <c r="A31" s="195">
        <v>7</v>
      </c>
      <c r="B31" s="218" t="s">
        <v>1965</v>
      </c>
      <c r="C31" s="197" t="s">
        <v>163</v>
      </c>
      <c r="D31" s="198">
        <v>0.17269999999999999</v>
      </c>
      <c r="E31" s="199">
        <f t="shared" si="5"/>
        <v>0</v>
      </c>
      <c r="F31" s="199"/>
      <c r="G31" s="199"/>
      <c r="H31" s="200">
        <v>32</v>
      </c>
      <c r="I31" s="201"/>
      <c r="J31" s="202"/>
      <c r="K31" s="203">
        <f t="shared" si="2"/>
        <v>0</v>
      </c>
      <c r="L31" s="203"/>
      <c r="M31" s="204"/>
    </row>
    <row r="32" spans="1:13" ht="24.75" x14ac:dyDescent="0.25">
      <c r="A32" s="195">
        <v>8</v>
      </c>
      <c r="B32" s="196" t="s">
        <v>1966</v>
      </c>
      <c r="C32" s="197" t="s">
        <v>163</v>
      </c>
      <c r="D32" s="198">
        <v>8.2900000000000001E-2</v>
      </c>
      <c r="E32" s="199">
        <f t="shared" si="5"/>
        <v>0</v>
      </c>
      <c r="F32" s="199"/>
      <c r="G32" s="199"/>
      <c r="H32" s="200">
        <v>32</v>
      </c>
      <c r="I32" s="201"/>
      <c r="J32" s="202"/>
      <c r="K32" s="203">
        <f t="shared" si="2"/>
        <v>0</v>
      </c>
      <c r="L32" s="203"/>
      <c r="M32" s="204"/>
    </row>
    <row r="33" spans="1:13" ht="24.75" hidden="1" x14ac:dyDescent="0.25">
      <c r="A33" s="205">
        <v>9</v>
      </c>
      <c r="B33" s="219" t="s">
        <v>1967</v>
      </c>
      <c r="C33" s="207" t="s">
        <v>103</v>
      </c>
      <c r="D33" s="208">
        <v>6.6900000000000001E-2</v>
      </c>
      <c r="E33" s="209">
        <f t="shared" si="5"/>
        <v>0</v>
      </c>
      <c r="F33" s="209"/>
      <c r="G33" s="209"/>
      <c r="H33" s="210"/>
      <c r="I33" s="211"/>
      <c r="J33" s="212"/>
      <c r="K33" s="213">
        <f t="shared" si="2"/>
        <v>0</v>
      </c>
      <c r="L33" s="213"/>
      <c r="M33" s="214"/>
    </row>
    <row r="34" spans="1:13" x14ac:dyDescent="0.25">
      <c r="A34" s="215">
        <v>10</v>
      </c>
      <c r="B34" s="1509" t="s">
        <v>1968</v>
      </c>
      <c r="C34" s="1510"/>
      <c r="D34" s="1510"/>
      <c r="E34" s="1510"/>
      <c r="F34" s="1510"/>
      <c r="G34" s="1510"/>
      <c r="H34" s="1510"/>
      <c r="I34" s="1510"/>
      <c r="J34" s="1510"/>
      <c r="K34" s="1510"/>
      <c r="L34" s="1510"/>
      <c r="M34" s="1511"/>
    </row>
    <row r="35" spans="1:13" hidden="1" x14ac:dyDescent="0.25">
      <c r="A35" s="182">
        <v>10.1</v>
      </c>
      <c r="B35" s="220" t="s">
        <v>1969</v>
      </c>
      <c r="C35" s="184" t="s">
        <v>103</v>
      </c>
      <c r="D35" s="185">
        <v>4.4999999999999997E-3</v>
      </c>
      <c r="E35" s="186">
        <f t="shared" ref="E35:E55" si="6">+D35*$F$5</f>
        <v>0</v>
      </c>
      <c r="F35" s="186"/>
      <c r="G35" s="186"/>
      <c r="H35" s="192"/>
      <c r="I35" s="193"/>
      <c r="J35" s="194"/>
      <c r="K35" s="190">
        <f t="shared" si="2"/>
        <v>0</v>
      </c>
      <c r="L35" s="190"/>
      <c r="M35" s="191"/>
    </row>
    <row r="36" spans="1:13" hidden="1" x14ac:dyDescent="0.25">
      <c r="A36" s="195">
        <v>10.199999999999999</v>
      </c>
      <c r="B36" s="196" t="s">
        <v>1970</v>
      </c>
      <c r="C36" s="197" t="s">
        <v>103</v>
      </c>
      <c r="D36" s="198">
        <v>5.1000000000000004E-3</v>
      </c>
      <c r="E36" s="199">
        <f t="shared" si="6"/>
        <v>0</v>
      </c>
      <c r="F36" s="199"/>
      <c r="G36" s="199"/>
      <c r="H36" s="200"/>
      <c r="I36" s="201"/>
      <c r="J36" s="202"/>
      <c r="K36" s="203">
        <f t="shared" si="2"/>
        <v>0</v>
      </c>
      <c r="L36" s="203"/>
      <c r="M36" s="204"/>
    </row>
    <row r="37" spans="1:13" hidden="1" x14ac:dyDescent="0.25">
      <c r="A37" s="195">
        <v>10.3</v>
      </c>
      <c r="B37" s="216" t="s">
        <v>1971</v>
      </c>
      <c r="C37" s="197" t="s">
        <v>103</v>
      </c>
      <c r="D37" s="198">
        <v>5.7999999999999996E-3</v>
      </c>
      <c r="E37" s="199">
        <f t="shared" si="6"/>
        <v>0</v>
      </c>
      <c r="F37" s="199"/>
      <c r="G37" s="199"/>
      <c r="H37" s="200"/>
      <c r="I37" s="201"/>
      <c r="J37" s="202"/>
      <c r="K37" s="203">
        <f t="shared" si="2"/>
        <v>0</v>
      </c>
      <c r="L37" s="203"/>
      <c r="M37" s="204"/>
    </row>
    <row r="38" spans="1:13" hidden="1" x14ac:dyDescent="0.25">
      <c r="A38" s="195">
        <v>10.4</v>
      </c>
      <c r="B38" s="216" t="s">
        <v>1972</v>
      </c>
      <c r="C38" s="197" t="s">
        <v>103</v>
      </c>
      <c r="D38" s="198">
        <v>9.1999999999999998E-3</v>
      </c>
      <c r="E38" s="199">
        <f t="shared" si="6"/>
        <v>0</v>
      </c>
      <c r="F38" s="199"/>
      <c r="G38" s="199"/>
      <c r="H38" s="200"/>
      <c r="I38" s="201"/>
      <c r="J38" s="202"/>
      <c r="K38" s="203">
        <f t="shared" si="2"/>
        <v>0</v>
      </c>
      <c r="L38" s="203"/>
      <c r="M38" s="204"/>
    </row>
    <row r="39" spans="1:13" hidden="1" x14ac:dyDescent="0.25">
      <c r="A39" s="195">
        <v>10.5</v>
      </c>
      <c r="B39" s="216" t="s">
        <v>1973</v>
      </c>
      <c r="C39" s="197" t="s">
        <v>103</v>
      </c>
      <c r="D39" s="198">
        <v>1.34E-2</v>
      </c>
      <c r="E39" s="199">
        <f t="shared" si="6"/>
        <v>0</v>
      </c>
      <c r="F39" s="199"/>
      <c r="G39" s="199"/>
      <c r="H39" s="200"/>
      <c r="I39" s="201"/>
      <c r="J39" s="202"/>
      <c r="K39" s="203">
        <f t="shared" si="2"/>
        <v>0</v>
      </c>
      <c r="L39" s="203"/>
      <c r="M39" s="204"/>
    </row>
    <row r="40" spans="1:13" hidden="1" x14ac:dyDescent="0.25">
      <c r="A40" s="195">
        <v>10.6</v>
      </c>
      <c r="B40" s="216" t="s">
        <v>1974</v>
      </c>
      <c r="C40" s="197" t="s">
        <v>103</v>
      </c>
      <c r="D40" s="198">
        <v>1.7999999999999999E-2</v>
      </c>
      <c r="E40" s="199">
        <f t="shared" si="6"/>
        <v>0</v>
      </c>
      <c r="F40" s="199"/>
      <c r="G40" s="199"/>
      <c r="H40" s="200"/>
      <c r="I40" s="201"/>
      <c r="J40" s="202"/>
      <c r="K40" s="203">
        <f t="shared" si="2"/>
        <v>0</v>
      </c>
      <c r="L40" s="203"/>
      <c r="M40" s="204"/>
    </row>
    <row r="41" spans="1:13" hidden="1" x14ac:dyDescent="0.25">
      <c r="A41" s="195">
        <v>11</v>
      </c>
      <c r="B41" s="216" t="s">
        <v>1975</v>
      </c>
      <c r="C41" s="197" t="s">
        <v>103</v>
      </c>
      <c r="D41" s="198">
        <v>4.4999999999999997E-3</v>
      </c>
      <c r="E41" s="199">
        <f t="shared" si="6"/>
        <v>0</v>
      </c>
      <c r="F41" s="199"/>
      <c r="G41" s="199"/>
      <c r="H41" s="200"/>
      <c r="I41" s="201"/>
      <c r="J41" s="202"/>
      <c r="K41" s="203">
        <f t="shared" si="2"/>
        <v>0</v>
      </c>
      <c r="L41" s="203"/>
      <c r="M41" s="204"/>
    </row>
    <row r="42" spans="1:13" hidden="1" x14ac:dyDescent="0.25">
      <c r="A42" s="195">
        <v>12</v>
      </c>
      <c r="B42" s="216" t="s">
        <v>1976</v>
      </c>
      <c r="C42" s="197" t="s">
        <v>103</v>
      </c>
      <c r="D42" s="198">
        <v>5.0599999999999999E-2</v>
      </c>
      <c r="E42" s="199">
        <f t="shared" si="6"/>
        <v>0</v>
      </c>
      <c r="F42" s="199"/>
      <c r="G42" s="199"/>
      <c r="H42" s="200"/>
      <c r="I42" s="201"/>
      <c r="J42" s="202"/>
      <c r="K42" s="203">
        <f t="shared" si="2"/>
        <v>0</v>
      </c>
      <c r="L42" s="203"/>
      <c r="M42" s="204"/>
    </row>
    <row r="43" spans="1:13" hidden="1" x14ac:dyDescent="0.25">
      <c r="A43" s="195">
        <v>13</v>
      </c>
      <c r="B43" s="216" t="s">
        <v>1977</v>
      </c>
      <c r="C43" s="197" t="s">
        <v>163</v>
      </c>
      <c r="D43" s="198">
        <v>2.0500000000000001E-2</v>
      </c>
      <c r="E43" s="199">
        <f t="shared" si="6"/>
        <v>0</v>
      </c>
      <c r="F43" s="199"/>
      <c r="G43" s="199"/>
      <c r="H43" s="200"/>
      <c r="I43" s="201"/>
      <c r="J43" s="202"/>
      <c r="K43" s="203">
        <f t="shared" si="2"/>
        <v>0</v>
      </c>
      <c r="L43" s="203"/>
      <c r="M43" s="204"/>
    </row>
    <row r="44" spans="1:13" ht="24" hidden="1" x14ac:dyDescent="0.25">
      <c r="A44" s="195">
        <v>14</v>
      </c>
      <c r="B44" s="216" t="s">
        <v>1978</v>
      </c>
      <c r="C44" s="197" t="s">
        <v>163</v>
      </c>
      <c r="D44" s="198">
        <v>4.6100000000000002E-2</v>
      </c>
      <c r="E44" s="199">
        <f t="shared" si="6"/>
        <v>0</v>
      </c>
      <c r="F44" s="199"/>
      <c r="G44" s="199"/>
      <c r="H44" s="217"/>
      <c r="I44" s="201"/>
      <c r="J44" s="202"/>
      <c r="K44" s="203">
        <f t="shared" si="2"/>
        <v>0</v>
      </c>
      <c r="L44" s="203"/>
      <c r="M44" s="204"/>
    </row>
    <row r="45" spans="1:13" hidden="1" x14ac:dyDescent="0.25">
      <c r="A45" s="195">
        <v>15</v>
      </c>
      <c r="B45" s="216" t="s">
        <v>1979</v>
      </c>
      <c r="C45" s="197" t="s">
        <v>163</v>
      </c>
      <c r="D45" s="198">
        <v>3.8E-3</v>
      </c>
      <c r="E45" s="199">
        <f t="shared" si="6"/>
        <v>0</v>
      </c>
      <c r="F45" s="199"/>
      <c r="G45" s="199"/>
      <c r="H45" s="217"/>
      <c r="I45" s="201"/>
      <c r="J45" s="202"/>
      <c r="K45" s="203">
        <f t="shared" si="2"/>
        <v>0</v>
      </c>
      <c r="L45" s="203"/>
      <c r="M45" s="204"/>
    </row>
    <row r="46" spans="1:13" hidden="1" x14ac:dyDescent="0.25">
      <c r="A46" s="195">
        <v>16</v>
      </c>
      <c r="B46" s="216" t="s">
        <v>1980</v>
      </c>
      <c r="C46" s="197" t="s">
        <v>163</v>
      </c>
      <c r="D46" s="198">
        <v>6.7000000000000002E-3</v>
      </c>
      <c r="E46" s="199">
        <f t="shared" si="6"/>
        <v>0</v>
      </c>
      <c r="F46" s="199"/>
      <c r="G46" s="199"/>
      <c r="H46" s="217"/>
      <c r="I46" s="201"/>
      <c r="J46" s="202"/>
      <c r="K46" s="203">
        <f t="shared" si="2"/>
        <v>0</v>
      </c>
      <c r="L46" s="203"/>
      <c r="M46" s="204"/>
    </row>
    <row r="47" spans="1:13" ht="24" hidden="1" x14ac:dyDescent="0.25">
      <c r="A47" s="195">
        <v>17</v>
      </c>
      <c r="B47" s="216" t="s">
        <v>1981</v>
      </c>
      <c r="C47" s="197" t="s">
        <v>163</v>
      </c>
      <c r="D47" s="198">
        <v>9.5999999999999992E-3</v>
      </c>
      <c r="E47" s="199">
        <f t="shared" si="6"/>
        <v>0</v>
      </c>
      <c r="F47" s="199"/>
      <c r="G47" s="199"/>
      <c r="H47" s="217"/>
      <c r="I47" s="201"/>
      <c r="J47" s="202"/>
      <c r="K47" s="203">
        <f t="shared" si="2"/>
        <v>0</v>
      </c>
      <c r="L47" s="203"/>
      <c r="M47" s="204"/>
    </row>
    <row r="48" spans="1:13" hidden="1" x14ac:dyDescent="0.25">
      <c r="A48" s="195">
        <v>18</v>
      </c>
      <c r="B48" s="216" t="s">
        <v>1982</v>
      </c>
      <c r="C48" s="197" t="s">
        <v>103</v>
      </c>
      <c r="D48" s="198">
        <v>4.5999999999999999E-3</v>
      </c>
      <c r="E48" s="199">
        <f t="shared" si="6"/>
        <v>0</v>
      </c>
      <c r="F48" s="199"/>
      <c r="G48" s="199"/>
      <c r="H48" s="217"/>
      <c r="I48" s="201"/>
      <c r="J48" s="202"/>
      <c r="K48" s="203">
        <f t="shared" si="2"/>
        <v>0</v>
      </c>
      <c r="L48" s="203"/>
      <c r="M48" s="204"/>
    </row>
    <row r="49" spans="1:14" hidden="1" x14ac:dyDescent="0.25">
      <c r="A49" s="195">
        <v>19</v>
      </c>
      <c r="B49" s="216" t="s">
        <v>1948</v>
      </c>
      <c r="C49" s="197" t="s">
        <v>163</v>
      </c>
      <c r="D49" s="198">
        <v>0.2303</v>
      </c>
      <c r="E49" s="199">
        <f t="shared" si="6"/>
        <v>0</v>
      </c>
      <c r="F49" s="199"/>
      <c r="G49" s="199"/>
      <c r="H49" s="200"/>
      <c r="I49" s="201"/>
      <c r="J49" s="202"/>
      <c r="K49" s="203">
        <f t="shared" si="2"/>
        <v>0</v>
      </c>
      <c r="L49" s="203"/>
      <c r="M49" s="204"/>
    </row>
    <row r="50" spans="1:14" ht="24" hidden="1" x14ac:dyDescent="0.25">
      <c r="A50" s="195">
        <v>20</v>
      </c>
      <c r="B50" s="216" t="s">
        <v>1983</v>
      </c>
      <c r="C50" s="197" t="s">
        <v>163</v>
      </c>
      <c r="D50" s="198">
        <v>0.17269999999999999</v>
      </c>
      <c r="E50" s="199">
        <f t="shared" si="6"/>
        <v>0</v>
      </c>
      <c r="F50" s="199"/>
      <c r="G50" s="199"/>
      <c r="H50" s="200"/>
      <c r="I50" s="201"/>
      <c r="J50" s="202"/>
      <c r="K50" s="203">
        <f t="shared" si="2"/>
        <v>0</v>
      </c>
      <c r="L50" s="203"/>
      <c r="M50" s="204"/>
    </row>
    <row r="51" spans="1:14" ht="24" hidden="1" x14ac:dyDescent="0.25">
      <c r="A51" s="195">
        <v>21</v>
      </c>
      <c r="B51" s="216" t="s">
        <v>1984</v>
      </c>
      <c r="C51" s="197" t="s">
        <v>163</v>
      </c>
      <c r="D51" s="198">
        <v>0.2591</v>
      </c>
      <c r="E51" s="199">
        <f t="shared" si="6"/>
        <v>0</v>
      </c>
      <c r="F51" s="199"/>
      <c r="G51" s="199"/>
      <c r="H51" s="200"/>
      <c r="I51" s="201"/>
      <c r="J51" s="202"/>
      <c r="K51" s="203">
        <f t="shared" si="2"/>
        <v>0</v>
      </c>
      <c r="L51" s="203"/>
      <c r="M51" s="204"/>
    </row>
    <row r="52" spans="1:14" hidden="1" x14ac:dyDescent="0.25">
      <c r="A52" s="195">
        <v>22</v>
      </c>
      <c r="B52" s="216" t="s">
        <v>1985</v>
      </c>
      <c r="C52" s="197" t="s">
        <v>163</v>
      </c>
      <c r="D52" s="198">
        <v>0.1091</v>
      </c>
      <c r="E52" s="199">
        <f t="shared" si="6"/>
        <v>0</v>
      </c>
      <c r="F52" s="199"/>
      <c r="G52" s="199"/>
      <c r="H52" s="200"/>
      <c r="I52" s="201"/>
      <c r="J52" s="202"/>
      <c r="K52" s="203">
        <f t="shared" si="2"/>
        <v>0</v>
      </c>
      <c r="L52" s="203"/>
      <c r="M52" s="204"/>
    </row>
    <row r="53" spans="1:14" hidden="1" x14ac:dyDescent="0.25">
      <c r="A53" s="195">
        <v>23</v>
      </c>
      <c r="B53" s="216" t="s">
        <v>1986</v>
      </c>
      <c r="C53" s="197" t="s">
        <v>163</v>
      </c>
      <c r="D53" s="198">
        <v>0.1152</v>
      </c>
      <c r="E53" s="199">
        <f t="shared" si="6"/>
        <v>0</v>
      </c>
      <c r="F53" s="199"/>
      <c r="G53" s="199"/>
      <c r="H53" s="200"/>
      <c r="I53" s="201"/>
      <c r="J53" s="202"/>
      <c r="K53" s="203">
        <f t="shared" si="2"/>
        <v>0</v>
      </c>
      <c r="L53" s="203"/>
      <c r="M53" s="204"/>
    </row>
    <row r="54" spans="1:14" ht="24.75" x14ac:dyDescent="0.25">
      <c r="A54" s="195">
        <v>24</v>
      </c>
      <c r="B54" s="196" t="s">
        <v>1987</v>
      </c>
      <c r="C54" s="197" t="s">
        <v>163</v>
      </c>
      <c r="D54" s="198">
        <v>1.03E-2</v>
      </c>
      <c r="E54" s="199">
        <f t="shared" si="6"/>
        <v>0</v>
      </c>
      <c r="F54" s="199"/>
      <c r="G54" s="199"/>
      <c r="H54" s="221">
        <v>132.83807999999999</v>
      </c>
      <c r="I54" s="201"/>
      <c r="J54" s="202"/>
      <c r="K54" s="203">
        <f t="shared" si="2"/>
        <v>0</v>
      </c>
      <c r="L54" s="203"/>
      <c r="M54" s="204"/>
    </row>
    <row r="55" spans="1:14" ht="24.75" x14ac:dyDescent="0.25">
      <c r="A55" s="205">
        <v>25</v>
      </c>
      <c r="B55" s="219" t="s">
        <v>1988</v>
      </c>
      <c r="C55" s="207" t="s">
        <v>163</v>
      </c>
      <c r="D55" s="208">
        <v>4.2099999999999999E-2</v>
      </c>
      <c r="E55" s="209">
        <f t="shared" si="6"/>
        <v>0</v>
      </c>
      <c r="F55" s="209"/>
      <c r="G55" s="209"/>
      <c r="H55" s="210">
        <v>150</v>
      </c>
      <c r="I55" s="211"/>
      <c r="J55" s="212"/>
      <c r="K55" s="213">
        <f t="shared" si="2"/>
        <v>0</v>
      </c>
      <c r="L55" s="213"/>
      <c r="M55" s="214"/>
    </row>
    <row r="56" spans="1:14" x14ac:dyDescent="0.25">
      <c r="A56" s="222"/>
      <c r="B56" s="1520" t="s">
        <v>1989</v>
      </c>
      <c r="C56" s="1520"/>
      <c r="D56" s="1520"/>
      <c r="E56" s="1520"/>
      <c r="F56" s="1520"/>
      <c r="G56" s="1521"/>
      <c r="H56" s="223">
        <v>442.83807999999999</v>
      </c>
      <c r="I56" s="223">
        <v>236</v>
      </c>
      <c r="J56" s="223"/>
      <c r="K56" s="224">
        <f>+SUM(K8:K55)</f>
        <v>0</v>
      </c>
      <c r="L56" s="225">
        <f>+SUM(L8:L55)</f>
        <v>0</v>
      </c>
      <c r="M56" s="226">
        <f>+SUM(M8:M55)</f>
        <v>0</v>
      </c>
    </row>
    <row r="57" spans="1:14" ht="15" customHeight="1" x14ac:dyDescent="0.25">
      <c r="A57" s="227"/>
      <c r="B57" s="1522" t="s">
        <v>1990</v>
      </c>
      <c r="C57" s="1522"/>
      <c r="D57" s="1522"/>
      <c r="E57" s="1522"/>
      <c r="F57" s="1522"/>
      <c r="G57" s="1522"/>
      <c r="H57" s="1522"/>
      <c r="I57" s="1522"/>
      <c r="J57" s="1508">
        <f>+K56+L56+M56</f>
        <v>0</v>
      </c>
      <c r="K57" s="1508"/>
      <c r="L57" s="228"/>
      <c r="M57" s="229"/>
    </row>
    <row r="58" spans="1:14" ht="15" customHeight="1" x14ac:dyDescent="0.25">
      <c r="A58" s="230"/>
      <c r="B58" s="172" t="s">
        <v>423</v>
      </c>
      <c r="C58" s="173">
        <f>'[15]MANO DE OBRA DISTRIBUCION'!C308</f>
        <v>1.2</v>
      </c>
      <c r="D58" s="174"/>
      <c r="E58" s="175" t="s">
        <v>424</v>
      </c>
      <c r="F58" s="175"/>
      <c r="G58" s="175"/>
      <c r="H58" s="175"/>
      <c r="I58" s="175"/>
      <c r="J58" s="1508">
        <f>+J57*(C58-1)</f>
        <v>0</v>
      </c>
      <c r="K58" s="1508"/>
      <c r="L58" s="231"/>
      <c r="M58" s="232"/>
    </row>
    <row r="59" spans="1:14" ht="15" customHeight="1" x14ac:dyDescent="0.25">
      <c r="A59" s="230"/>
      <c r="B59" s="1502" t="s">
        <v>1991</v>
      </c>
      <c r="C59" s="1502"/>
      <c r="D59" s="1502"/>
      <c r="E59" s="1502"/>
      <c r="F59" s="1502"/>
      <c r="G59" s="1502"/>
      <c r="H59" s="1502"/>
      <c r="I59" s="1502"/>
      <c r="J59" s="1503">
        <f>+J58+J57</f>
        <v>0</v>
      </c>
      <c r="K59" s="1503"/>
      <c r="L59" s="231"/>
      <c r="M59" s="232"/>
      <c r="N59" s="238">
        <f>J59</f>
        <v>0</v>
      </c>
    </row>
    <row r="60" spans="1:14" ht="15" customHeight="1" x14ac:dyDescent="0.25">
      <c r="A60" s="230"/>
      <c r="B60" s="1504" t="str">
        <f>"I.V.A. ( "&amp;[15]DATOS!E28*100&amp;"% )…………………………………………………………………………………………………………………………………………………….."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)……………………………………………………………………………………………………………………………………………………..</v>
      </c>
      <c r="C60" s="1504"/>
      <c r="D60" s="1504"/>
      <c r="E60" s="1504"/>
      <c r="F60" s="1504"/>
      <c r="G60" s="1504"/>
      <c r="H60" s="1504"/>
      <c r="I60" s="1504"/>
      <c r="J60" s="1505">
        <f>J59*[15]DATOS!E28</f>
        <v>0</v>
      </c>
      <c r="K60" s="1505"/>
      <c r="L60" s="233"/>
      <c r="M60" s="234"/>
    </row>
    <row r="61" spans="1:14" ht="15.75" x14ac:dyDescent="0.25">
      <c r="A61" s="235"/>
      <c r="B61" s="1506" t="s">
        <v>1992</v>
      </c>
      <c r="C61" s="1506"/>
      <c r="D61" s="1506"/>
      <c r="E61" s="1506"/>
      <c r="F61" s="1506"/>
      <c r="G61" s="1506"/>
      <c r="H61" s="1506"/>
      <c r="I61" s="1506"/>
      <c r="J61" s="1507">
        <f>+J60+J59</f>
        <v>0</v>
      </c>
      <c r="K61" s="1507"/>
      <c r="L61" s="175"/>
      <c r="M61" s="236"/>
    </row>
    <row r="62" spans="1:14" ht="15.75" thickBot="1" x14ac:dyDescent="0.3">
      <c r="A62" s="1498" t="str">
        <f>[15]DATOS!A75:B75</f>
        <v>REALIZÓ: DAA</v>
      </c>
      <c r="B62" s="1499"/>
      <c r="C62" s="1500" t="str">
        <f>[15]DATOS!C75</f>
        <v>REVISÓ: JBB</v>
      </c>
      <c r="D62" s="1500"/>
      <c r="E62" s="1500"/>
      <c r="F62" s="1500"/>
      <c r="G62" s="1500"/>
      <c r="H62" s="1500"/>
      <c r="I62" s="1500" t="s">
        <v>1935</v>
      </c>
      <c r="J62" s="1500"/>
      <c r="K62" s="1500"/>
      <c r="L62" s="1500"/>
      <c r="M62" s="1501"/>
    </row>
  </sheetData>
  <sheetProtection algorithmName="SHA-512" hashValue="sCqxqE6Rd///L1WAlManKf6rVyoIsejUEgzdCw29MuEmO5LFYhlS7SuCwH8LdyIVau6wRwd+Q2uLhOaQIvxC2w==" saltValue="TifAlrgBadraww9l8bcyxA==" spinCount="100000" sheet="1" objects="1" scenarios="1"/>
  <mergeCells count="28">
    <mergeCell ref="A1:M1"/>
    <mergeCell ref="A2:M2"/>
    <mergeCell ref="A3:M3"/>
    <mergeCell ref="A4:G4"/>
    <mergeCell ref="H4:I4"/>
    <mergeCell ref="J4:K4"/>
    <mergeCell ref="L4:M4"/>
    <mergeCell ref="J58:K58"/>
    <mergeCell ref="B7:M7"/>
    <mergeCell ref="B16:M16"/>
    <mergeCell ref="A5:E5"/>
    <mergeCell ref="F5:G5"/>
    <mergeCell ref="H5:J5"/>
    <mergeCell ref="K5:M5"/>
    <mergeCell ref="B26:M26"/>
    <mergeCell ref="B34:M34"/>
    <mergeCell ref="B56:G56"/>
    <mergeCell ref="B57:I57"/>
    <mergeCell ref="J57:K57"/>
    <mergeCell ref="A62:B62"/>
    <mergeCell ref="C62:H62"/>
    <mergeCell ref="I62:M62"/>
    <mergeCell ref="B59:I59"/>
    <mergeCell ref="J59:K59"/>
    <mergeCell ref="B60:I60"/>
    <mergeCell ref="J60:K60"/>
    <mergeCell ref="B61:I61"/>
    <mergeCell ref="J61:K61"/>
  </mergeCells>
  <printOptions horizontalCentered="1"/>
  <pageMargins left="0.70866141732283505" right="0.70866141732283505" top="0.74803149606299202" bottom="0.74803149606299202" header="0.31496062992126" footer="0.31496062992126"/>
  <pageSetup paperSize="9" scale="8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6"/>
  <sheetViews>
    <sheetView workbookViewId="0">
      <selection activeCell="K28" sqref="K28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</cols>
  <sheetData>
    <row r="1" spans="1:7" ht="15.75" customHeight="1" thickBot="1" x14ac:dyDescent="0.3">
      <c r="A1" s="1539" t="s">
        <v>1795</v>
      </c>
      <c r="B1" s="1540"/>
      <c r="C1" s="1540"/>
      <c r="D1" s="1540"/>
      <c r="E1" s="1540"/>
      <c r="F1" s="1540"/>
      <c r="G1" s="1541"/>
    </row>
    <row r="2" spans="1:7" ht="15.75" thickBot="1" x14ac:dyDescent="0.3">
      <c r="A2" s="1539" t="s">
        <v>1796</v>
      </c>
      <c r="B2" s="1540"/>
      <c r="C2" s="1540"/>
      <c r="D2" s="1540"/>
      <c r="E2" s="1540"/>
      <c r="F2" s="1540"/>
      <c r="G2" s="1541"/>
    </row>
    <row r="3" spans="1:7" ht="25.5" customHeight="1" x14ac:dyDescent="0.25">
      <c r="A3" s="1542" t="s">
        <v>1996</v>
      </c>
      <c r="B3" s="1543"/>
      <c r="C3" s="1543"/>
      <c r="D3" s="1543"/>
      <c r="E3" s="1543"/>
      <c r="F3" s="1543"/>
      <c r="G3" s="1544"/>
    </row>
    <row r="4" spans="1:7" x14ac:dyDescent="0.25">
      <c r="A4" s="124"/>
      <c r="B4" s="125"/>
      <c r="C4" s="125"/>
      <c r="D4" s="125"/>
      <c r="E4" s="125"/>
      <c r="F4" s="125"/>
      <c r="G4" s="126"/>
    </row>
    <row r="5" spans="1:7" x14ac:dyDescent="0.25">
      <c r="A5" s="1545" t="s">
        <v>1797</v>
      </c>
      <c r="B5" s="1546"/>
      <c r="C5" s="1546"/>
      <c r="D5" s="1546"/>
      <c r="E5" s="1546"/>
      <c r="F5" s="1546"/>
      <c r="G5" s="1547"/>
    </row>
    <row r="6" spans="1:7" x14ac:dyDescent="0.25">
      <c r="A6" s="1548" t="s">
        <v>1798</v>
      </c>
      <c r="B6" s="1548"/>
      <c r="C6" s="1548"/>
      <c r="D6" s="1548"/>
      <c r="E6" s="1548"/>
      <c r="F6" s="1548" t="s">
        <v>1799</v>
      </c>
      <c r="G6" s="1547"/>
    </row>
    <row r="7" spans="1:7" x14ac:dyDescent="0.25">
      <c r="A7" s="1545" t="s">
        <v>1800</v>
      </c>
      <c r="B7" s="1546"/>
      <c r="C7" s="1546"/>
      <c r="D7" s="1546"/>
      <c r="E7" s="1546"/>
      <c r="F7" s="127"/>
      <c r="G7" s="126"/>
    </row>
    <row r="8" spans="1:7" ht="15.75" thickBot="1" x14ac:dyDescent="0.3">
      <c r="A8" s="1551" t="s">
        <v>1801</v>
      </c>
      <c r="B8" s="1552"/>
      <c r="C8" s="1552"/>
      <c r="D8" s="1552"/>
      <c r="E8" s="1552"/>
      <c r="F8" s="128"/>
      <c r="G8" s="129"/>
    </row>
    <row r="9" spans="1:7" ht="15.75" thickBot="1" x14ac:dyDescent="0.3">
      <c r="A9" s="130" t="s">
        <v>1802</v>
      </c>
      <c r="B9" s="131" t="s">
        <v>1803</v>
      </c>
      <c r="C9" s="128"/>
      <c r="D9" s="128"/>
      <c r="E9" s="128"/>
      <c r="F9" s="132"/>
      <c r="G9" s="133"/>
    </row>
    <row r="10" spans="1:7" ht="23.25" thickBot="1" x14ac:dyDescent="0.3">
      <c r="A10" s="134"/>
      <c r="B10" s="133" t="s">
        <v>1804</v>
      </c>
      <c r="C10" s="135" t="s">
        <v>1805</v>
      </c>
      <c r="D10" s="135" t="s">
        <v>1806</v>
      </c>
      <c r="E10" s="135" t="s">
        <v>1807</v>
      </c>
      <c r="F10" s="135" t="s">
        <v>1808</v>
      </c>
      <c r="G10" s="136" t="s">
        <v>1809</v>
      </c>
    </row>
    <row r="11" spans="1:7" x14ac:dyDescent="0.25">
      <c r="A11" s="137">
        <v>1</v>
      </c>
      <c r="B11" s="138" t="s">
        <v>1810</v>
      </c>
      <c r="C11" s="139"/>
      <c r="D11" s="140"/>
      <c r="E11" s="140">
        <f>+C11*D11</f>
        <v>0</v>
      </c>
      <c r="F11" s="141"/>
      <c r="G11" s="141">
        <f>+F11*E11</f>
        <v>0</v>
      </c>
    </row>
    <row r="12" spans="1:7" x14ac:dyDescent="0.25">
      <c r="A12" s="137">
        <v>2</v>
      </c>
      <c r="B12" s="142" t="s">
        <v>1811</v>
      </c>
      <c r="C12" s="143"/>
      <c r="D12" s="141"/>
      <c r="E12" s="141">
        <f>+D12*C12</f>
        <v>0</v>
      </c>
      <c r="F12" s="141"/>
      <c r="G12" s="141">
        <f>+F12*E12</f>
        <v>0</v>
      </c>
    </row>
    <row r="13" spans="1:7" ht="15.75" customHeight="1" x14ac:dyDescent="0.25">
      <c r="A13" s="137"/>
      <c r="B13" s="144"/>
      <c r="C13" s="143"/>
      <c r="D13" s="141"/>
      <c r="E13" s="141"/>
      <c r="F13" s="141"/>
      <c r="G13" s="141"/>
    </row>
    <row r="14" spans="1:7" ht="15.75" thickBot="1" x14ac:dyDescent="0.3">
      <c r="A14" s="130"/>
      <c r="B14" s="145" t="s">
        <v>1812</v>
      </c>
      <c r="C14" s="145"/>
      <c r="D14" s="145"/>
      <c r="E14" s="145"/>
      <c r="F14" s="146"/>
      <c r="G14" s="145">
        <f>SUM(G11:G12)</f>
        <v>0</v>
      </c>
    </row>
    <row r="15" spans="1:7" ht="15.75" thickBot="1" x14ac:dyDescent="0.3">
      <c r="A15" s="140"/>
      <c r="B15" s="128" t="s">
        <v>1813</v>
      </c>
      <c r="C15" s="128"/>
      <c r="D15" s="132"/>
      <c r="E15" s="132"/>
      <c r="F15" s="132"/>
      <c r="G15" s="133"/>
    </row>
    <row r="16" spans="1:7" ht="23.25" thickBot="1" x14ac:dyDescent="0.3">
      <c r="A16" s="134"/>
      <c r="B16" s="132" t="s">
        <v>1814</v>
      </c>
      <c r="C16" s="135" t="s">
        <v>1815</v>
      </c>
      <c r="D16" s="135" t="s">
        <v>1816</v>
      </c>
      <c r="E16" s="135" t="s">
        <v>1807</v>
      </c>
      <c r="F16" s="135" t="s">
        <v>1817</v>
      </c>
      <c r="G16" s="136" t="s">
        <v>1809</v>
      </c>
    </row>
    <row r="17" spans="1:7" x14ac:dyDescent="0.25">
      <c r="A17" s="147">
        <v>1</v>
      </c>
      <c r="B17" s="148" t="s">
        <v>1818</v>
      </c>
      <c r="C17" s="130"/>
      <c r="D17" s="141"/>
      <c r="E17" s="141">
        <f>+D17*C17</f>
        <v>0</v>
      </c>
      <c r="F17" s="141"/>
      <c r="G17" s="141">
        <f>+F17*E17</f>
        <v>0</v>
      </c>
    </row>
    <row r="18" spans="1:7" x14ac:dyDescent="0.25">
      <c r="A18" s="147">
        <v>2</v>
      </c>
      <c r="B18" s="148" t="s">
        <v>1819</v>
      </c>
      <c r="C18" s="130"/>
      <c r="D18" s="141"/>
      <c r="E18" s="141">
        <f>+D18*C18</f>
        <v>0</v>
      </c>
      <c r="F18" s="141"/>
      <c r="G18" s="141">
        <f t="shared" ref="G18:G22" si="0">+F18*E18</f>
        <v>0</v>
      </c>
    </row>
    <row r="19" spans="1:7" x14ac:dyDescent="0.25">
      <c r="A19" s="147">
        <v>3</v>
      </c>
      <c r="B19" s="148" t="s">
        <v>1820</v>
      </c>
      <c r="C19" s="130"/>
      <c r="D19" s="141"/>
      <c r="E19" s="141">
        <f t="shared" ref="E19:E22" si="1">+D19*C19</f>
        <v>0</v>
      </c>
      <c r="F19" s="141"/>
      <c r="G19" s="141">
        <f>+F19*E19</f>
        <v>0</v>
      </c>
    </row>
    <row r="20" spans="1:7" x14ac:dyDescent="0.25">
      <c r="A20" s="147">
        <v>4</v>
      </c>
      <c r="B20" s="148" t="s">
        <v>1821</v>
      </c>
      <c r="C20" s="130"/>
      <c r="D20" s="130"/>
      <c r="E20" s="141">
        <f t="shared" si="1"/>
        <v>0</v>
      </c>
      <c r="F20" s="141"/>
      <c r="G20" s="141">
        <f t="shared" si="0"/>
        <v>0</v>
      </c>
    </row>
    <row r="21" spans="1:7" x14ac:dyDescent="0.25">
      <c r="A21" s="147">
        <v>5</v>
      </c>
      <c r="B21" s="148" t="s">
        <v>1822</v>
      </c>
      <c r="C21" s="130"/>
      <c r="D21" s="130"/>
      <c r="E21" s="141">
        <f t="shared" si="1"/>
        <v>0</v>
      </c>
      <c r="F21" s="141"/>
      <c r="G21" s="141">
        <f t="shared" si="0"/>
        <v>0</v>
      </c>
    </row>
    <row r="22" spans="1:7" x14ac:dyDescent="0.25">
      <c r="A22" s="147">
        <v>7</v>
      </c>
      <c r="B22" s="148" t="s">
        <v>1823</v>
      </c>
      <c r="C22" s="130"/>
      <c r="D22" s="141"/>
      <c r="E22" s="141">
        <f t="shared" si="1"/>
        <v>0</v>
      </c>
      <c r="F22" s="141"/>
      <c r="G22" s="141">
        <f t="shared" si="0"/>
        <v>0</v>
      </c>
    </row>
    <row r="23" spans="1:7" x14ac:dyDescent="0.25">
      <c r="A23" s="149"/>
      <c r="B23" s="141"/>
      <c r="C23" s="141"/>
      <c r="D23" s="141"/>
      <c r="E23" s="141"/>
      <c r="F23" s="141"/>
      <c r="G23" s="141"/>
    </row>
    <row r="24" spans="1:7" ht="15.75" thickBot="1" x14ac:dyDescent="0.3">
      <c r="A24" s="130"/>
      <c r="B24" s="145" t="s">
        <v>1824</v>
      </c>
      <c r="C24" s="145"/>
      <c r="D24" s="145"/>
      <c r="E24" s="145"/>
      <c r="F24" s="145"/>
      <c r="G24" s="145">
        <f>SUM(G17:G22)</f>
        <v>0</v>
      </c>
    </row>
    <row r="25" spans="1:7" ht="15.75" thickBot="1" x14ac:dyDescent="0.3">
      <c r="A25" s="140"/>
      <c r="B25" s="128" t="s">
        <v>1825</v>
      </c>
      <c r="C25" s="150"/>
      <c r="D25" s="150"/>
      <c r="E25" s="150"/>
      <c r="F25" s="150"/>
      <c r="G25" s="145"/>
    </row>
    <row r="26" spans="1:7" ht="15.75" thickBot="1" x14ac:dyDescent="0.3">
      <c r="A26" s="134"/>
      <c r="B26" s="1553" t="s">
        <v>1804</v>
      </c>
      <c r="C26" s="1554"/>
      <c r="D26" s="133" t="s">
        <v>45</v>
      </c>
      <c r="E26" s="133" t="s">
        <v>1805</v>
      </c>
      <c r="F26" s="133" t="s">
        <v>1826</v>
      </c>
      <c r="G26" s="133" t="s">
        <v>1827</v>
      </c>
    </row>
    <row r="27" spans="1:7" x14ac:dyDescent="0.25">
      <c r="A27" s="137">
        <v>1</v>
      </c>
      <c r="B27" s="148" t="s">
        <v>1828</v>
      </c>
      <c r="C27" s="141"/>
      <c r="D27" s="141"/>
      <c r="E27" s="141"/>
      <c r="F27" s="141"/>
      <c r="G27" s="141">
        <f>+F27*E27</f>
        <v>0</v>
      </c>
    </row>
    <row r="28" spans="1:7" x14ac:dyDescent="0.25">
      <c r="A28" s="137" t="s">
        <v>1829</v>
      </c>
      <c r="B28" s="148" t="s">
        <v>1830</v>
      </c>
      <c r="C28" s="141"/>
      <c r="D28" s="130"/>
      <c r="E28" s="130"/>
      <c r="F28" s="130"/>
      <c r="G28" s="141">
        <f t="shared" ref="G28:G29" si="2">+F28*E28</f>
        <v>0</v>
      </c>
    </row>
    <row r="29" spans="1:7" x14ac:dyDescent="0.25">
      <c r="A29" s="137">
        <v>4</v>
      </c>
      <c r="B29" s="148" t="s">
        <v>1831</v>
      </c>
      <c r="C29" s="141"/>
      <c r="D29" s="130"/>
      <c r="E29" s="130"/>
      <c r="F29" s="130"/>
      <c r="G29" s="141">
        <f t="shared" si="2"/>
        <v>0</v>
      </c>
    </row>
    <row r="30" spans="1:7" x14ac:dyDescent="0.25">
      <c r="A30" s="130"/>
      <c r="B30" s="127"/>
      <c r="C30" s="141"/>
      <c r="D30" s="141"/>
      <c r="E30" s="141"/>
      <c r="F30" s="141"/>
      <c r="G30" s="141"/>
    </row>
    <row r="31" spans="1:7" ht="15.75" thickBot="1" x14ac:dyDescent="0.3">
      <c r="A31" s="134"/>
      <c r="B31" s="150" t="s">
        <v>1832</v>
      </c>
      <c r="C31" s="145"/>
      <c r="D31" s="145"/>
      <c r="E31" s="145"/>
      <c r="F31" s="145"/>
      <c r="G31" s="145">
        <f>SUM(G27:G30)</f>
        <v>0</v>
      </c>
    </row>
    <row r="32" spans="1:7" ht="15.75" thickBot="1" x14ac:dyDescent="0.3">
      <c r="A32" s="127"/>
      <c r="B32" s="127"/>
      <c r="C32" s="127"/>
      <c r="D32" s="1549" t="s">
        <v>1833</v>
      </c>
      <c r="E32" s="1550"/>
      <c r="F32" s="145"/>
      <c r="G32" s="151">
        <f>+G31+G24+G14</f>
        <v>0</v>
      </c>
    </row>
    <row r="33" spans="1:7" ht="15.75" thickBot="1" x14ac:dyDescent="0.3">
      <c r="A33" s="127"/>
      <c r="B33" s="127"/>
      <c r="C33" s="127"/>
      <c r="D33" s="1549" t="s">
        <v>1834</v>
      </c>
      <c r="E33" s="1550"/>
      <c r="F33" s="145"/>
      <c r="G33" s="145"/>
    </row>
    <row r="34" spans="1:7" ht="15.75" thickBot="1" x14ac:dyDescent="0.3">
      <c r="A34" s="127"/>
      <c r="B34" s="127"/>
      <c r="C34" s="127"/>
      <c r="D34" s="1549" t="s">
        <v>1835</v>
      </c>
      <c r="E34" s="1550"/>
      <c r="F34" s="145"/>
      <c r="G34" s="145"/>
    </row>
    <row r="35" spans="1:7" ht="15.75" thickBot="1" x14ac:dyDescent="0.3">
      <c r="A35" s="127"/>
      <c r="B35" s="127"/>
      <c r="C35" s="127"/>
      <c r="D35" s="1549" t="s">
        <v>1836</v>
      </c>
      <c r="E35" s="1550"/>
      <c r="F35" s="145"/>
      <c r="G35" s="151">
        <f>SUM(G32:G34)</f>
        <v>0</v>
      </c>
    </row>
    <row r="36" spans="1:7" ht="15.75" thickBot="1" x14ac:dyDescent="0.3">
      <c r="A36" s="127"/>
      <c r="B36" s="127"/>
      <c r="C36" s="127"/>
      <c r="D36" s="1549" t="s">
        <v>1837</v>
      </c>
      <c r="E36" s="1550"/>
      <c r="F36" s="145"/>
      <c r="G36" s="151">
        <f>+G35</f>
        <v>0</v>
      </c>
    </row>
  </sheetData>
  <mergeCells count="14">
    <mergeCell ref="D35:E35"/>
    <mergeCell ref="D36:E36"/>
    <mergeCell ref="A7:E7"/>
    <mergeCell ref="A8:E8"/>
    <mergeCell ref="B26:C26"/>
    <mergeCell ref="D32:E32"/>
    <mergeCell ref="D33:E33"/>
    <mergeCell ref="D34:E34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scale="8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5"/>
  <sheetViews>
    <sheetView workbookViewId="0">
      <selection sqref="A1:G35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  <col min="258" max="258" width="32.5703125" bestFit="1" customWidth="1"/>
    <col min="261" max="261" width="17.5703125" bestFit="1" customWidth="1"/>
    <col min="262" max="262" width="16.7109375" bestFit="1" customWidth="1"/>
    <col min="263" max="263" width="21" bestFit="1" customWidth="1"/>
    <col min="514" max="514" width="32.5703125" bestFit="1" customWidth="1"/>
    <col min="517" max="517" width="17.5703125" bestFit="1" customWidth="1"/>
    <col min="518" max="518" width="16.7109375" bestFit="1" customWidth="1"/>
    <col min="519" max="519" width="21" bestFit="1" customWidth="1"/>
    <col min="770" max="770" width="32.5703125" bestFit="1" customWidth="1"/>
    <col min="773" max="773" width="17.5703125" bestFit="1" customWidth="1"/>
    <col min="774" max="774" width="16.7109375" bestFit="1" customWidth="1"/>
    <col min="775" max="775" width="21" bestFit="1" customWidth="1"/>
    <col min="1026" max="1026" width="32.5703125" bestFit="1" customWidth="1"/>
    <col min="1029" max="1029" width="17.5703125" bestFit="1" customWidth="1"/>
    <col min="1030" max="1030" width="16.7109375" bestFit="1" customWidth="1"/>
    <col min="1031" max="1031" width="21" bestFit="1" customWidth="1"/>
    <col min="1282" max="1282" width="32.5703125" bestFit="1" customWidth="1"/>
    <col min="1285" max="1285" width="17.5703125" bestFit="1" customWidth="1"/>
    <col min="1286" max="1286" width="16.7109375" bestFit="1" customWidth="1"/>
    <col min="1287" max="1287" width="21" bestFit="1" customWidth="1"/>
    <col min="1538" max="1538" width="32.5703125" bestFit="1" customWidth="1"/>
    <col min="1541" max="1541" width="17.5703125" bestFit="1" customWidth="1"/>
    <col min="1542" max="1542" width="16.7109375" bestFit="1" customWidth="1"/>
    <col min="1543" max="1543" width="21" bestFit="1" customWidth="1"/>
    <col min="1794" max="1794" width="32.5703125" bestFit="1" customWidth="1"/>
    <col min="1797" max="1797" width="17.5703125" bestFit="1" customWidth="1"/>
    <col min="1798" max="1798" width="16.7109375" bestFit="1" customWidth="1"/>
    <col min="1799" max="1799" width="21" bestFit="1" customWidth="1"/>
    <col min="2050" max="2050" width="32.5703125" bestFit="1" customWidth="1"/>
    <col min="2053" max="2053" width="17.5703125" bestFit="1" customWidth="1"/>
    <col min="2054" max="2054" width="16.7109375" bestFit="1" customWidth="1"/>
    <col min="2055" max="2055" width="21" bestFit="1" customWidth="1"/>
    <col min="2306" max="2306" width="32.5703125" bestFit="1" customWidth="1"/>
    <col min="2309" max="2309" width="17.5703125" bestFit="1" customWidth="1"/>
    <col min="2310" max="2310" width="16.7109375" bestFit="1" customWidth="1"/>
    <col min="2311" max="2311" width="21" bestFit="1" customWidth="1"/>
    <col min="2562" max="2562" width="32.5703125" bestFit="1" customWidth="1"/>
    <col min="2565" max="2565" width="17.5703125" bestFit="1" customWidth="1"/>
    <col min="2566" max="2566" width="16.7109375" bestFit="1" customWidth="1"/>
    <col min="2567" max="2567" width="21" bestFit="1" customWidth="1"/>
    <col min="2818" max="2818" width="32.5703125" bestFit="1" customWidth="1"/>
    <col min="2821" max="2821" width="17.5703125" bestFit="1" customWidth="1"/>
    <col min="2822" max="2822" width="16.7109375" bestFit="1" customWidth="1"/>
    <col min="2823" max="2823" width="21" bestFit="1" customWidth="1"/>
    <col min="3074" max="3074" width="32.5703125" bestFit="1" customWidth="1"/>
    <col min="3077" max="3077" width="17.5703125" bestFit="1" customWidth="1"/>
    <col min="3078" max="3078" width="16.7109375" bestFit="1" customWidth="1"/>
    <col min="3079" max="3079" width="21" bestFit="1" customWidth="1"/>
    <col min="3330" max="3330" width="32.5703125" bestFit="1" customWidth="1"/>
    <col min="3333" max="3333" width="17.5703125" bestFit="1" customWidth="1"/>
    <col min="3334" max="3334" width="16.7109375" bestFit="1" customWidth="1"/>
    <col min="3335" max="3335" width="21" bestFit="1" customWidth="1"/>
    <col min="3586" max="3586" width="32.5703125" bestFit="1" customWidth="1"/>
    <col min="3589" max="3589" width="17.5703125" bestFit="1" customWidth="1"/>
    <col min="3590" max="3590" width="16.7109375" bestFit="1" customWidth="1"/>
    <col min="3591" max="3591" width="21" bestFit="1" customWidth="1"/>
    <col min="3842" max="3842" width="32.5703125" bestFit="1" customWidth="1"/>
    <col min="3845" max="3845" width="17.5703125" bestFit="1" customWidth="1"/>
    <col min="3846" max="3846" width="16.7109375" bestFit="1" customWidth="1"/>
    <col min="3847" max="3847" width="21" bestFit="1" customWidth="1"/>
    <col min="4098" max="4098" width="32.5703125" bestFit="1" customWidth="1"/>
    <col min="4101" max="4101" width="17.5703125" bestFit="1" customWidth="1"/>
    <col min="4102" max="4102" width="16.7109375" bestFit="1" customWidth="1"/>
    <col min="4103" max="4103" width="21" bestFit="1" customWidth="1"/>
    <col min="4354" max="4354" width="32.5703125" bestFit="1" customWidth="1"/>
    <col min="4357" max="4357" width="17.5703125" bestFit="1" customWidth="1"/>
    <col min="4358" max="4358" width="16.7109375" bestFit="1" customWidth="1"/>
    <col min="4359" max="4359" width="21" bestFit="1" customWidth="1"/>
    <col min="4610" max="4610" width="32.5703125" bestFit="1" customWidth="1"/>
    <col min="4613" max="4613" width="17.5703125" bestFit="1" customWidth="1"/>
    <col min="4614" max="4614" width="16.7109375" bestFit="1" customWidth="1"/>
    <col min="4615" max="4615" width="21" bestFit="1" customWidth="1"/>
    <col min="4866" max="4866" width="32.5703125" bestFit="1" customWidth="1"/>
    <col min="4869" max="4869" width="17.5703125" bestFit="1" customWidth="1"/>
    <col min="4870" max="4870" width="16.7109375" bestFit="1" customWidth="1"/>
    <col min="4871" max="4871" width="21" bestFit="1" customWidth="1"/>
    <col min="5122" max="5122" width="32.5703125" bestFit="1" customWidth="1"/>
    <col min="5125" max="5125" width="17.5703125" bestFit="1" customWidth="1"/>
    <col min="5126" max="5126" width="16.7109375" bestFit="1" customWidth="1"/>
    <col min="5127" max="5127" width="21" bestFit="1" customWidth="1"/>
    <col min="5378" max="5378" width="32.5703125" bestFit="1" customWidth="1"/>
    <col min="5381" max="5381" width="17.5703125" bestFit="1" customWidth="1"/>
    <col min="5382" max="5382" width="16.7109375" bestFit="1" customWidth="1"/>
    <col min="5383" max="5383" width="21" bestFit="1" customWidth="1"/>
    <col min="5634" max="5634" width="32.5703125" bestFit="1" customWidth="1"/>
    <col min="5637" max="5637" width="17.5703125" bestFit="1" customWidth="1"/>
    <col min="5638" max="5638" width="16.7109375" bestFit="1" customWidth="1"/>
    <col min="5639" max="5639" width="21" bestFit="1" customWidth="1"/>
    <col min="5890" max="5890" width="32.5703125" bestFit="1" customWidth="1"/>
    <col min="5893" max="5893" width="17.5703125" bestFit="1" customWidth="1"/>
    <col min="5894" max="5894" width="16.7109375" bestFit="1" customWidth="1"/>
    <col min="5895" max="5895" width="21" bestFit="1" customWidth="1"/>
    <col min="6146" max="6146" width="32.5703125" bestFit="1" customWidth="1"/>
    <col min="6149" max="6149" width="17.5703125" bestFit="1" customWidth="1"/>
    <col min="6150" max="6150" width="16.7109375" bestFit="1" customWidth="1"/>
    <col min="6151" max="6151" width="21" bestFit="1" customWidth="1"/>
    <col min="6402" max="6402" width="32.5703125" bestFit="1" customWidth="1"/>
    <col min="6405" max="6405" width="17.5703125" bestFit="1" customWidth="1"/>
    <col min="6406" max="6406" width="16.7109375" bestFit="1" customWidth="1"/>
    <col min="6407" max="6407" width="21" bestFit="1" customWidth="1"/>
    <col min="6658" max="6658" width="32.5703125" bestFit="1" customWidth="1"/>
    <col min="6661" max="6661" width="17.5703125" bestFit="1" customWidth="1"/>
    <col min="6662" max="6662" width="16.7109375" bestFit="1" customWidth="1"/>
    <col min="6663" max="6663" width="21" bestFit="1" customWidth="1"/>
    <col min="6914" max="6914" width="32.5703125" bestFit="1" customWidth="1"/>
    <col min="6917" max="6917" width="17.5703125" bestFit="1" customWidth="1"/>
    <col min="6918" max="6918" width="16.7109375" bestFit="1" customWidth="1"/>
    <col min="6919" max="6919" width="21" bestFit="1" customWidth="1"/>
    <col min="7170" max="7170" width="32.5703125" bestFit="1" customWidth="1"/>
    <col min="7173" max="7173" width="17.5703125" bestFit="1" customWidth="1"/>
    <col min="7174" max="7174" width="16.7109375" bestFit="1" customWidth="1"/>
    <col min="7175" max="7175" width="21" bestFit="1" customWidth="1"/>
    <col min="7426" max="7426" width="32.5703125" bestFit="1" customWidth="1"/>
    <col min="7429" max="7429" width="17.5703125" bestFit="1" customWidth="1"/>
    <col min="7430" max="7430" width="16.7109375" bestFit="1" customWidth="1"/>
    <col min="7431" max="7431" width="21" bestFit="1" customWidth="1"/>
    <col min="7682" max="7682" width="32.5703125" bestFit="1" customWidth="1"/>
    <col min="7685" max="7685" width="17.5703125" bestFit="1" customWidth="1"/>
    <col min="7686" max="7686" width="16.7109375" bestFit="1" customWidth="1"/>
    <col min="7687" max="7687" width="21" bestFit="1" customWidth="1"/>
    <col min="7938" max="7938" width="32.5703125" bestFit="1" customWidth="1"/>
    <col min="7941" max="7941" width="17.5703125" bestFit="1" customWidth="1"/>
    <col min="7942" max="7942" width="16.7109375" bestFit="1" customWidth="1"/>
    <col min="7943" max="7943" width="21" bestFit="1" customWidth="1"/>
    <col min="8194" max="8194" width="32.5703125" bestFit="1" customWidth="1"/>
    <col min="8197" max="8197" width="17.5703125" bestFit="1" customWidth="1"/>
    <col min="8198" max="8198" width="16.7109375" bestFit="1" customWidth="1"/>
    <col min="8199" max="8199" width="21" bestFit="1" customWidth="1"/>
    <col min="8450" max="8450" width="32.5703125" bestFit="1" customWidth="1"/>
    <col min="8453" max="8453" width="17.5703125" bestFit="1" customWidth="1"/>
    <col min="8454" max="8454" width="16.7109375" bestFit="1" customWidth="1"/>
    <col min="8455" max="8455" width="21" bestFit="1" customWidth="1"/>
    <col min="8706" max="8706" width="32.5703125" bestFit="1" customWidth="1"/>
    <col min="8709" max="8709" width="17.5703125" bestFit="1" customWidth="1"/>
    <col min="8710" max="8710" width="16.7109375" bestFit="1" customWidth="1"/>
    <col min="8711" max="8711" width="21" bestFit="1" customWidth="1"/>
    <col min="8962" max="8962" width="32.5703125" bestFit="1" customWidth="1"/>
    <col min="8965" max="8965" width="17.5703125" bestFit="1" customWidth="1"/>
    <col min="8966" max="8966" width="16.7109375" bestFit="1" customWidth="1"/>
    <col min="8967" max="8967" width="21" bestFit="1" customWidth="1"/>
    <col min="9218" max="9218" width="32.5703125" bestFit="1" customWidth="1"/>
    <col min="9221" max="9221" width="17.5703125" bestFit="1" customWidth="1"/>
    <col min="9222" max="9222" width="16.7109375" bestFit="1" customWidth="1"/>
    <col min="9223" max="9223" width="21" bestFit="1" customWidth="1"/>
    <col min="9474" max="9474" width="32.5703125" bestFit="1" customWidth="1"/>
    <col min="9477" max="9477" width="17.5703125" bestFit="1" customWidth="1"/>
    <col min="9478" max="9478" width="16.7109375" bestFit="1" customWidth="1"/>
    <col min="9479" max="9479" width="21" bestFit="1" customWidth="1"/>
    <col min="9730" max="9730" width="32.5703125" bestFit="1" customWidth="1"/>
    <col min="9733" max="9733" width="17.5703125" bestFit="1" customWidth="1"/>
    <col min="9734" max="9734" width="16.7109375" bestFit="1" customWidth="1"/>
    <col min="9735" max="9735" width="21" bestFit="1" customWidth="1"/>
    <col min="9986" max="9986" width="32.5703125" bestFit="1" customWidth="1"/>
    <col min="9989" max="9989" width="17.5703125" bestFit="1" customWidth="1"/>
    <col min="9990" max="9990" width="16.7109375" bestFit="1" customWidth="1"/>
    <col min="9991" max="9991" width="21" bestFit="1" customWidth="1"/>
    <col min="10242" max="10242" width="32.5703125" bestFit="1" customWidth="1"/>
    <col min="10245" max="10245" width="17.5703125" bestFit="1" customWidth="1"/>
    <col min="10246" max="10246" width="16.7109375" bestFit="1" customWidth="1"/>
    <col min="10247" max="10247" width="21" bestFit="1" customWidth="1"/>
    <col min="10498" max="10498" width="32.5703125" bestFit="1" customWidth="1"/>
    <col min="10501" max="10501" width="17.5703125" bestFit="1" customWidth="1"/>
    <col min="10502" max="10502" width="16.7109375" bestFit="1" customWidth="1"/>
    <col min="10503" max="10503" width="21" bestFit="1" customWidth="1"/>
    <col min="10754" max="10754" width="32.5703125" bestFit="1" customWidth="1"/>
    <col min="10757" max="10757" width="17.5703125" bestFit="1" customWidth="1"/>
    <col min="10758" max="10758" width="16.7109375" bestFit="1" customWidth="1"/>
    <col min="10759" max="10759" width="21" bestFit="1" customWidth="1"/>
    <col min="11010" max="11010" width="32.5703125" bestFit="1" customWidth="1"/>
    <col min="11013" max="11013" width="17.5703125" bestFit="1" customWidth="1"/>
    <col min="11014" max="11014" width="16.7109375" bestFit="1" customWidth="1"/>
    <col min="11015" max="11015" width="21" bestFit="1" customWidth="1"/>
    <col min="11266" max="11266" width="32.5703125" bestFit="1" customWidth="1"/>
    <col min="11269" max="11269" width="17.5703125" bestFit="1" customWidth="1"/>
    <col min="11270" max="11270" width="16.7109375" bestFit="1" customWidth="1"/>
    <col min="11271" max="11271" width="21" bestFit="1" customWidth="1"/>
    <col min="11522" max="11522" width="32.5703125" bestFit="1" customWidth="1"/>
    <col min="11525" max="11525" width="17.5703125" bestFit="1" customWidth="1"/>
    <col min="11526" max="11526" width="16.7109375" bestFit="1" customWidth="1"/>
    <col min="11527" max="11527" width="21" bestFit="1" customWidth="1"/>
    <col min="11778" max="11778" width="32.5703125" bestFit="1" customWidth="1"/>
    <col min="11781" max="11781" width="17.5703125" bestFit="1" customWidth="1"/>
    <col min="11782" max="11782" width="16.7109375" bestFit="1" customWidth="1"/>
    <col min="11783" max="11783" width="21" bestFit="1" customWidth="1"/>
    <col min="12034" max="12034" width="32.5703125" bestFit="1" customWidth="1"/>
    <col min="12037" max="12037" width="17.5703125" bestFit="1" customWidth="1"/>
    <col min="12038" max="12038" width="16.7109375" bestFit="1" customWidth="1"/>
    <col min="12039" max="12039" width="21" bestFit="1" customWidth="1"/>
    <col min="12290" max="12290" width="32.5703125" bestFit="1" customWidth="1"/>
    <col min="12293" max="12293" width="17.5703125" bestFit="1" customWidth="1"/>
    <col min="12294" max="12294" width="16.7109375" bestFit="1" customWidth="1"/>
    <col min="12295" max="12295" width="21" bestFit="1" customWidth="1"/>
    <col min="12546" max="12546" width="32.5703125" bestFit="1" customWidth="1"/>
    <col min="12549" max="12549" width="17.5703125" bestFit="1" customWidth="1"/>
    <col min="12550" max="12550" width="16.7109375" bestFit="1" customWidth="1"/>
    <col min="12551" max="12551" width="21" bestFit="1" customWidth="1"/>
    <col min="12802" max="12802" width="32.5703125" bestFit="1" customWidth="1"/>
    <col min="12805" max="12805" width="17.5703125" bestFit="1" customWidth="1"/>
    <col min="12806" max="12806" width="16.7109375" bestFit="1" customWidth="1"/>
    <col min="12807" max="12807" width="21" bestFit="1" customWidth="1"/>
    <col min="13058" max="13058" width="32.5703125" bestFit="1" customWidth="1"/>
    <col min="13061" max="13061" width="17.5703125" bestFit="1" customWidth="1"/>
    <col min="13062" max="13062" width="16.7109375" bestFit="1" customWidth="1"/>
    <col min="13063" max="13063" width="21" bestFit="1" customWidth="1"/>
    <col min="13314" max="13314" width="32.5703125" bestFit="1" customWidth="1"/>
    <col min="13317" max="13317" width="17.5703125" bestFit="1" customWidth="1"/>
    <col min="13318" max="13318" width="16.7109375" bestFit="1" customWidth="1"/>
    <col min="13319" max="13319" width="21" bestFit="1" customWidth="1"/>
    <col min="13570" max="13570" width="32.5703125" bestFit="1" customWidth="1"/>
    <col min="13573" max="13573" width="17.5703125" bestFit="1" customWidth="1"/>
    <col min="13574" max="13574" width="16.7109375" bestFit="1" customWidth="1"/>
    <col min="13575" max="13575" width="21" bestFit="1" customWidth="1"/>
    <col min="13826" max="13826" width="32.5703125" bestFit="1" customWidth="1"/>
    <col min="13829" max="13829" width="17.5703125" bestFit="1" customWidth="1"/>
    <col min="13830" max="13830" width="16.7109375" bestFit="1" customWidth="1"/>
    <col min="13831" max="13831" width="21" bestFit="1" customWidth="1"/>
    <col min="14082" max="14082" width="32.5703125" bestFit="1" customWidth="1"/>
    <col min="14085" max="14085" width="17.5703125" bestFit="1" customWidth="1"/>
    <col min="14086" max="14086" width="16.7109375" bestFit="1" customWidth="1"/>
    <col min="14087" max="14087" width="21" bestFit="1" customWidth="1"/>
    <col min="14338" max="14338" width="32.5703125" bestFit="1" customWidth="1"/>
    <col min="14341" max="14341" width="17.5703125" bestFit="1" customWidth="1"/>
    <col min="14342" max="14342" width="16.7109375" bestFit="1" customWidth="1"/>
    <col min="14343" max="14343" width="21" bestFit="1" customWidth="1"/>
    <col min="14594" max="14594" width="32.5703125" bestFit="1" customWidth="1"/>
    <col min="14597" max="14597" width="17.5703125" bestFit="1" customWidth="1"/>
    <col min="14598" max="14598" width="16.7109375" bestFit="1" customWidth="1"/>
    <col min="14599" max="14599" width="21" bestFit="1" customWidth="1"/>
    <col min="14850" max="14850" width="32.5703125" bestFit="1" customWidth="1"/>
    <col min="14853" max="14853" width="17.5703125" bestFit="1" customWidth="1"/>
    <col min="14854" max="14854" width="16.7109375" bestFit="1" customWidth="1"/>
    <col min="14855" max="14855" width="21" bestFit="1" customWidth="1"/>
    <col min="15106" max="15106" width="32.5703125" bestFit="1" customWidth="1"/>
    <col min="15109" max="15109" width="17.5703125" bestFit="1" customWidth="1"/>
    <col min="15110" max="15110" width="16.7109375" bestFit="1" customWidth="1"/>
    <col min="15111" max="15111" width="21" bestFit="1" customWidth="1"/>
    <col min="15362" max="15362" width="32.5703125" bestFit="1" customWidth="1"/>
    <col min="15365" max="15365" width="17.5703125" bestFit="1" customWidth="1"/>
    <col min="15366" max="15366" width="16.7109375" bestFit="1" customWidth="1"/>
    <col min="15367" max="15367" width="21" bestFit="1" customWidth="1"/>
    <col min="15618" max="15618" width="32.5703125" bestFit="1" customWidth="1"/>
    <col min="15621" max="15621" width="17.5703125" bestFit="1" customWidth="1"/>
    <col min="15622" max="15622" width="16.7109375" bestFit="1" customWidth="1"/>
    <col min="15623" max="15623" width="21" bestFit="1" customWidth="1"/>
    <col min="15874" max="15874" width="32.5703125" bestFit="1" customWidth="1"/>
    <col min="15877" max="15877" width="17.5703125" bestFit="1" customWidth="1"/>
    <col min="15878" max="15878" width="16.7109375" bestFit="1" customWidth="1"/>
    <col min="15879" max="15879" width="21" bestFit="1" customWidth="1"/>
    <col min="16130" max="16130" width="32.5703125" bestFit="1" customWidth="1"/>
    <col min="16133" max="16133" width="17.5703125" bestFit="1" customWidth="1"/>
    <col min="16134" max="16134" width="16.7109375" bestFit="1" customWidth="1"/>
    <col min="16135" max="16135" width="21" bestFit="1" customWidth="1"/>
  </cols>
  <sheetData>
    <row r="1" spans="1:7" ht="15.75" customHeight="1" thickBot="1" x14ac:dyDescent="0.3">
      <c r="A1" s="1539" t="s">
        <v>1795</v>
      </c>
      <c r="B1" s="1540"/>
      <c r="C1" s="1540"/>
      <c r="D1" s="1540"/>
      <c r="E1" s="1540"/>
      <c r="F1" s="1540"/>
      <c r="G1" s="1541"/>
    </row>
    <row r="2" spans="1:7" ht="15.75" thickBot="1" x14ac:dyDescent="0.3">
      <c r="A2" s="1539" t="s">
        <v>1838</v>
      </c>
      <c r="B2" s="1540"/>
      <c r="C2" s="1540"/>
      <c r="D2" s="1540"/>
      <c r="E2" s="1540"/>
      <c r="F2" s="1540"/>
      <c r="G2" s="1541"/>
    </row>
    <row r="3" spans="1:7" ht="25.5" customHeight="1" x14ac:dyDescent="0.25">
      <c r="A3" s="1542" t="s">
        <v>1997</v>
      </c>
      <c r="B3" s="1543"/>
      <c r="C3" s="1543"/>
      <c r="D3" s="1543"/>
      <c r="E3" s="1543"/>
      <c r="F3" s="1543"/>
      <c r="G3" s="1544"/>
    </row>
    <row r="4" spans="1:7" x14ac:dyDescent="0.25">
      <c r="A4" s="152"/>
      <c r="B4" s="125"/>
      <c r="C4" s="125"/>
      <c r="D4" s="125"/>
      <c r="E4" s="125"/>
      <c r="F4" s="125"/>
      <c r="G4" s="126"/>
    </row>
    <row r="5" spans="1:7" x14ac:dyDescent="0.25">
      <c r="A5" s="1545" t="s">
        <v>1797</v>
      </c>
      <c r="B5" s="1546"/>
      <c r="C5" s="1546"/>
      <c r="D5" s="1546"/>
      <c r="E5" s="1546"/>
      <c r="F5" s="1546"/>
      <c r="G5" s="1547"/>
    </row>
    <row r="6" spans="1:7" x14ac:dyDescent="0.25">
      <c r="A6" s="1548" t="s">
        <v>1839</v>
      </c>
      <c r="B6" s="1548"/>
      <c r="C6" s="1548"/>
      <c r="D6" s="1548"/>
      <c r="E6" s="1548"/>
      <c r="F6" s="1548" t="s">
        <v>1799</v>
      </c>
      <c r="G6" s="1547"/>
    </row>
    <row r="7" spans="1:7" x14ac:dyDescent="0.25">
      <c r="A7" s="1545" t="s">
        <v>1800</v>
      </c>
      <c r="B7" s="1546"/>
      <c r="C7" s="1546"/>
      <c r="D7" s="1546"/>
      <c r="E7" s="1546"/>
      <c r="F7" s="127"/>
      <c r="G7" s="126"/>
    </row>
    <row r="8" spans="1:7" ht="15.75" thickBot="1" x14ac:dyDescent="0.3">
      <c r="A8" s="1551" t="s">
        <v>1801</v>
      </c>
      <c r="B8" s="1552"/>
      <c r="C8" s="1552"/>
      <c r="D8" s="1552"/>
      <c r="E8" s="1552"/>
      <c r="F8" s="153"/>
      <c r="G8" s="129"/>
    </row>
    <row r="9" spans="1:7" ht="15.75" thickBot="1" x14ac:dyDescent="0.3">
      <c r="A9" s="130" t="s">
        <v>1802</v>
      </c>
      <c r="B9" s="131" t="s">
        <v>1803</v>
      </c>
      <c r="C9" s="153"/>
      <c r="D9" s="153"/>
      <c r="E9" s="153"/>
      <c r="F9" s="132"/>
      <c r="G9" s="133"/>
    </row>
    <row r="10" spans="1:7" ht="15.75" thickBot="1" x14ac:dyDescent="0.3">
      <c r="A10" s="134"/>
      <c r="B10" s="133" t="s">
        <v>1804</v>
      </c>
      <c r="C10" s="133" t="s">
        <v>1805</v>
      </c>
      <c r="D10" s="133" t="s">
        <v>1806</v>
      </c>
      <c r="E10" s="133" t="s">
        <v>1807</v>
      </c>
      <c r="F10" s="133" t="s">
        <v>1808</v>
      </c>
      <c r="G10" s="133" t="s">
        <v>1809</v>
      </c>
    </row>
    <row r="11" spans="1:7" x14ac:dyDescent="0.25">
      <c r="A11" s="137">
        <v>1</v>
      </c>
      <c r="B11" s="138" t="s">
        <v>1840</v>
      </c>
      <c r="C11" s="139"/>
      <c r="D11" s="140"/>
      <c r="E11" s="140">
        <f>C11*D11</f>
        <v>0</v>
      </c>
      <c r="F11" s="141"/>
      <c r="G11" s="141">
        <f>+E11*F11</f>
        <v>0</v>
      </c>
    </row>
    <row r="12" spans="1:7" x14ac:dyDescent="0.25">
      <c r="A12" s="137">
        <v>2</v>
      </c>
      <c r="B12" s="154" t="s">
        <v>1811</v>
      </c>
      <c r="C12" s="155"/>
      <c r="D12" s="141"/>
      <c r="E12" s="130">
        <f t="shared" ref="E12" si="0">C12*D12</f>
        <v>0</v>
      </c>
      <c r="F12" s="141"/>
      <c r="G12" s="141">
        <f>+E12*F12</f>
        <v>0</v>
      </c>
    </row>
    <row r="13" spans="1:7" ht="15.75" customHeight="1" x14ac:dyDescent="0.25">
      <c r="A13" s="137"/>
      <c r="B13" s="154"/>
      <c r="C13" s="155"/>
      <c r="D13" s="141"/>
      <c r="E13" s="141"/>
      <c r="F13" s="141"/>
      <c r="G13" s="141"/>
    </row>
    <row r="14" spans="1:7" ht="15.75" thickBot="1" x14ac:dyDescent="0.3">
      <c r="A14" s="130"/>
      <c r="B14" s="145" t="s">
        <v>1812</v>
      </c>
      <c r="C14" s="145"/>
      <c r="D14" s="145"/>
      <c r="E14" s="145"/>
      <c r="F14" s="145"/>
      <c r="G14" s="145">
        <f>SUM(G11:G13)</f>
        <v>0</v>
      </c>
    </row>
    <row r="15" spans="1:7" ht="15.75" thickBot="1" x14ac:dyDescent="0.3">
      <c r="A15" s="140"/>
      <c r="B15" s="153" t="s">
        <v>1813</v>
      </c>
      <c r="C15" s="153"/>
      <c r="D15" s="132"/>
      <c r="E15" s="132"/>
      <c r="F15" s="132"/>
      <c r="G15" s="133"/>
    </row>
    <row r="16" spans="1:7" ht="15.75" thickBot="1" x14ac:dyDescent="0.3">
      <c r="A16" s="134"/>
      <c r="B16" s="132" t="s">
        <v>1814</v>
      </c>
      <c r="C16" s="156" t="s">
        <v>1815</v>
      </c>
      <c r="D16" s="133" t="s">
        <v>1816</v>
      </c>
      <c r="E16" s="133" t="s">
        <v>1807</v>
      </c>
      <c r="F16" s="133" t="s">
        <v>1817</v>
      </c>
      <c r="G16" s="133" t="s">
        <v>1809</v>
      </c>
    </row>
    <row r="17" spans="1:7" x14ac:dyDescent="0.25">
      <c r="A17" s="147">
        <v>1</v>
      </c>
      <c r="B17" s="148" t="s">
        <v>1841</v>
      </c>
      <c r="C17" s="130"/>
      <c r="D17" s="141"/>
      <c r="E17" s="141">
        <f t="shared" ref="E17:E21" si="1">C17*D17</f>
        <v>0</v>
      </c>
      <c r="F17" s="141"/>
      <c r="G17" s="141">
        <f t="shared" ref="G17:G21" si="2">+E17*F17</f>
        <v>0</v>
      </c>
    </row>
    <row r="18" spans="1:7" x14ac:dyDescent="0.25">
      <c r="A18" s="147">
        <v>2</v>
      </c>
      <c r="B18" s="148" t="s">
        <v>1819</v>
      </c>
      <c r="C18" s="130"/>
      <c r="D18" s="141"/>
      <c r="E18" s="141">
        <f t="shared" si="1"/>
        <v>0</v>
      </c>
      <c r="F18" s="141"/>
      <c r="G18" s="141">
        <f>+E18*F18</f>
        <v>0</v>
      </c>
    </row>
    <row r="19" spans="1:7" x14ac:dyDescent="0.25">
      <c r="A19" s="147">
        <v>3</v>
      </c>
      <c r="B19" s="148" t="s">
        <v>1842</v>
      </c>
      <c r="C19" s="130"/>
      <c r="D19" s="141"/>
      <c r="E19" s="141">
        <f t="shared" si="1"/>
        <v>0</v>
      </c>
      <c r="F19" s="141"/>
      <c r="G19" s="141">
        <f t="shared" si="2"/>
        <v>0</v>
      </c>
    </row>
    <row r="20" spans="1:7" x14ac:dyDescent="0.25">
      <c r="A20" s="147">
        <v>4</v>
      </c>
      <c r="B20" s="148" t="s">
        <v>1843</v>
      </c>
      <c r="C20" s="130"/>
      <c r="D20" s="130"/>
      <c r="E20" s="130">
        <f t="shared" si="1"/>
        <v>0</v>
      </c>
      <c r="F20" s="141"/>
      <c r="G20" s="141">
        <f t="shared" si="2"/>
        <v>0</v>
      </c>
    </row>
    <row r="21" spans="1:7" x14ac:dyDescent="0.25">
      <c r="A21" s="147">
        <v>5</v>
      </c>
      <c r="B21" s="148" t="s">
        <v>1844</v>
      </c>
      <c r="C21" s="130"/>
      <c r="D21" s="130"/>
      <c r="E21" s="130">
        <f t="shared" si="1"/>
        <v>0</v>
      </c>
      <c r="F21" s="141"/>
      <c r="G21" s="141">
        <f t="shared" si="2"/>
        <v>0</v>
      </c>
    </row>
    <row r="22" spans="1:7" x14ac:dyDescent="0.25">
      <c r="A22" s="147"/>
      <c r="B22" s="148"/>
      <c r="C22" s="130"/>
      <c r="D22" s="130"/>
      <c r="E22" s="130"/>
      <c r="F22" s="141"/>
      <c r="G22" s="141"/>
    </row>
    <row r="23" spans="1:7" ht="15.75" thickBot="1" x14ac:dyDescent="0.3">
      <c r="A23" s="130"/>
      <c r="B23" s="145" t="s">
        <v>1824</v>
      </c>
      <c r="C23" s="145"/>
      <c r="D23" s="145"/>
      <c r="E23" s="145"/>
      <c r="F23" s="145"/>
      <c r="G23" s="145">
        <f>SUM(G17:G22)</f>
        <v>0</v>
      </c>
    </row>
    <row r="24" spans="1:7" ht="15.75" thickBot="1" x14ac:dyDescent="0.3">
      <c r="A24" s="140"/>
      <c r="B24" s="153" t="s">
        <v>1825</v>
      </c>
      <c r="C24" s="150"/>
      <c r="D24" s="150"/>
      <c r="E24" s="150"/>
      <c r="F24" s="150"/>
      <c r="G24" s="145"/>
    </row>
    <row r="25" spans="1:7" ht="15.75" thickBot="1" x14ac:dyDescent="0.3">
      <c r="A25" s="134"/>
      <c r="B25" s="1553" t="s">
        <v>1804</v>
      </c>
      <c r="C25" s="1554"/>
      <c r="D25" s="133" t="s">
        <v>45</v>
      </c>
      <c r="E25" s="133" t="s">
        <v>1805</v>
      </c>
      <c r="F25" s="133" t="s">
        <v>1826</v>
      </c>
      <c r="G25" s="133" t="s">
        <v>1827</v>
      </c>
    </row>
    <row r="26" spans="1:7" x14ac:dyDescent="0.25">
      <c r="A26" s="137">
        <v>1</v>
      </c>
      <c r="B26" s="148" t="s">
        <v>1828</v>
      </c>
      <c r="C26" s="141"/>
      <c r="D26" s="141"/>
      <c r="E26" s="141"/>
      <c r="F26" s="141"/>
      <c r="G26" s="141">
        <f>+E26*F26</f>
        <v>0</v>
      </c>
    </row>
    <row r="27" spans="1:7" x14ac:dyDescent="0.25">
      <c r="A27" s="137">
        <v>2</v>
      </c>
      <c r="B27" s="148" t="s">
        <v>1845</v>
      </c>
      <c r="C27" s="141"/>
      <c r="D27" s="141"/>
      <c r="E27" s="141"/>
      <c r="F27" s="141"/>
      <c r="G27" s="141">
        <v>0</v>
      </c>
    </row>
    <row r="28" spans="1:7" x14ac:dyDescent="0.25">
      <c r="A28" s="137"/>
      <c r="B28" s="148"/>
      <c r="C28" s="141"/>
      <c r="D28" s="130"/>
      <c r="E28" s="130"/>
      <c r="F28" s="141"/>
      <c r="G28" s="130"/>
    </row>
    <row r="29" spans="1:7" x14ac:dyDescent="0.25">
      <c r="A29" s="130"/>
      <c r="B29" s="127"/>
      <c r="C29" s="141"/>
      <c r="D29" s="141"/>
      <c r="E29" s="141"/>
      <c r="F29" s="141"/>
      <c r="G29" s="141"/>
    </row>
    <row r="30" spans="1:7" ht="15.75" thickBot="1" x14ac:dyDescent="0.3">
      <c r="A30" s="134"/>
      <c r="B30" s="150" t="s">
        <v>1832</v>
      </c>
      <c r="C30" s="145"/>
      <c r="D30" s="145"/>
      <c r="E30" s="145"/>
      <c r="F30" s="145"/>
      <c r="G30" s="145">
        <f>SUM(G26:G29)</f>
        <v>0</v>
      </c>
    </row>
    <row r="31" spans="1:7" ht="15.75" thickBot="1" x14ac:dyDescent="0.3">
      <c r="A31" s="127"/>
      <c r="B31" s="127"/>
      <c r="C31" s="127"/>
      <c r="D31" s="1549" t="s">
        <v>1833</v>
      </c>
      <c r="E31" s="1550"/>
      <c r="F31" s="145"/>
      <c r="G31" s="145">
        <f>SUM(G14,G23,G30)</f>
        <v>0</v>
      </c>
    </row>
    <row r="32" spans="1:7" ht="15.75" thickBot="1" x14ac:dyDescent="0.3">
      <c r="A32" s="127"/>
      <c r="B32" s="127"/>
      <c r="C32" s="127"/>
      <c r="D32" s="1549" t="s">
        <v>1834</v>
      </c>
      <c r="E32" s="1550"/>
      <c r="F32" s="145"/>
      <c r="G32" s="145" t="s">
        <v>1846</v>
      </c>
    </row>
    <row r="33" spans="1:7" ht="15.75" thickBot="1" x14ac:dyDescent="0.3">
      <c r="A33" s="127"/>
      <c r="B33" s="127"/>
      <c r="C33" s="127"/>
      <c r="D33" s="1549" t="s">
        <v>1835</v>
      </c>
      <c r="E33" s="1550"/>
      <c r="F33" s="145"/>
      <c r="G33" s="145" t="s">
        <v>1846</v>
      </c>
    </row>
    <row r="34" spans="1:7" ht="15.75" thickBot="1" x14ac:dyDescent="0.3">
      <c r="A34" s="127"/>
      <c r="B34" s="127"/>
      <c r="C34" s="127"/>
      <c r="D34" s="1549" t="s">
        <v>1836</v>
      </c>
      <c r="E34" s="1550"/>
      <c r="F34" s="145"/>
      <c r="G34" s="145">
        <f>SUM(G31:G33)</f>
        <v>0</v>
      </c>
    </row>
    <row r="35" spans="1:7" ht="15.75" thickBot="1" x14ac:dyDescent="0.3">
      <c r="A35" s="127"/>
      <c r="B35" s="127"/>
      <c r="C35" s="127"/>
      <c r="D35" s="1549" t="s">
        <v>1837</v>
      </c>
      <c r="E35" s="1550"/>
      <c r="F35" s="145"/>
      <c r="G35" s="145">
        <f>G34</f>
        <v>0</v>
      </c>
    </row>
  </sheetData>
  <mergeCells count="14">
    <mergeCell ref="D34:E34"/>
    <mergeCell ref="D35:E35"/>
    <mergeCell ref="A7:E7"/>
    <mergeCell ref="A8:E8"/>
    <mergeCell ref="B25:C25"/>
    <mergeCell ref="D31:E31"/>
    <mergeCell ref="D32:E32"/>
    <mergeCell ref="D33:E33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paperSize="9" scale="9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tabColor rgb="FFFF0000"/>
    <pageSetUpPr fitToPage="1"/>
  </sheetPr>
  <dimension ref="A1:Z3827"/>
  <sheetViews>
    <sheetView topLeftCell="C1" zoomScale="55" zoomScaleNormal="55" workbookViewId="0">
      <pane ySplit="1" topLeftCell="A2" activePane="bottomLeft" state="frozen"/>
      <selection activeCell="A2520" sqref="A2520"/>
      <selection pane="bottomLeft" activeCell="T11" sqref="T11"/>
    </sheetView>
  </sheetViews>
  <sheetFormatPr baseColWidth="10" defaultRowHeight="15" x14ac:dyDescent="0.25"/>
  <cols>
    <col min="1" max="1" width="16.5703125" style="271" hidden="1" customWidth="1"/>
    <col min="2" max="2" width="24" style="271" hidden="1" customWidth="1"/>
    <col min="3" max="3" width="12.7109375" style="270" bestFit="1" customWidth="1"/>
    <col min="4" max="4" width="35.7109375" style="271" customWidth="1"/>
    <col min="5" max="5" width="20.42578125" style="1344" bestFit="1" customWidth="1"/>
    <col min="6" max="6" width="24.85546875" style="271" hidden="1" customWidth="1"/>
    <col min="7" max="7" width="15.28515625" style="1345" customWidth="1"/>
    <col min="8" max="8" width="35.7109375" style="271" customWidth="1"/>
    <col min="9" max="9" width="12.140625" style="271" customWidth="1"/>
    <col min="10" max="10" width="23.7109375" style="271" customWidth="1"/>
    <col min="11" max="11" width="6.42578125" style="271" bestFit="1" customWidth="1"/>
    <col min="12" max="12" width="9.28515625" style="1445" bestFit="1" customWidth="1"/>
    <col min="13" max="13" width="13.5703125" style="1346" bestFit="1" customWidth="1"/>
    <col min="14" max="14" width="15.28515625" style="1346" bestFit="1" customWidth="1"/>
    <col min="15" max="15" width="18.140625" style="1347" bestFit="1" customWidth="1"/>
    <col min="16" max="16" width="12.140625" style="270" bestFit="1" customWidth="1"/>
    <col min="17" max="21" width="11.42578125" style="271"/>
    <col min="22" max="22" width="12.140625" style="270" bestFit="1" customWidth="1"/>
    <col min="23" max="16384" width="11.42578125" style="271"/>
  </cols>
  <sheetData>
    <row r="1" spans="1:15" ht="90" customHeight="1" thickBot="1" x14ac:dyDescent="0.3">
      <c r="A1" s="262" t="s">
        <v>427</v>
      </c>
      <c r="B1" s="263" t="s">
        <v>428</v>
      </c>
      <c r="C1" s="264" t="s">
        <v>429</v>
      </c>
      <c r="D1" s="265" t="s">
        <v>430</v>
      </c>
      <c r="E1" s="266" t="s">
        <v>431</v>
      </c>
      <c r="F1" s="267" t="s">
        <v>432</v>
      </c>
      <c r="G1" s="268" t="s">
        <v>433</v>
      </c>
      <c r="H1" s="265" t="s">
        <v>434</v>
      </c>
      <c r="I1" s="265" t="s">
        <v>435</v>
      </c>
      <c r="J1" s="265" t="s">
        <v>436</v>
      </c>
      <c r="K1" s="267" t="s">
        <v>437</v>
      </c>
      <c r="L1" s="1348" t="s">
        <v>438</v>
      </c>
      <c r="M1" s="269" t="s">
        <v>439</v>
      </c>
      <c r="N1" s="269" t="s">
        <v>440</v>
      </c>
      <c r="O1" s="269" t="s">
        <v>441</v>
      </c>
    </row>
    <row r="2" spans="1:15" ht="69.95" customHeight="1" x14ac:dyDescent="0.25">
      <c r="A2" s="272" t="s">
        <v>442</v>
      </c>
      <c r="B2" s="273" t="s">
        <v>443</v>
      </c>
      <c r="C2" s="274">
        <v>2802401</v>
      </c>
      <c r="D2" s="275" t="s">
        <v>444</v>
      </c>
      <c r="E2" s="276" t="s">
        <v>445</v>
      </c>
      <c r="F2" s="277" t="s">
        <v>446</v>
      </c>
      <c r="G2" s="278">
        <v>51070240</v>
      </c>
      <c r="H2" s="275" t="s">
        <v>447</v>
      </c>
      <c r="I2" s="279" t="s">
        <v>448</v>
      </c>
      <c r="J2" s="279" t="s">
        <v>30</v>
      </c>
      <c r="K2" s="279" t="s">
        <v>163</v>
      </c>
      <c r="L2" s="1349">
        <v>1</v>
      </c>
      <c r="M2" s="280"/>
      <c r="N2" s="280">
        <f t="shared" ref="N2:N88" si="0">L2*M2</f>
        <v>0</v>
      </c>
      <c r="O2" s="281">
        <f>SUM(N2:N11)</f>
        <v>0</v>
      </c>
    </row>
    <row r="3" spans="1:15" ht="69.95" customHeight="1" x14ac:dyDescent="0.25">
      <c r="A3" s="277"/>
      <c r="B3" s="282"/>
      <c r="C3" s="283">
        <v>2831607</v>
      </c>
      <c r="D3" s="275" t="s">
        <v>449</v>
      </c>
      <c r="E3" s="276"/>
      <c r="F3" s="277"/>
      <c r="G3" s="278">
        <v>54038070</v>
      </c>
      <c r="H3" s="284" t="s">
        <v>450</v>
      </c>
      <c r="I3" s="285" t="s">
        <v>448</v>
      </c>
      <c r="J3" s="285"/>
      <c r="K3" s="286" t="s">
        <v>163</v>
      </c>
      <c r="L3" s="1350">
        <v>2</v>
      </c>
      <c r="M3" s="280"/>
      <c r="N3" s="287">
        <f t="shared" si="0"/>
        <v>0</v>
      </c>
      <c r="O3" s="281"/>
    </row>
    <row r="4" spans="1:15" ht="69.95" customHeight="1" x14ac:dyDescent="0.25">
      <c r="A4" s="277"/>
      <c r="B4" s="282"/>
      <c r="C4" s="283">
        <v>2814160</v>
      </c>
      <c r="D4" s="275" t="s">
        <v>451</v>
      </c>
      <c r="E4" s="276"/>
      <c r="F4" s="277"/>
      <c r="G4" s="278">
        <v>52019305</v>
      </c>
      <c r="H4" s="284" t="s">
        <v>452</v>
      </c>
      <c r="I4" s="285" t="s">
        <v>448</v>
      </c>
      <c r="J4" s="285"/>
      <c r="K4" s="286" t="s">
        <v>163</v>
      </c>
      <c r="L4" s="1350">
        <v>2</v>
      </c>
      <c r="M4" s="280"/>
      <c r="N4" s="287">
        <f t="shared" si="0"/>
        <v>0</v>
      </c>
      <c r="O4" s="281"/>
    </row>
    <row r="5" spans="1:15" ht="69.95" customHeight="1" x14ac:dyDescent="0.25">
      <c r="A5" s="277"/>
      <c r="B5" s="282"/>
      <c r="C5" s="283">
        <v>2815104</v>
      </c>
      <c r="D5" s="275" t="s">
        <v>453</v>
      </c>
      <c r="E5" s="276"/>
      <c r="F5" s="277"/>
      <c r="G5" s="278">
        <v>52119450</v>
      </c>
      <c r="H5" s="284" t="s">
        <v>454</v>
      </c>
      <c r="I5" s="285" t="s">
        <v>448</v>
      </c>
      <c r="J5" s="285"/>
      <c r="K5" s="286" t="s">
        <v>163</v>
      </c>
      <c r="L5" s="1350">
        <v>1</v>
      </c>
      <c r="M5" s="280"/>
      <c r="N5" s="287">
        <f t="shared" si="0"/>
        <v>0</v>
      </c>
      <c r="O5" s="281"/>
    </row>
    <row r="6" spans="1:15" ht="69.95" customHeight="1" x14ac:dyDescent="0.25">
      <c r="A6" s="277"/>
      <c r="B6" s="282"/>
      <c r="C6" s="283">
        <v>2820111</v>
      </c>
      <c r="D6" s="275" t="s">
        <v>455</v>
      </c>
      <c r="E6" s="276"/>
      <c r="F6" s="277"/>
      <c r="G6" s="278">
        <v>50113160</v>
      </c>
      <c r="H6" s="284" t="s">
        <v>456</v>
      </c>
      <c r="I6" s="285" t="s">
        <v>448</v>
      </c>
      <c r="J6" s="285"/>
      <c r="K6" s="286" t="s">
        <v>163</v>
      </c>
      <c r="L6" s="1350">
        <v>1</v>
      </c>
      <c r="M6" s="280"/>
      <c r="N6" s="287">
        <f t="shared" si="0"/>
        <v>0</v>
      </c>
      <c r="O6" s="281"/>
    </row>
    <row r="7" spans="1:15" ht="69.95" customHeight="1" x14ac:dyDescent="0.25">
      <c r="A7" s="277"/>
      <c r="B7" s="282"/>
      <c r="C7" s="283">
        <v>2901620</v>
      </c>
      <c r="D7" s="275" t="s">
        <v>457</v>
      </c>
      <c r="E7" s="276"/>
      <c r="F7" s="277"/>
      <c r="G7" s="278">
        <v>52516050</v>
      </c>
      <c r="H7" s="284" t="s">
        <v>458</v>
      </c>
      <c r="I7" s="285" t="s">
        <v>448</v>
      </c>
      <c r="J7" s="285"/>
      <c r="K7" s="286" t="s">
        <v>163</v>
      </c>
      <c r="L7" s="1350">
        <v>2</v>
      </c>
      <c r="M7" s="280"/>
      <c r="N7" s="287">
        <f t="shared" si="0"/>
        <v>0</v>
      </c>
      <c r="O7" s="281"/>
    </row>
    <row r="8" spans="1:15" ht="69.95" customHeight="1" x14ac:dyDescent="0.25">
      <c r="A8" s="277"/>
      <c r="B8" s="282"/>
      <c r="C8" s="283">
        <v>2851630</v>
      </c>
      <c r="D8" s="275" t="s">
        <v>459</v>
      </c>
      <c r="E8" s="276"/>
      <c r="F8" s="277"/>
      <c r="G8" s="278">
        <v>53516052</v>
      </c>
      <c r="H8" s="284" t="s">
        <v>460</v>
      </c>
      <c r="I8" s="285" t="s">
        <v>448</v>
      </c>
      <c r="J8" s="285"/>
      <c r="K8" s="286" t="s">
        <v>163</v>
      </c>
      <c r="L8" s="1350">
        <v>1</v>
      </c>
      <c r="M8" s="280"/>
      <c r="N8" s="287">
        <f t="shared" si="0"/>
        <v>0</v>
      </c>
      <c r="O8" s="281"/>
    </row>
    <row r="9" spans="1:15" ht="69.95" customHeight="1" x14ac:dyDescent="0.25">
      <c r="A9" s="277"/>
      <c r="B9" s="282"/>
      <c r="C9" s="283">
        <v>2010311</v>
      </c>
      <c r="D9" s="275" t="s">
        <v>461</v>
      </c>
      <c r="E9" s="276"/>
      <c r="F9" s="277"/>
      <c r="G9" s="278">
        <v>20107561</v>
      </c>
      <c r="H9" s="284" t="s">
        <v>462</v>
      </c>
      <c r="I9" s="285" t="s">
        <v>463</v>
      </c>
      <c r="J9" s="285"/>
      <c r="K9" s="286" t="s">
        <v>163</v>
      </c>
      <c r="L9" s="1350">
        <v>3</v>
      </c>
      <c r="M9" s="280"/>
      <c r="N9" s="287">
        <f t="shared" si="0"/>
        <v>0</v>
      </c>
      <c r="O9" s="281"/>
    </row>
    <row r="10" spans="1:15" ht="69.95" customHeight="1" x14ac:dyDescent="0.25">
      <c r="A10" s="277"/>
      <c r="B10" s="282"/>
      <c r="C10" s="283">
        <v>1012137</v>
      </c>
      <c r="D10" s="275" t="s">
        <v>464</v>
      </c>
      <c r="E10" s="276"/>
      <c r="F10" s="277"/>
      <c r="G10" s="278">
        <v>10201058</v>
      </c>
      <c r="H10" s="284" t="s">
        <v>465</v>
      </c>
      <c r="I10" s="285" t="s">
        <v>466</v>
      </c>
      <c r="J10" s="285"/>
      <c r="K10" s="286" t="s">
        <v>103</v>
      </c>
      <c r="L10" s="1350">
        <v>9</v>
      </c>
      <c r="M10" s="280"/>
      <c r="N10" s="287">
        <f t="shared" si="0"/>
        <v>0</v>
      </c>
      <c r="O10" s="281"/>
    </row>
    <row r="11" spans="1:15" ht="69.95" customHeight="1" thickBot="1" x14ac:dyDescent="0.3">
      <c r="A11" s="277"/>
      <c r="B11" s="288"/>
      <c r="C11" s="289">
        <v>1012301</v>
      </c>
      <c r="D11" s="275" t="s">
        <v>467</v>
      </c>
      <c r="E11" s="290"/>
      <c r="F11" s="291"/>
      <c r="G11" s="278">
        <v>10205007</v>
      </c>
      <c r="H11" s="284" t="s">
        <v>468</v>
      </c>
      <c r="I11" s="285" t="s">
        <v>466</v>
      </c>
      <c r="J11" s="285"/>
      <c r="K11" s="286" t="s">
        <v>103</v>
      </c>
      <c r="L11" s="1351">
        <v>4.5</v>
      </c>
      <c r="M11" s="293"/>
      <c r="N11" s="294">
        <f t="shared" si="0"/>
        <v>0</v>
      </c>
      <c r="O11" s="295"/>
    </row>
    <row r="12" spans="1:15" ht="69.95" customHeight="1" x14ac:dyDescent="0.25">
      <c r="A12" s="296"/>
      <c r="B12" s="297"/>
      <c r="C12" s="298">
        <v>2802401</v>
      </c>
      <c r="D12" s="299" t="s">
        <v>444</v>
      </c>
      <c r="E12" s="300" t="s">
        <v>469</v>
      </c>
      <c r="F12" s="301" t="s">
        <v>470</v>
      </c>
      <c r="G12" s="302">
        <v>51070240</v>
      </c>
      <c r="H12" s="303" t="s">
        <v>447</v>
      </c>
      <c r="I12" s="304" t="s">
        <v>448</v>
      </c>
      <c r="J12" s="304" t="s">
        <v>30</v>
      </c>
      <c r="K12" s="305" t="s">
        <v>163</v>
      </c>
      <c r="L12" s="1352">
        <v>2</v>
      </c>
      <c r="M12" s="306"/>
      <c r="N12" s="306">
        <f t="shared" si="0"/>
        <v>0</v>
      </c>
      <c r="O12" s="307">
        <f>SUM(N12:N22)</f>
        <v>0</v>
      </c>
    </row>
    <row r="13" spans="1:15" ht="69.95" customHeight="1" x14ac:dyDescent="0.25">
      <c r="A13" s="296"/>
      <c r="B13" s="308"/>
      <c r="C13" s="309">
        <v>2831607</v>
      </c>
      <c r="D13" s="299" t="s">
        <v>449</v>
      </c>
      <c r="E13" s="310"/>
      <c r="F13" s="296"/>
      <c r="G13" s="302">
        <v>54038070</v>
      </c>
      <c r="H13" s="311" t="s">
        <v>450</v>
      </c>
      <c r="I13" s="312" t="s">
        <v>448</v>
      </c>
      <c r="J13" s="312"/>
      <c r="K13" s="313" t="s">
        <v>163</v>
      </c>
      <c r="L13" s="1353">
        <v>4</v>
      </c>
      <c r="M13" s="314"/>
      <c r="N13" s="315">
        <f t="shared" si="0"/>
        <v>0</v>
      </c>
      <c r="O13" s="316"/>
    </row>
    <row r="14" spans="1:15" ht="69.95" customHeight="1" x14ac:dyDescent="0.25">
      <c r="A14" s="296"/>
      <c r="B14" s="308"/>
      <c r="C14" s="309">
        <v>2820642</v>
      </c>
      <c r="D14" s="299" t="s">
        <v>471</v>
      </c>
      <c r="E14" s="310"/>
      <c r="F14" s="296"/>
      <c r="G14" s="302">
        <v>54575042</v>
      </c>
      <c r="H14" s="311" t="s">
        <v>472</v>
      </c>
      <c r="I14" s="312" t="s">
        <v>448</v>
      </c>
      <c r="J14" s="312"/>
      <c r="K14" s="313" t="s">
        <v>163</v>
      </c>
      <c r="L14" s="1353">
        <v>2</v>
      </c>
      <c r="M14" s="314"/>
      <c r="N14" s="315">
        <f t="shared" si="0"/>
        <v>0</v>
      </c>
      <c r="O14" s="316"/>
    </row>
    <row r="15" spans="1:15" ht="69.95" customHeight="1" x14ac:dyDescent="0.25">
      <c r="A15" s="296"/>
      <c r="B15" s="308"/>
      <c r="C15" s="309">
        <v>2815204</v>
      </c>
      <c r="D15" s="299" t="s">
        <v>473</v>
      </c>
      <c r="E15" s="310"/>
      <c r="F15" s="296"/>
      <c r="G15" s="302">
        <v>52189450</v>
      </c>
      <c r="H15" s="311" t="s">
        <v>474</v>
      </c>
      <c r="I15" s="312" t="s">
        <v>448</v>
      </c>
      <c r="J15" s="312"/>
      <c r="K15" s="313" t="s">
        <v>163</v>
      </c>
      <c r="L15" s="1353">
        <v>1</v>
      </c>
      <c r="M15" s="314"/>
      <c r="N15" s="315">
        <f t="shared" si="0"/>
        <v>0</v>
      </c>
      <c r="O15" s="316"/>
    </row>
    <row r="16" spans="1:15" ht="69.95" customHeight="1" x14ac:dyDescent="0.25">
      <c r="A16" s="296"/>
      <c r="B16" s="308"/>
      <c r="C16" s="309">
        <v>2820112</v>
      </c>
      <c r="D16" s="299" t="s">
        <v>475</v>
      </c>
      <c r="E16" s="310"/>
      <c r="F16" s="296"/>
      <c r="G16" s="302">
        <v>50114160</v>
      </c>
      <c r="H16" s="311" t="s">
        <v>476</v>
      </c>
      <c r="I16" s="312" t="s">
        <v>448</v>
      </c>
      <c r="J16" s="312"/>
      <c r="K16" s="313" t="s">
        <v>163</v>
      </c>
      <c r="L16" s="1353">
        <v>1</v>
      </c>
      <c r="M16" s="314"/>
      <c r="N16" s="315">
        <f t="shared" si="0"/>
        <v>0</v>
      </c>
      <c r="O16" s="316"/>
    </row>
    <row r="17" spans="1:15" ht="69.95" customHeight="1" x14ac:dyDescent="0.25">
      <c r="A17" s="296"/>
      <c r="B17" s="308"/>
      <c r="C17" s="309">
        <v>2814160</v>
      </c>
      <c r="D17" s="299" t="s">
        <v>451</v>
      </c>
      <c r="E17" s="310"/>
      <c r="F17" s="296"/>
      <c r="G17" s="302">
        <v>52019305</v>
      </c>
      <c r="H17" s="311" t="s">
        <v>452</v>
      </c>
      <c r="I17" s="312" t="s">
        <v>448</v>
      </c>
      <c r="J17" s="312"/>
      <c r="K17" s="313" t="s">
        <v>163</v>
      </c>
      <c r="L17" s="1353">
        <v>6</v>
      </c>
      <c r="M17" s="314"/>
      <c r="N17" s="315">
        <f t="shared" si="0"/>
        <v>0</v>
      </c>
      <c r="O17" s="316"/>
    </row>
    <row r="18" spans="1:15" ht="69.95" customHeight="1" x14ac:dyDescent="0.25">
      <c r="A18" s="296"/>
      <c r="B18" s="308"/>
      <c r="C18" s="317">
        <v>2980680</v>
      </c>
      <c r="D18" s="299" t="s">
        <v>477</v>
      </c>
      <c r="E18" s="310"/>
      <c r="F18" s="296"/>
      <c r="G18" s="302">
        <v>53216306</v>
      </c>
      <c r="H18" s="311" t="s">
        <v>478</v>
      </c>
      <c r="I18" s="312" t="s">
        <v>448</v>
      </c>
      <c r="J18" s="312"/>
      <c r="K18" s="313" t="s">
        <v>163</v>
      </c>
      <c r="L18" s="1353">
        <v>2</v>
      </c>
      <c r="M18" s="314"/>
      <c r="N18" s="315">
        <f t="shared" si="0"/>
        <v>0</v>
      </c>
      <c r="O18" s="316"/>
    </row>
    <row r="19" spans="1:15" ht="69.95" customHeight="1" x14ac:dyDescent="0.25">
      <c r="A19" s="296"/>
      <c r="B19" s="308"/>
      <c r="C19" s="309">
        <v>2901620</v>
      </c>
      <c r="D19" s="299" t="s">
        <v>457</v>
      </c>
      <c r="E19" s="310"/>
      <c r="F19" s="296"/>
      <c r="G19" s="302">
        <v>52516050</v>
      </c>
      <c r="H19" s="311" t="s">
        <v>458</v>
      </c>
      <c r="I19" s="312" t="s">
        <v>448</v>
      </c>
      <c r="J19" s="312"/>
      <c r="K19" s="313" t="s">
        <v>163</v>
      </c>
      <c r="L19" s="1353">
        <v>8</v>
      </c>
      <c r="M19" s="314"/>
      <c r="N19" s="315">
        <f t="shared" si="0"/>
        <v>0</v>
      </c>
      <c r="O19" s="316"/>
    </row>
    <row r="20" spans="1:15" ht="69.95" customHeight="1" x14ac:dyDescent="0.25">
      <c r="A20" s="296"/>
      <c r="B20" s="308"/>
      <c r="C20" s="309">
        <v>2010311</v>
      </c>
      <c r="D20" s="299" t="s">
        <v>461</v>
      </c>
      <c r="E20" s="310"/>
      <c r="F20" s="296"/>
      <c r="G20" s="302">
        <v>20107561</v>
      </c>
      <c r="H20" s="311" t="s">
        <v>462</v>
      </c>
      <c r="I20" s="312" t="s">
        <v>463</v>
      </c>
      <c r="J20" s="312"/>
      <c r="K20" s="313" t="s">
        <v>163</v>
      </c>
      <c r="L20" s="1353">
        <v>6</v>
      </c>
      <c r="M20" s="314"/>
      <c r="N20" s="315">
        <f t="shared" si="0"/>
        <v>0</v>
      </c>
      <c r="O20" s="316"/>
    </row>
    <row r="21" spans="1:15" ht="69.95" customHeight="1" x14ac:dyDescent="0.25">
      <c r="A21" s="296"/>
      <c r="B21" s="308"/>
      <c r="C21" s="309">
        <v>1012137</v>
      </c>
      <c r="D21" s="299" t="s">
        <v>464</v>
      </c>
      <c r="E21" s="310"/>
      <c r="F21" s="296"/>
      <c r="G21" s="302">
        <v>10201058</v>
      </c>
      <c r="H21" s="311" t="s">
        <v>465</v>
      </c>
      <c r="I21" s="312" t="s">
        <v>466</v>
      </c>
      <c r="J21" s="312"/>
      <c r="K21" s="313" t="s">
        <v>103</v>
      </c>
      <c r="L21" s="1353">
        <v>18</v>
      </c>
      <c r="M21" s="314"/>
      <c r="N21" s="315">
        <f t="shared" si="0"/>
        <v>0</v>
      </c>
      <c r="O21" s="316"/>
    </row>
    <row r="22" spans="1:15" ht="69.95" customHeight="1" thickBot="1" x14ac:dyDescent="0.3">
      <c r="A22" s="296"/>
      <c r="B22" s="318"/>
      <c r="C22" s="319">
        <v>1012301</v>
      </c>
      <c r="D22" s="299" t="s">
        <v>467</v>
      </c>
      <c r="E22" s="320"/>
      <c r="F22" s="321"/>
      <c r="G22" s="302">
        <v>10205007</v>
      </c>
      <c r="H22" s="311" t="s">
        <v>468</v>
      </c>
      <c r="I22" s="322" t="s">
        <v>466</v>
      </c>
      <c r="J22" s="322"/>
      <c r="K22" s="323" t="s">
        <v>103</v>
      </c>
      <c r="L22" s="1354">
        <v>9</v>
      </c>
      <c r="M22" s="324"/>
      <c r="N22" s="325">
        <f t="shared" si="0"/>
        <v>0</v>
      </c>
      <c r="O22" s="326"/>
    </row>
    <row r="23" spans="1:15" ht="69.95" customHeight="1" x14ac:dyDescent="0.25">
      <c r="A23" s="327" t="s">
        <v>479</v>
      </c>
      <c r="B23" s="328" t="s">
        <v>480</v>
      </c>
      <c r="C23" s="329">
        <v>2802401</v>
      </c>
      <c r="D23" s="330" t="s">
        <v>444</v>
      </c>
      <c r="E23" s="331" t="s">
        <v>481</v>
      </c>
      <c r="F23" s="332" t="s">
        <v>482</v>
      </c>
      <c r="G23" s="333">
        <v>51070240</v>
      </c>
      <c r="H23" s="330" t="s">
        <v>447</v>
      </c>
      <c r="I23" s="334" t="s">
        <v>448</v>
      </c>
      <c r="J23" s="334" t="s">
        <v>30</v>
      </c>
      <c r="K23" s="335" t="s">
        <v>163</v>
      </c>
      <c r="L23" s="1355">
        <v>2</v>
      </c>
      <c r="M23" s="336"/>
      <c r="N23" s="336">
        <f t="shared" si="0"/>
        <v>0</v>
      </c>
      <c r="O23" s="337">
        <f>SUM(N23:N38)</f>
        <v>0</v>
      </c>
    </row>
    <row r="24" spans="1:15" ht="69.95" customHeight="1" x14ac:dyDescent="0.25">
      <c r="A24" s="327"/>
      <c r="B24" s="338"/>
      <c r="C24" s="339">
        <v>2831607</v>
      </c>
      <c r="D24" s="340" t="s">
        <v>449</v>
      </c>
      <c r="E24" s="341"/>
      <c r="F24" s="327"/>
      <c r="G24" s="339">
        <v>54038070</v>
      </c>
      <c r="H24" s="340" t="s">
        <v>450</v>
      </c>
      <c r="I24" s="342" t="s">
        <v>448</v>
      </c>
      <c r="J24" s="342"/>
      <c r="K24" s="343" t="s">
        <v>163</v>
      </c>
      <c r="L24" s="1356">
        <v>4</v>
      </c>
      <c r="M24" s="344"/>
      <c r="N24" s="344">
        <f t="shared" si="0"/>
        <v>0</v>
      </c>
      <c r="O24" s="345"/>
    </row>
    <row r="25" spans="1:15" ht="69.95" customHeight="1" x14ac:dyDescent="0.25">
      <c r="A25" s="327"/>
      <c r="B25" s="338"/>
      <c r="C25" s="339">
        <v>2820642</v>
      </c>
      <c r="D25" s="340" t="s">
        <v>471</v>
      </c>
      <c r="E25" s="341"/>
      <c r="F25" s="327"/>
      <c r="G25" s="339">
        <v>54575042</v>
      </c>
      <c r="H25" s="340" t="s">
        <v>472</v>
      </c>
      <c r="I25" s="342" t="s">
        <v>448</v>
      </c>
      <c r="J25" s="342"/>
      <c r="K25" s="343" t="s">
        <v>163</v>
      </c>
      <c r="L25" s="1356">
        <v>2</v>
      </c>
      <c r="M25" s="344"/>
      <c r="N25" s="344">
        <f t="shared" si="0"/>
        <v>0</v>
      </c>
      <c r="O25" s="345"/>
    </row>
    <row r="26" spans="1:15" ht="69.95" customHeight="1" x14ac:dyDescent="0.25">
      <c r="A26" s="327"/>
      <c r="B26" s="338"/>
      <c r="C26" s="339">
        <v>2815104</v>
      </c>
      <c r="D26" s="340" t="s">
        <v>453</v>
      </c>
      <c r="E26" s="341"/>
      <c r="F26" s="327"/>
      <c r="G26" s="339">
        <v>52119450</v>
      </c>
      <c r="H26" s="340" t="s">
        <v>454</v>
      </c>
      <c r="I26" s="342" t="s">
        <v>448</v>
      </c>
      <c r="J26" s="342"/>
      <c r="K26" s="343" t="s">
        <v>163</v>
      </c>
      <c r="L26" s="1356">
        <v>1</v>
      </c>
      <c r="M26" s="344"/>
      <c r="N26" s="344">
        <f t="shared" si="0"/>
        <v>0</v>
      </c>
      <c r="O26" s="345"/>
    </row>
    <row r="27" spans="1:15" ht="69.95" customHeight="1" x14ac:dyDescent="0.25">
      <c r="A27" s="327"/>
      <c r="B27" s="338"/>
      <c r="C27" s="339">
        <v>2820152</v>
      </c>
      <c r="D27" s="340" t="s">
        <v>483</v>
      </c>
      <c r="E27" s="341"/>
      <c r="F27" s="327"/>
      <c r="G27" s="339">
        <v>50111240</v>
      </c>
      <c r="H27" s="340" t="s">
        <v>484</v>
      </c>
      <c r="I27" s="342" t="s">
        <v>448</v>
      </c>
      <c r="J27" s="342"/>
      <c r="K27" s="343" t="s">
        <v>163</v>
      </c>
      <c r="L27" s="1356">
        <v>1</v>
      </c>
      <c r="M27" s="344"/>
      <c r="N27" s="344">
        <f t="shared" si="0"/>
        <v>0</v>
      </c>
      <c r="O27" s="345"/>
    </row>
    <row r="28" spans="1:15" ht="69.95" customHeight="1" x14ac:dyDescent="0.25">
      <c r="A28" s="327"/>
      <c r="B28" s="338"/>
      <c r="C28" s="339">
        <v>2820112</v>
      </c>
      <c r="D28" s="340" t="s">
        <v>475</v>
      </c>
      <c r="E28" s="341"/>
      <c r="F28" s="327"/>
      <c r="G28" s="339">
        <v>50114160</v>
      </c>
      <c r="H28" s="340" t="s">
        <v>476</v>
      </c>
      <c r="I28" s="342" t="s">
        <v>448</v>
      </c>
      <c r="J28" s="342"/>
      <c r="K28" s="343" t="s">
        <v>163</v>
      </c>
      <c r="L28" s="1356">
        <v>1</v>
      </c>
      <c r="M28" s="344"/>
      <c r="N28" s="344">
        <f t="shared" si="0"/>
        <v>0</v>
      </c>
      <c r="O28" s="345"/>
    </row>
    <row r="29" spans="1:15" ht="69.95" customHeight="1" x14ac:dyDescent="0.25">
      <c r="A29" s="327"/>
      <c r="B29" s="338"/>
      <c r="C29" s="339">
        <v>2901620</v>
      </c>
      <c r="D29" s="340" t="s">
        <v>457</v>
      </c>
      <c r="E29" s="341"/>
      <c r="F29" s="327"/>
      <c r="G29" s="339">
        <v>52516050</v>
      </c>
      <c r="H29" s="340" t="s">
        <v>458</v>
      </c>
      <c r="I29" s="342" t="s">
        <v>448</v>
      </c>
      <c r="J29" s="342"/>
      <c r="K29" s="343" t="s">
        <v>163</v>
      </c>
      <c r="L29" s="1356">
        <v>8</v>
      </c>
      <c r="M29" s="344"/>
      <c r="N29" s="344">
        <f t="shared" si="0"/>
        <v>0</v>
      </c>
      <c r="O29" s="345"/>
    </row>
    <row r="30" spans="1:15" ht="69.95" customHeight="1" x14ac:dyDescent="0.25">
      <c r="A30" s="327"/>
      <c r="B30" s="338"/>
      <c r="C30" s="346">
        <v>2980680</v>
      </c>
      <c r="D30" s="340" t="s">
        <v>477</v>
      </c>
      <c r="E30" s="341"/>
      <c r="F30" s="327"/>
      <c r="G30" s="339">
        <v>53216306</v>
      </c>
      <c r="H30" s="340" t="s">
        <v>478</v>
      </c>
      <c r="I30" s="342" t="s">
        <v>448</v>
      </c>
      <c r="J30" s="342"/>
      <c r="K30" s="343" t="s">
        <v>163</v>
      </c>
      <c r="L30" s="1356">
        <v>2</v>
      </c>
      <c r="M30" s="344"/>
      <c r="N30" s="344">
        <f t="shared" si="0"/>
        <v>0</v>
      </c>
      <c r="O30" s="345"/>
    </row>
    <row r="31" spans="1:15" ht="69.95" customHeight="1" x14ac:dyDescent="0.25">
      <c r="A31" s="327"/>
      <c r="B31" s="338"/>
      <c r="C31" s="339">
        <v>2010152</v>
      </c>
      <c r="D31" s="340" t="s">
        <v>485</v>
      </c>
      <c r="E31" s="341"/>
      <c r="F31" s="327"/>
      <c r="G31" s="339">
        <v>20511028</v>
      </c>
      <c r="H31" s="340" t="s">
        <v>486</v>
      </c>
      <c r="I31" s="342" t="s">
        <v>463</v>
      </c>
      <c r="J31" s="342"/>
      <c r="K31" s="343" t="s">
        <v>163</v>
      </c>
      <c r="L31" s="1356">
        <v>6</v>
      </c>
      <c r="M31" s="344"/>
      <c r="N31" s="344">
        <f t="shared" si="0"/>
        <v>0</v>
      </c>
      <c r="O31" s="345"/>
    </row>
    <row r="32" spans="1:15" ht="69.95" customHeight="1" x14ac:dyDescent="0.25">
      <c r="A32" s="327"/>
      <c r="B32" s="338"/>
      <c r="C32" s="339">
        <v>2010311</v>
      </c>
      <c r="D32" s="340" t="s">
        <v>461</v>
      </c>
      <c r="E32" s="341"/>
      <c r="F32" s="327"/>
      <c r="G32" s="339">
        <v>20107561</v>
      </c>
      <c r="H32" s="340" t="s">
        <v>462</v>
      </c>
      <c r="I32" s="342" t="s">
        <v>463</v>
      </c>
      <c r="J32" s="342"/>
      <c r="K32" s="343" t="s">
        <v>163</v>
      </c>
      <c r="L32" s="1356">
        <v>3</v>
      </c>
      <c r="M32" s="344"/>
      <c r="N32" s="344">
        <f t="shared" si="0"/>
        <v>0</v>
      </c>
      <c r="O32" s="345"/>
    </row>
    <row r="33" spans="1:15" ht="69.95" customHeight="1" x14ac:dyDescent="0.25">
      <c r="A33" s="327"/>
      <c r="B33" s="338"/>
      <c r="C33" s="339">
        <v>2814160</v>
      </c>
      <c r="D33" s="340" t="s">
        <v>451</v>
      </c>
      <c r="E33" s="341"/>
      <c r="F33" s="327"/>
      <c r="G33" s="339">
        <v>52019305</v>
      </c>
      <c r="H33" s="340" t="s">
        <v>452</v>
      </c>
      <c r="I33" s="342" t="s">
        <v>448</v>
      </c>
      <c r="J33" s="342"/>
      <c r="K33" s="343" t="s">
        <v>163</v>
      </c>
      <c r="L33" s="1356">
        <v>2</v>
      </c>
      <c r="M33" s="344"/>
      <c r="N33" s="344">
        <f t="shared" si="0"/>
        <v>0</v>
      </c>
      <c r="O33" s="345"/>
    </row>
    <row r="34" spans="1:15" ht="69.95" customHeight="1" x14ac:dyDescent="0.25">
      <c r="A34" s="327"/>
      <c r="B34" s="338"/>
      <c r="C34" s="339">
        <v>2110114</v>
      </c>
      <c r="D34" s="340" t="s">
        <v>487</v>
      </c>
      <c r="E34" s="341"/>
      <c r="F34" s="327"/>
      <c r="G34" s="339">
        <v>12601073</v>
      </c>
      <c r="H34" s="340" t="s">
        <v>488</v>
      </c>
      <c r="I34" s="342" t="s">
        <v>466</v>
      </c>
      <c r="J34" s="342"/>
      <c r="K34" s="343" t="s">
        <v>163</v>
      </c>
      <c r="L34" s="1356">
        <v>6</v>
      </c>
      <c r="M34" s="344"/>
      <c r="N34" s="344">
        <f t="shared" si="0"/>
        <v>0</v>
      </c>
      <c r="O34" s="345"/>
    </row>
    <row r="35" spans="1:15" ht="69.95" customHeight="1" x14ac:dyDescent="0.25">
      <c r="A35" s="327"/>
      <c r="B35" s="338"/>
      <c r="C35" s="339">
        <v>1012137</v>
      </c>
      <c r="D35" s="340" t="s">
        <v>464</v>
      </c>
      <c r="E35" s="341"/>
      <c r="F35" s="327"/>
      <c r="G35" s="339">
        <v>10201058</v>
      </c>
      <c r="H35" s="340" t="s">
        <v>465</v>
      </c>
      <c r="I35" s="342" t="s">
        <v>466</v>
      </c>
      <c r="J35" s="342"/>
      <c r="K35" s="343" t="s">
        <v>103</v>
      </c>
      <c r="L35" s="1356">
        <v>9</v>
      </c>
      <c r="M35" s="344"/>
      <c r="N35" s="344">
        <f t="shared" si="0"/>
        <v>0</v>
      </c>
      <c r="O35" s="345"/>
    </row>
    <row r="36" spans="1:15" ht="69.95" customHeight="1" x14ac:dyDescent="0.25">
      <c r="A36" s="327"/>
      <c r="B36" s="338"/>
      <c r="C36" s="339">
        <v>1012301</v>
      </c>
      <c r="D36" s="340" t="s">
        <v>467</v>
      </c>
      <c r="E36" s="341"/>
      <c r="F36" s="327"/>
      <c r="G36" s="339">
        <v>10205007</v>
      </c>
      <c r="H36" s="340" t="s">
        <v>468</v>
      </c>
      <c r="I36" s="342" t="s">
        <v>466</v>
      </c>
      <c r="J36" s="342"/>
      <c r="K36" s="343" t="s">
        <v>103</v>
      </c>
      <c r="L36" s="1356">
        <v>4.5</v>
      </c>
      <c r="M36" s="344"/>
      <c r="N36" s="344">
        <f t="shared" si="0"/>
        <v>0</v>
      </c>
      <c r="O36" s="345"/>
    </row>
    <row r="37" spans="1:15" ht="69.95" customHeight="1" x14ac:dyDescent="0.25">
      <c r="A37" s="327"/>
      <c r="B37" s="338"/>
      <c r="C37" s="339">
        <v>2810102</v>
      </c>
      <c r="D37" s="340" t="s">
        <v>489</v>
      </c>
      <c r="E37" s="341"/>
      <c r="F37" s="327"/>
      <c r="G37" s="339">
        <v>51505160</v>
      </c>
      <c r="H37" s="340" t="s">
        <v>490</v>
      </c>
      <c r="I37" s="342" t="s">
        <v>448</v>
      </c>
      <c r="J37" s="342"/>
      <c r="K37" s="343" t="s">
        <v>163</v>
      </c>
      <c r="L37" s="1356">
        <v>4</v>
      </c>
      <c r="M37" s="344"/>
      <c r="N37" s="344">
        <f t="shared" si="0"/>
        <v>0</v>
      </c>
      <c r="O37" s="345"/>
    </row>
    <row r="38" spans="1:15" ht="69.95" customHeight="1" thickBot="1" x14ac:dyDescent="0.3">
      <c r="A38" s="327"/>
      <c r="B38" s="347"/>
      <c r="C38" s="348">
        <v>2052244</v>
      </c>
      <c r="D38" s="349" t="s">
        <v>491</v>
      </c>
      <c r="E38" s="350"/>
      <c r="F38" s="351"/>
      <c r="G38" s="348">
        <v>10606082</v>
      </c>
      <c r="H38" s="349" t="s">
        <v>492</v>
      </c>
      <c r="I38" s="352" t="s">
        <v>466</v>
      </c>
      <c r="J38" s="352"/>
      <c r="K38" s="353" t="s">
        <v>163</v>
      </c>
      <c r="L38" s="1357">
        <v>3</v>
      </c>
      <c r="M38" s="354"/>
      <c r="N38" s="354">
        <f t="shared" si="0"/>
        <v>0</v>
      </c>
      <c r="O38" s="355"/>
    </row>
    <row r="39" spans="1:15" ht="69.95" customHeight="1" x14ac:dyDescent="0.25">
      <c r="A39" s="277" t="s">
        <v>493</v>
      </c>
      <c r="B39" s="273" t="s">
        <v>494</v>
      </c>
      <c r="C39" s="356">
        <v>2802401</v>
      </c>
      <c r="D39" s="275" t="s">
        <v>444</v>
      </c>
      <c r="E39" s="357" t="s">
        <v>495</v>
      </c>
      <c r="F39" s="358" t="s">
        <v>496</v>
      </c>
      <c r="G39" s="278">
        <v>51070240</v>
      </c>
      <c r="H39" s="359" t="s">
        <v>447</v>
      </c>
      <c r="I39" s="360" t="s">
        <v>448</v>
      </c>
      <c r="J39" s="360" t="s">
        <v>30</v>
      </c>
      <c r="K39" s="361" t="s">
        <v>163</v>
      </c>
      <c r="L39" s="1358">
        <v>2</v>
      </c>
      <c r="M39" s="362"/>
      <c r="N39" s="362">
        <f t="shared" si="0"/>
        <v>0</v>
      </c>
      <c r="O39" s="363">
        <f>SUM(N39:N48)</f>
        <v>0</v>
      </c>
    </row>
    <row r="40" spans="1:15" ht="69.95" customHeight="1" x14ac:dyDescent="0.25">
      <c r="A40" s="277"/>
      <c r="B40" s="282"/>
      <c r="C40" s="283">
        <v>2831607</v>
      </c>
      <c r="D40" s="275" t="s">
        <v>449</v>
      </c>
      <c r="E40" s="276"/>
      <c r="F40" s="277"/>
      <c r="G40" s="278">
        <v>54038070</v>
      </c>
      <c r="H40" s="284" t="s">
        <v>450</v>
      </c>
      <c r="I40" s="285" t="s">
        <v>448</v>
      </c>
      <c r="J40" s="285"/>
      <c r="K40" s="286" t="s">
        <v>163</v>
      </c>
      <c r="L40" s="1350">
        <v>4</v>
      </c>
      <c r="M40" s="280"/>
      <c r="N40" s="287">
        <f t="shared" si="0"/>
        <v>0</v>
      </c>
      <c r="O40" s="281"/>
    </row>
    <row r="41" spans="1:15" ht="69.95" customHeight="1" x14ac:dyDescent="0.25">
      <c r="A41" s="277"/>
      <c r="B41" s="282"/>
      <c r="C41" s="283">
        <v>2820642</v>
      </c>
      <c r="D41" s="275" t="s">
        <v>471</v>
      </c>
      <c r="E41" s="276"/>
      <c r="F41" s="277"/>
      <c r="G41" s="278">
        <v>54575042</v>
      </c>
      <c r="H41" s="284" t="s">
        <v>472</v>
      </c>
      <c r="I41" s="285" t="s">
        <v>448</v>
      </c>
      <c r="J41" s="285"/>
      <c r="K41" s="286" t="s">
        <v>163</v>
      </c>
      <c r="L41" s="1350">
        <v>2</v>
      </c>
      <c r="M41" s="280"/>
      <c r="N41" s="287">
        <f t="shared" si="0"/>
        <v>0</v>
      </c>
      <c r="O41" s="281"/>
    </row>
    <row r="42" spans="1:15" ht="69.95" customHeight="1" x14ac:dyDescent="0.25">
      <c r="A42" s="277"/>
      <c r="B42" s="282"/>
      <c r="C42" s="283">
        <v>2820151</v>
      </c>
      <c r="D42" s="275" t="s">
        <v>497</v>
      </c>
      <c r="E42" s="276"/>
      <c r="F42" s="277"/>
      <c r="G42" s="278">
        <v>50110240</v>
      </c>
      <c r="H42" s="284" t="s">
        <v>498</v>
      </c>
      <c r="I42" s="285" t="s">
        <v>448</v>
      </c>
      <c r="J42" s="285"/>
      <c r="K42" s="286" t="s">
        <v>163</v>
      </c>
      <c r="L42" s="1350">
        <v>1</v>
      </c>
      <c r="M42" s="280"/>
      <c r="N42" s="287">
        <f t="shared" si="0"/>
        <v>0</v>
      </c>
      <c r="O42" s="281"/>
    </row>
    <row r="43" spans="1:15" ht="69.95" customHeight="1" x14ac:dyDescent="0.25">
      <c r="A43" s="277"/>
      <c r="B43" s="282"/>
      <c r="C43" s="283">
        <v>2820112</v>
      </c>
      <c r="D43" s="275" t="s">
        <v>475</v>
      </c>
      <c r="E43" s="276"/>
      <c r="F43" s="277"/>
      <c r="G43" s="278">
        <v>50114160</v>
      </c>
      <c r="H43" s="284" t="s">
        <v>476</v>
      </c>
      <c r="I43" s="285" t="s">
        <v>448</v>
      </c>
      <c r="J43" s="285"/>
      <c r="K43" s="286" t="s">
        <v>163</v>
      </c>
      <c r="L43" s="1350">
        <v>1</v>
      </c>
      <c r="M43" s="280"/>
      <c r="N43" s="287">
        <f t="shared" si="0"/>
        <v>0</v>
      </c>
      <c r="O43" s="281"/>
    </row>
    <row r="44" spans="1:15" ht="69.95" customHeight="1" x14ac:dyDescent="0.25">
      <c r="A44" s="277"/>
      <c r="B44" s="282"/>
      <c r="C44" s="283">
        <v>2901620</v>
      </c>
      <c r="D44" s="275" t="s">
        <v>457</v>
      </c>
      <c r="E44" s="276"/>
      <c r="F44" s="277"/>
      <c r="G44" s="278">
        <v>52516050</v>
      </c>
      <c r="H44" s="284" t="s">
        <v>458</v>
      </c>
      <c r="I44" s="285" t="s">
        <v>448</v>
      </c>
      <c r="J44" s="285"/>
      <c r="K44" s="286" t="s">
        <v>163</v>
      </c>
      <c r="L44" s="1350">
        <v>8</v>
      </c>
      <c r="M44" s="280"/>
      <c r="N44" s="287">
        <f t="shared" si="0"/>
        <v>0</v>
      </c>
      <c r="O44" s="281"/>
    </row>
    <row r="45" spans="1:15" ht="69.95" customHeight="1" x14ac:dyDescent="0.25">
      <c r="A45" s="277"/>
      <c r="B45" s="282"/>
      <c r="C45" s="364">
        <v>2980680</v>
      </c>
      <c r="D45" s="275" t="s">
        <v>477</v>
      </c>
      <c r="E45" s="276"/>
      <c r="F45" s="277"/>
      <c r="G45" s="278">
        <v>53216306</v>
      </c>
      <c r="H45" s="284" t="s">
        <v>478</v>
      </c>
      <c r="I45" s="285" t="s">
        <v>448</v>
      </c>
      <c r="J45" s="285"/>
      <c r="K45" s="286" t="s">
        <v>163</v>
      </c>
      <c r="L45" s="1350">
        <v>2</v>
      </c>
      <c r="M45" s="280"/>
      <c r="N45" s="287">
        <f t="shared" si="0"/>
        <v>0</v>
      </c>
      <c r="O45" s="281"/>
    </row>
    <row r="46" spans="1:15" ht="69.95" customHeight="1" x14ac:dyDescent="0.25">
      <c r="A46" s="277"/>
      <c r="B46" s="282"/>
      <c r="C46" s="283">
        <v>2010152</v>
      </c>
      <c r="D46" s="275" t="s">
        <v>485</v>
      </c>
      <c r="E46" s="276"/>
      <c r="F46" s="277"/>
      <c r="G46" s="278">
        <v>20511028</v>
      </c>
      <c r="H46" s="284" t="s">
        <v>486</v>
      </c>
      <c r="I46" s="285" t="s">
        <v>463</v>
      </c>
      <c r="J46" s="285"/>
      <c r="K46" s="286" t="s">
        <v>163</v>
      </c>
      <c r="L46" s="1350">
        <v>3</v>
      </c>
      <c r="M46" s="280"/>
      <c r="N46" s="287">
        <f t="shared" si="0"/>
        <v>0</v>
      </c>
      <c r="O46" s="281"/>
    </row>
    <row r="47" spans="1:15" ht="69.95" customHeight="1" x14ac:dyDescent="0.25">
      <c r="A47" s="277"/>
      <c r="B47" s="282"/>
      <c r="C47" s="283">
        <v>2110114</v>
      </c>
      <c r="D47" s="275" t="s">
        <v>487</v>
      </c>
      <c r="E47" s="276"/>
      <c r="F47" s="277"/>
      <c r="G47" s="278">
        <v>12601073</v>
      </c>
      <c r="H47" s="284" t="s">
        <v>488</v>
      </c>
      <c r="I47" s="285" t="s">
        <v>466</v>
      </c>
      <c r="J47" s="285"/>
      <c r="K47" s="286" t="s">
        <v>163</v>
      </c>
      <c r="L47" s="1350">
        <v>3</v>
      </c>
      <c r="M47" s="280"/>
      <c r="N47" s="287">
        <f t="shared" si="0"/>
        <v>0</v>
      </c>
      <c r="O47" s="281"/>
    </row>
    <row r="48" spans="1:15" ht="69.95" customHeight="1" thickBot="1" x14ac:dyDescent="0.3">
      <c r="A48" s="277"/>
      <c r="B48" s="288"/>
      <c r="C48" s="289">
        <v>2810102</v>
      </c>
      <c r="D48" s="275" t="s">
        <v>489</v>
      </c>
      <c r="E48" s="290"/>
      <c r="F48" s="291"/>
      <c r="G48" s="278">
        <v>51505160</v>
      </c>
      <c r="H48" s="284" t="s">
        <v>490</v>
      </c>
      <c r="I48" s="365" t="s">
        <v>448</v>
      </c>
      <c r="J48" s="365"/>
      <c r="K48" s="292" t="s">
        <v>163</v>
      </c>
      <c r="L48" s="1351">
        <v>2</v>
      </c>
      <c r="M48" s="293"/>
      <c r="N48" s="294">
        <f t="shared" si="0"/>
        <v>0</v>
      </c>
      <c r="O48" s="295"/>
    </row>
    <row r="49" spans="1:15" ht="69.95" customHeight="1" x14ac:dyDescent="0.25">
      <c r="A49" s="327" t="s">
        <v>499</v>
      </c>
      <c r="B49" s="328" t="s">
        <v>500</v>
      </c>
      <c r="C49" s="333">
        <v>2802401</v>
      </c>
      <c r="D49" s="330" t="s">
        <v>444</v>
      </c>
      <c r="E49" s="331" t="s">
        <v>501</v>
      </c>
      <c r="F49" s="332" t="s">
        <v>502</v>
      </c>
      <c r="G49" s="333">
        <v>51070240</v>
      </c>
      <c r="H49" s="330" t="s">
        <v>447</v>
      </c>
      <c r="I49" s="334" t="s">
        <v>448</v>
      </c>
      <c r="J49" s="334" t="s">
        <v>30</v>
      </c>
      <c r="K49" s="335" t="s">
        <v>163</v>
      </c>
      <c r="L49" s="1355">
        <v>1</v>
      </c>
      <c r="M49" s="336"/>
      <c r="N49" s="336">
        <f t="shared" si="0"/>
        <v>0</v>
      </c>
      <c r="O49" s="337">
        <f>SUM(N49:N57)</f>
        <v>0</v>
      </c>
    </row>
    <row r="50" spans="1:15" ht="69.95" customHeight="1" x14ac:dyDescent="0.25">
      <c r="A50" s="327"/>
      <c r="B50" s="338"/>
      <c r="C50" s="339">
        <v>2831607</v>
      </c>
      <c r="D50" s="340" t="s">
        <v>449</v>
      </c>
      <c r="E50" s="341"/>
      <c r="F50" s="327"/>
      <c r="G50" s="339">
        <v>54038070</v>
      </c>
      <c r="H50" s="340" t="s">
        <v>450</v>
      </c>
      <c r="I50" s="342" t="s">
        <v>448</v>
      </c>
      <c r="J50" s="342"/>
      <c r="K50" s="343" t="s">
        <v>163</v>
      </c>
      <c r="L50" s="1356">
        <v>2</v>
      </c>
      <c r="M50" s="344"/>
      <c r="N50" s="344">
        <f t="shared" si="0"/>
        <v>0</v>
      </c>
      <c r="O50" s="345"/>
    </row>
    <row r="51" spans="1:15" ht="69.95" customHeight="1" x14ac:dyDescent="0.25">
      <c r="A51" s="327"/>
      <c r="B51" s="338"/>
      <c r="C51" s="339">
        <v>2814160</v>
      </c>
      <c r="D51" s="340" t="s">
        <v>451</v>
      </c>
      <c r="E51" s="341"/>
      <c r="F51" s="327"/>
      <c r="G51" s="339">
        <v>52019305</v>
      </c>
      <c r="H51" s="340" t="s">
        <v>452</v>
      </c>
      <c r="I51" s="342" t="s">
        <v>448</v>
      </c>
      <c r="J51" s="342"/>
      <c r="K51" s="343" t="s">
        <v>163</v>
      </c>
      <c r="L51" s="1356">
        <v>2</v>
      </c>
      <c r="M51" s="344"/>
      <c r="N51" s="344">
        <f t="shared" si="0"/>
        <v>0</v>
      </c>
      <c r="O51" s="345"/>
    </row>
    <row r="52" spans="1:15" ht="69.95" customHeight="1" x14ac:dyDescent="0.25">
      <c r="A52" s="327"/>
      <c r="B52" s="338"/>
      <c r="C52" s="339">
        <v>2820111</v>
      </c>
      <c r="D52" s="340" t="s">
        <v>455</v>
      </c>
      <c r="E52" s="341"/>
      <c r="F52" s="327"/>
      <c r="G52" s="339">
        <v>50113160</v>
      </c>
      <c r="H52" s="340" t="s">
        <v>456</v>
      </c>
      <c r="I52" s="342" t="s">
        <v>448</v>
      </c>
      <c r="J52" s="342"/>
      <c r="K52" s="343" t="s">
        <v>163</v>
      </c>
      <c r="L52" s="1356">
        <v>1</v>
      </c>
      <c r="M52" s="344"/>
      <c r="N52" s="344">
        <f t="shared" si="0"/>
        <v>0</v>
      </c>
      <c r="O52" s="345"/>
    </row>
    <row r="53" spans="1:15" ht="69.95" customHeight="1" x14ac:dyDescent="0.25">
      <c r="A53" s="327"/>
      <c r="B53" s="338"/>
      <c r="C53" s="339">
        <v>2901620</v>
      </c>
      <c r="D53" s="340" t="s">
        <v>457</v>
      </c>
      <c r="E53" s="341"/>
      <c r="F53" s="327"/>
      <c r="G53" s="339">
        <v>52516050</v>
      </c>
      <c r="H53" s="340" t="s">
        <v>458</v>
      </c>
      <c r="I53" s="342" t="s">
        <v>448</v>
      </c>
      <c r="J53" s="342"/>
      <c r="K53" s="343" t="s">
        <v>163</v>
      </c>
      <c r="L53" s="1356">
        <v>2</v>
      </c>
      <c r="M53" s="344"/>
      <c r="N53" s="344">
        <f t="shared" si="0"/>
        <v>0</v>
      </c>
      <c r="O53" s="345"/>
    </row>
    <row r="54" spans="1:15" ht="69.95" customHeight="1" x14ac:dyDescent="0.25">
      <c r="A54" s="327"/>
      <c r="B54" s="338"/>
      <c r="C54" s="339">
        <v>2851630</v>
      </c>
      <c r="D54" s="340" t="s">
        <v>459</v>
      </c>
      <c r="E54" s="341"/>
      <c r="F54" s="327"/>
      <c r="G54" s="339">
        <v>53516052</v>
      </c>
      <c r="H54" s="340" t="s">
        <v>460</v>
      </c>
      <c r="I54" s="342" t="s">
        <v>448</v>
      </c>
      <c r="J54" s="342"/>
      <c r="K54" s="343" t="s">
        <v>163</v>
      </c>
      <c r="L54" s="1356">
        <v>1</v>
      </c>
      <c r="M54" s="344"/>
      <c r="N54" s="344">
        <f t="shared" si="0"/>
        <v>0</v>
      </c>
      <c r="O54" s="345"/>
    </row>
    <row r="55" spans="1:15" ht="69.95" customHeight="1" x14ac:dyDescent="0.25">
      <c r="A55" s="327"/>
      <c r="B55" s="338"/>
      <c r="C55" s="339">
        <v>2010311</v>
      </c>
      <c r="D55" s="340" t="s">
        <v>461</v>
      </c>
      <c r="E55" s="341"/>
      <c r="F55" s="327"/>
      <c r="G55" s="339">
        <v>20107561</v>
      </c>
      <c r="H55" s="340" t="s">
        <v>462</v>
      </c>
      <c r="I55" s="342" t="s">
        <v>463</v>
      </c>
      <c r="J55" s="342"/>
      <c r="K55" s="343" t="s">
        <v>163</v>
      </c>
      <c r="L55" s="1356">
        <v>2</v>
      </c>
      <c r="M55" s="344"/>
      <c r="N55" s="344">
        <f t="shared" si="0"/>
        <v>0</v>
      </c>
      <c r="O55" s="345"/>
    </row>
    <row r="56" spans="1:15" ht="69.95" customHeight="1" x14ac:dyDescent="0.25">
      <c r="A56" s="327"/>
      <c r="B56" s="338"/>
      <c r="C56" s="339">
        <v>1012137</v>
      </c>
      <c r="D56" s="340" t="s">
        <v>464</v>
      </c>
      <c r="E56" s="341"/>
      <c r="F56" s="327"/>
      <c r="G56" s="339">
        <v>10201058</v>
      </c>
      <c r="H56" s="340" t="s">
        <v>465</v>
      </c>
      <c r="I56" s="342" t="s">
        <v>466</v>
      </c>
      <c r="J56" s="342"/>
      <c r="K56" s="343" t="s">
        <v>103</v>
      </c>
      <c r="L56" s="1356">
        <v>6</v>
      </c>
      <c r="M56" s="344"/>
      <c r="N56" s="344">
        <f t="shared" si="0"/>
        <v>0</v>
      </c>
      <c r="O56" s="345"/>
    </row>
    <row r="57" spans="1:15" ht="69.95" customHeight="1" thickBot="1" x14ac:dyDescent="0.3">
      <c r="A57" s="327"/>
      <c r="B57" s="347"/>
      <c r="C57" s="348">
        <v>1012301</v>
      </c>
      <c r="D57" s="349" t="s">
        <v>467</v>
      </c>
      <c r="E57" s="350"/>
      <c r="F57" s="351"/>
      <c r="G57" s="348">
        <v>10205007</v>
      </c>
      <c r="H57" s="349" t="s">
        <v>468</v>
      </c>
      <c r="I57" s="352" t="s">
        <v>466</v>
      </c>
      <c r="J57" s="352"/>
      <c r="K57" s="353" t="s">
        <v>103</v>
      </c>
      <c r="L57" s="1357">
        <v>3</v>
      </c>
      <c r="M57" s="354"/>
      <c r="N57" s="354">
        <f t="shared" si="0"/>
        <v>0</v>
      </c>
      <c r="O57" s="355"/>
    </row>
    <row r="58" spans="1:15" ht="69.95" customHeight="1" x14ac:dyDescent="0.25">
      <c r="A58" s="366"/>
      <c r="B58" s="367"/>
      <c r="C58" s="368">
        <v>2802401</v>
      </c>
      <c r="D58" s="369" t="s">
        <v>444</v>
      </c>
      <c r="E58" s="370" t="s">
        <v>503</v>
      </c>
      <c r="F58" s="371" t="s">
        <v>470</v>
      </c>
      <c r="G58" s="372">
        <v>51070240</v>
      </c>
      <c r="H58" s="373" t="s">
        <v>447</v>
      </c>
      <c r="I58" s="374" t="s">
        <v>448</v>
      </c>
      <c r="J58" s="374" t="s">
        <v>30</v>
      </c>
      <c r="K58" s="375" t="s">
        <v>163</v>
      </c>
      <c r="L58" s="1359">
        <v>2</v>
      </c>
      <c r="M58" s="376"/>
      <c r="N58" s="376">
        <f t="shared" si="0"/>
        <v>0</v>
      </c>
      <c r="O58" s="377">
        <f>SUM(N58:N67)</f>
        <v>0</v>
      </c>
    </row>
    <row r="59" spans="1:15" ht="69.95" customHeight="1" x14ac:dyDescent="0.25">
      <c r="A59" s="366"/>
      <c r="B59" s="378"/>
      <c r="C59" s="379">
        <v>2831607</v>
      </c>
      <c r="D59" s="369" t="s">
        <v>449</v>
      </c>
      <c r="E59" s="380"/>
      <c r="F59" s="366"/>
      <c r="G59" s="372">
        <v>54038070</v>
      </c>
      <c r="H59" s="381" t="s">
        <v>450</v>
      </c>
      <c r="I59" s="382" t="s">
        <v>448</v>
      </c>
      <c r="J59" s="382"/>
      <c r="K59" s="383" t="s">
        <v>163</v>
      </c>
      <c r="L59" s="1360">
        <v>4</v>
      </c>
      <c r="M59" s="384"/>
      <c r="N59" s="385">
        <f t="shared" si="0"/>
        <v>0</v>
      </c>
      <c r="O59" s="386"/>
    </row>
    <row r="60" spans="1:15" ht="69.95" customHeight="1" x14ac:dyDescent="0.25">
      <c r="A60" s="366"/>
      <c r="B60" s="378"/>
      <c r="C60" s="379">
        <v>2820642</v>
      </c>
      <c r="D60" s="369" t="s">
        <v>471</v>
      </c>
      <c r="E60" s="380"/>
      <c r="F60" s="366"/>
      <c r="G60" s="372">
        <v>54575042</v>
      </c>
      <c r="H60" s="381" t="s">
        <v>472</v>
      </c>
      <c r="I60" s="382" t="s">
        <v>448</v>
      </c>
      <c r="J60" s="382"/>
      <c r="K60" s="383" t="s">
        <v>163</v>
      </c>
      <c r="L60" s="1360">
        <v>2</v>
      </c>
      <c r="M60" s="384"/>
      <c r="N60" s="385">
        <f t="shared" si="0"/>
        <v>0</v>
      </c>
      <c r="O60" s="386"/>
    </row>
    <row r="61" spans="1:15" ht="69.95" customHeight="1" x14ac:dyDescent="0.25">
      <c r="A61" s="366"/>
      <c r="B61" s="378"/>
      <c r="C61" s="379">
        <v>2820112</v>
      </c>
      <c r="D61" s="369" t="s">
        <v>475</v>
      </c>
      <c r="E61" s="380"/>
      <c r="F61" s="366"/>
      <c r="G61" s="372">
        <v>50114160</v>
      </c>
      <c r="H61" s="381" t="s">
        <v>476</v>
      </c>
      <c r="I61" s="382" t="s">
        <v>448</v>
      </c>
      <c r="J61" s="382"/>
      <c r="K61" s="383" t="s">
        <v>163</v>
      </c>
      <c r="L61" s="1360">
        <v>1</v>
      </c>
      <c r="M61" s="384"/>
      <c r="N61" s="385">
        <f t="shared" si="0"/>
        <v>0</v>
      </c>
      <c r="O61" s="386"/>
    </row>
    <row r="62" spans="1:15" ht="69.95" customHeight="1" x14ac:dyDescent="0.25">
      <c r="A62" s="366"/>
      <c r="B62" s="378"/>
      <c r="C62" s="379">
        <v>2814160</v>
      </c>
      <c r="D62" s="369" t="s">
        <v>451</v>
      </c>
      <c r="E62" s="380"/>
      <c r="F62" s="366"/>
      <c r="G62" s="372">
        <v>52019305</v>
      </c>
      <c r="H62" s="381" t="s">
        <v>452</v>
      </c>
      <c r="I62" s="382" t="s">
        <v>448</v>
      </c>
      <c r="J62" s="382"/>
      <c r="K62" s="383" t="s">
        <v>163</v>
      </c>
      <c r="L62" s="1360">
        <v>4</v>
      </c>
      <c r="M62" s="384"/>
      <c r="N62" s="385">
        <f t="shared" si="0"/>
        <v>0</v>
      </c>
      <c r="O62" s="386"/>
    </row>
    <row r="63" spans="1:15" ht="69.95" customHeight="1" x14ac:dyDescent="0.25">
      <c r="A63" s="366"/>
      <c r="B63" s="378"/>
      <c r="C63" s="387">
        <v>2980680</v>
      </c>
      <c r="D63" s="369" t="s">
        <v>477</v>
      </c>
      <c r="E63" s="380"/>
      <c r="F63" s="366"/>
      <c r="G63" s="372">
        <v>53216306</v>
      </c>
      <c r="H63" s="381" t="s">
        <v>478</v>
      </c>
      <c r="I63" s="382" t="s">
        <v>448</v>
      </c>
      <c r="J63" s="382"/>
      <c r="K63" s="383" t="s">
        <v>163</v>
      </c>
      <c r="L63" s="1360">
        <v>2</v>
      </c>
      <c r="M63" s="384"/>
      <c r="N63" s="385">
        <f t="shared" si="0"/>
        <v>0</v>
      </c>
      <c r="O63" s="386"/>
    </row>
    <row r="64" spans="1:15" ht="69.95" customHeight="1" x14ac:dyDescent="0.25">
      <c r="A64" s="366"/>
      <c r="B64" s="378"/>
      <c r="C64" s="379">
        <v>2901620</v>
      </c>
      <c r="D64" s="369" t="s">
        <v>457</v>
      </c>
      <c r="E64" s="380"/>
      <c r="F64" s="366"/>
      <c r="G64" s="372">
        <v>52516050</v>
      </c>
      <c r="H64" s="381" t="s">
        <v>458</v>
      </c>
      <c r="I64" s="382" t="s">
        <v>448</v>
      </c>
      <c r="J64" s="382"/>
      <c r="K64" s="383" t="s">
        <v>163</v>
      </c>
      <c r="L64" s="1360">
        <v>8</v>
      </c>
      <c r="M64" s="384"/>
      <c r="N64" s="385">
        <f t="shared" si="0"/>
        <v>0</v>
      </c>
      <c r="O64" s="386"/>
    </row>
    <row r="65" spans="1:15" ht="69.95" customHeight="1" x14ac:dyDescent="0.25">
      <c r="A65" s="366"/>
      <c r="B65" s="378"/>
      <c r="C65" s="379">
        <v>2010311</v>
      </c>
      <c r="D65" s="369" t="s">
        <v>461</v>
      </c>
      <c r="E65" s="380"/>
      <c r="F65" s="366"/>
      <c r="G65" s="372">
        <v>20107561</v>
      </c>
      <c r="H65" s="381" t="s">
        <v>462</v>
      </c>
      <c r="I65" s="382" t="s">
        <v>463</v>
      </c>
      <c r="J65" s="382"/>
      <c r="K65" s="383" t="s">
        <v>163</v>
      </c>
      <c r="L65" s="1360">
        <v>4</v>
      </c>
      <c r="M65" s="384"/>
      <c r="N65" s="385">
        <f t="shared" si="0"/>
        <v>0</v>
      </c>
      <c r="O65" s="386"/>
    </row>
    <row r="66" spans="1:15" ht="69.95" customHeight="1" x14ac:dyDescent="0.25">
      <c r="A66" s="366"/>
      <c r="B66" s="378"/>
      <c r="C66" s="379">
        <v>1012137</v>
      </c>
      <c r="D66" s="369" t="s">
        <v>464</v>
      </c>
      <c r="E66" s="380"/>
      <c r="F66" s="366"/>
      <c r="G66" s="372">
        <v>10201058</v>
      </c>
      <c r="H66" s="381" t="s">
        <v>465</v>
      </c>
      <c r="I66" s="382" t="s">
        <v>466</v>
      </c>
      <c r="J66" s="382"/>
      <c r="K66" s="383" t="s">
        <v>103</v>
      </c>
      <c r="L66" s="1360">
        <v>12</v>
      </c>
      <c r="M66" s="384"/>
      <c r="N66" s="385">
        <f t="shared" si="0"/>
        <v>0</v>
      </c>
      <c r="O66" s="386"/>
    </row>
    <row r="67" spans="1:15" ht="69.95" customHeight="1" thickBot="1" x14ac:dyDescent="0.3">
      <c r="A67" s="366"/>
      <c r="B67" s="388"/>
      <c r="C67" s="389">
        <v>1012301</v>
      </c>
      <c r="D67" s="369" t="s">
        <v>467</v>
      </c>
      <c r="E67" s="390"/>
      <c r="F67" s="391"/>
      <c r="G67" s="372">
        <v>10205007</v>
      </c>
      <c r="H67" s="381" t="s">
        <v>468</v>
      </c>
      <c r="I67" s="392" t="s">
        <v>466</v>
      </c>
      <c r="J67" s="392"/>
      <c r="K67" s="393" t="s">
        <v>103</v>
      </c>
      <c r="L67" s="1361">
        <v>6</v>
      </c>
      <c r="M67" s="394"/>
      <c r="N67" s="395">
        <f t="shared" si="0"/>
        <v>0</v>
      </c>
      <c r="O67" s="396"/>
    </row>
    <row r="68" spans="1:15" ht="69.95" customHeight="1" x14ac:dyDescent="0.25">
      <c r="A68" s="277" t="s">
        <v>504</v>
      </c>
      <c r="B68" s="273" t="s">
        <v>505</v>
      </c>
      <c r="C68" s="356">
        <v>2802401</v>
      </c>
      <c r="D68" s="275" t="s">
        <v>444</v>
      </c>
      <c r="E68" s="357" t="s">
        <v>506</v>
      </c>
      <c r="F68" s="358" t="s">
        <v>507</v>
      </c>
      <c r="G68" s="278">
        <v>51070240</v>
      </c>
      <c r="H68" s="359" t="s">
        <v>447</v>
      </c>
      <c r="I68" s="360" t="s">
        <v>448</v>
      </c>
      <c r="J68" s="360" t="s">
        <v>30</v>
      </c>
      <c r="K68" s="361" t="s">
        <v>163</v>
      </c>
      <c r="L68" s="1358">
        <v>2</v>
      </c>
      <c r="M68" s="362"/>
      <c r="N68" s="362">
        <f t="shared" si="0"/>
        <v>0</v>
      </c>
      <c r="O68" s="363">
        <f>SUM(N68:N81)</f>
        <v>0</v>
      </c>
    </row>
    <row r="69" spans="1:15" ht="69.95" customHeight="1" x14ac:dyDescent="0.25">
      <c r="A69" s="277"/>
      <c r="B69" s="282"/>
      <c r="C69" s="283">
        <v>2831607</v>
      </c>
      <c r="D69" s="275" t="s">
        <v>449</v>
      </c>
      <c r="E69" s="276"/>
      <c r="F69" s="277"/>
      <c r="G69" s="278">
        <v>54038070</v>
      </c>
      <c r="H69" s="284" t="s">
        <v>450</v>
      </c>
      <c r="I69" s="285" t="s">
        <v>448</v>
      </c>
      <c r="J69" s="285"/>
      <c r="K69" s="286" t="s">
        <v>163</v>
      </c>
      <c r="L69" s="1350">
        <v>4</v>
      </c>
      <c r="M69" s="280"/>
      <c r="N69" s="287">
        <f t="shared" si="0"/>
        <v>0</v>
      </c>
      <c r="O69" s="281"/>
    </row>
    <row r="70" spans="1:15" ht="69.95" customHeight="1" x14ac:dyDescent="0.25">
      <c r="A70" s="277"/>
      <c r="B70" s="282"/>
      <c r="C70" s="283">
        <v>2820642</v>
      </c>
      <c r="D70" s="275" t="s">
        <v>471</v>
      </c>
      <c r="E70" s="276"/>
      <c r="F70" s="277"/>
      <c r="G70" s="278">
        <v>54575042</v>
      </c>
      <c r="H70" s="284" t="s">
        <v>472</v>
      </c>
      <c r="I70" s="285" t="s">
        <v>448</v>
      </c>
      <c r="J70" s="285"/>
      <c r="K70" s="286" t="s">
        <v>163</v>
      </c>
      <c r="L70" s="1350">
        <v>2</v>
      </c>
      <c r="M70" s="280"/>
      <c r="N70" s="287">
        <f t="shared" si="0"/>
        <v>0</v>
      </c>
      <c r="O70" s="281"/>
    </row>
    <row r="71" spans="1:15" ht="69.95" customHeight="1" x14ac:dyDescent="0.25">
      <c r="A71" s="277"/>
      <c r="B71" s="282"/>
      <c r="C71" s="283">
        <v>2820112</v>
      </c>
      <c r="D71" s="275" t="s">
        <v>475</v>
      </c>
      <c r="E71" s="276"/>
      <c r="F71" s="277"/>
      <c r="G71" s="278">
        <v>50114160</v>
      </c>
      <c r="H71" s="284" t="s">
        <v>476</v>
      </c>
      <c r="I71" s="285" t="s">
        <v>448</v>
      </c>
      <c r="J71" s="285"/>
      <c r="K71" s="286" t="s">
        <v>163</v>
      </c>
      <c r="L71" s="1350">
        <v>1</v>
      </c>
      <c r="M71" s="280"/>
      <c r="N71" s="287">
        <f t="shared" si="0"/>
        <v>0</v>
      </c>
      <c r="O71" s="281"/>
    </row>
    <row r="72" spans="1:15" ht="69.95" customHeight="1" x14ac:dyDescent="0.25">
      <c r="A72" s="277"/>
      <c r="B72" s="282"/>
      <c r="C72" s="283">
        <v>2901620</v>
      </c>
      <c r="D72" s="275" t="s">
        <v>457</v>
      </c>
      <c r="E72" s="276"/>
      <c r="F72" s="277"/>
      <c r="G72" s="278">
        <v>52516050</v>
      </c>
      <c r="H72" s="284" t="s">
        <v>458</v>
      </c>
      <c r="I72" s="285" t="s">
        <v>448</v>
      </c>
      <c r="J72" s="285"/>
      <c r="K72" s="286" t="s">
        <v>163</v>
      </c>
      <c r="L72" s="1350">
        <v>8</v>
      </c>
      <c r="M72" s="280"/>
      <c r="N72" s="287">
        <f t="shared" si="0"/>
        <v>0</v>
      </c>
      <c r="O72" s="281"/>
    </row>
    <row r="73" spans="1:15" ht="69.95" customHeight="1" x14ac:dyDescent="0.25">
      <c r="A73" s="277"/>
      <c r="B73" s="282"/>
      <c r="C73" s="364">
        <v>2980680</v>
      </c>
      <c r="D73" s="275" t="s">
        <v>477</v>
      </c>
      <c r="E73" s="276"/>
      <c r="F73" s="277"/>
      <c r="G73" s="278">
        <v>53216306</v>
      </c>
      <c r="H73" s="284" t="s">
        <v>478</v>
      </c>
      <c r="I73" s="285" t="s">
        <v>448</v>
      </c>
      <c r="J73" s="285"/>
      <c r="K73" s="286" t="s">
        <v>163</v>
      </c>
      <c r="L73" s="1350">
        <v>2</v>
      </c>
      <c r="M73" s="280"/>
      <c r="N73" s="287">
        <f t="shared" si="0"/>
        <v>0</v>
      </c>
      <c r="O73" s="281"/>
    </row>
    <row r="74" spans="1:15" ht="69.95" customHeight="1" x14ac:dyDescent="0.25">
      <c r="A74" s="277"/>
      <c r="B74" s="282"/>
      <c r="C74" s="283">
        <v>2010152</v>
      </c>
      <c r="D74" s="275" t="s">
        <v>485</v>
      </c>
      <c r="E74" s="276"/>
      <c r="F74" s="277"/>
      <c r="G74" s="278">
        <v>20511028</v>
      </c>
      <c r="H74" s="284" t="s">
        <v>486</v>
      </c>
      <c r="I74" s="285" t="s">
        <v>463</v>
      </c>
      <c r="J74" s="285"/>
      <c r="K74" s="286" t="s">
        <v>163</v>
      </c>
      <c r="L74" s="1350">
        <v>4</v>
      </c>
      <c r="M74" s="280"/>
      <c r="N74" s="287">
        <f t="shared" si="0"/>
        <v>0</v>
      </c>
      <c r="O74" s="281"/>
    </row>
    <row r="75" spans="1:15" ht="69.95" customHeight="1" x14ac:dyDescent="0.25">
      <c r="A75" s="277"/>
      <c r="B75" s="282"/>
      <c r="C75" s="283">
        <v>2010311</v>
      </c>
      <c r="D75" s="275" t="s">
        <v>461</v>
      </c>
      <c r="E75" s="276"/>
      <c r="F75" s="277"/>
      <c r="G75" s="278">
        <v>20107561</v>
      </c>
      <c r="H75" s="284" t="s">
        <v>462</v>
      </c>
      <c r="I75" s="285" t="s">
        <v>463</v>
      </c>
      <c r="J75" s="285"/>
      <c r="K75" s="286" t="s">
        <v>163</v>
      </c>
      <c r="L75" s="1350">
        <v>2</v>
      </c>
      <c r="M75" s="280"/>
      <c r="N75" s="287">
        <f t="shared" si="0"/>
        <v>0</v>
      </c>
      <c r="O75" s="281"/>
    </row>
    <row r="76" spans="1:15" ht="69.95" customHeight="1" x14ac:dyDescent="0.25">
      <c r="A76" s="277"/>
      <c r="B76" s="282"/>
      <c r="C76" s="283">
        <v>2814160</v>
      </c>
      <c r="D76" s="275" t="s">
        <v>451</v>
      </c>
      <c r="E76" s="276"/>
      <c r="F76" s="277"/>
      <c r="G76" s="278">
        <v>52019305</v>
      </c>
      <c r="H76" s="284" t="s">
        <v>452</v>
      </c>
      <c r="I76" s="285" t="s">
        <v>448</v>
      </c>
      <c r="J76" s="285"/>
      <c r="K76" s="286" t="s">
        <v>163</v>
      </c>
      <c r="L76" s="1350">
        <v>2</v>
      </c>
      <c r="M76" s="280"/>
      <c r="N76" s="287">
        <f t="shared" si="0"/>
        <v>0</v>
      </c>
      <c r="O76" s="281"/>
    </row>
    <row r="77" spans="1:15" ht="69.95" customHeight="1" x14ac:dyDescent="0.25">
      <c r="A77" s="277"/>
      <c r="B77" s="282"/>
      <c r="C77" s="283">
        <v>2110114</v>
      </c>
      <c r="D77" s="275" t="s">
        <v>487</v>
      </c>
      <c r="E77" s="276"/>
      <c r="F77" s="277"/>
      <c r="G77" s="278">
        <v>12601073</v>
      </c>
      <c r="H77" s="284" t="s">
        <v>488</v>
      </c>
      <c r="I77" s="285" t="s">
        <v>466</v>
      </c>
      <c r="J77" s="285"/>
      <c r="K77" s="286" t="s">
        <v>163</v>
      </c>
      <c r="L77" s="1350">
        <v>4</v>
      </c>
      <c r="M77" s="280"/>
      <c r="N77" s="287">
        <f t="shared" si="0"/>
        <v>0</v>
      </c>
      <c r="O77" s="281"/>
    </row>
    <row r="78" spans="1:15" ht="69.95" customHeight="1" x14ac:dyDescent="0.25">
      <c r="A78" s="277"/>
      <c r="B78" s="282"/>
      <c r="C78" s="283">
        <v>2810102</v>
      </c>
      <c r="D78" s="275" t="s">
        <v>489</v>
      </c>
      <c r="E78" s="276"/>
      <c r="F78" s="277"/>
      <c r="G78" s="278">
        <v>51505160</v>
      </c>
      <c r="H78" s="284" t="s">
        <v>490</v>
      </c>
      <c r="I78" s="285" t="s">
        <v>448</v>
      </c>
      <c r="J78" s="285"/>
      <c r="K78" s="286" t="s">
        <v>163</v>
      </c>
      <c r="L78" s="1350">
        <v>4</v>
      </c>
      <c r="M78" s="280"/>
      <c r="N78" s="287">
        <f t="shared" si="0"/>
        <v>0</v>
      </c>
      <c r="O78" s="281"/>
    </row>
    <row r="79" spans="1:15" ht="69.95" customHeight="1" x14ac:dyDescent="0.25">
      <c r="A79" s="277"/>
      <c r="B79" s="282"/>
      <c r="C79" s="283">
        <v>1012137</v>
      </c>
      <c r="D79" s="275" t="s">
        <v>464</v>
      </c>
      <c r="E79" s="276"/>
      <c r="F79" s="277"/>
      <c r="G79" s="278">
        <v>10201058</v>
      </c>
      <c r="H79" s="284" t="s">
        <v>465</v>
      </c>
      <c r="I79" s="285" t="s">
        <v>466</v>
      </c>
      <c r="J79" s="285"/>
      <c r="K79" s="286" t="s">
        <v>103</v>
      </c>
      <c r="L79" s="1350">
        <v>6</v>
      </c>
      <c r="M79" s="280"/>
      <c r="N79" s="287">
        <f t="shared" si="0"/>
        <v>0</v>
      </c>
      <c r="O79" s="281"/>
    </row>
    <row r="80" spans="1:15" ht="69.95" customHeight="1" x14ac:dyDescent="0.25">
      <c r="A80" s="277"/>
      <c r="B80" s="282"/>
      <c r="C80" s="397">
        <v>1012301</v>
      </c>
      <c r="D80" s="275" t="s">
        <v>467</v>
      </c>
      <c r="E80" s="276"/>
      <c r="F80" s="277"/>
      <c r="G80" s="278">
        <v>10205007</v>
      </c>
      <c r="H80" s="284" t="s">
        <v>468</v>
      </c>
      <c r="I80" s="365" t="s">
        <v>466</v>
      </c>
      <c r="J80" s="365"/>
      <c r="K80" s="272" t="s">
        <v>103</v>
      </c>
      <c r="L80" s="1362">
        <v>3</v>
      </c>
      <c r="M80" s="287"/>
      <c r="N80" s="398">
        <f t="shared" si="0"/>
        <v>0</v>
      </c>
      <c r="O80" s="281"/>
    </row>
    <row r="81" spans="1:26" ht="69.95" customHeight="1" thickBot="1" x14ac:dyDescent="0.3">
      <c r="A81" s="277"/>
      <c r="B81" s="288"/>
      <c r="C81" s="289">
        <v>2052244</v>
      </c>
      <c r="D81" s="275" t="s">
        <v>491</v>
      </c>
      <c r="E81" s="290"/>
      <c r="F81" s="291"/>
      <c r="G81" s="278">
        <v>10606082</v>
      </c>
      <c r="H81" s="284" t="s">
        <v>492</v>
      </c>
      <c r="I81" s="365" t="s">
        <v>466</v>
      </c>
      <c r="J81" s="365"/>
      <c r="K81" s="292" t="s">
        <v>163</v>
      </c>
      <c r="L81" s="1351">
        <v>2</v>
      </c>
      <c r="M81" s="293"/>
      <c r="N81" s="294">
        <f t="shared" si="0"/>
        <v>0</v>
      </c>
      <c r="O81" s="295"/>
    </row>
    <row r="82" spans="1:26" ht="69.95" customHeight="1" x14ac:dyDescent="0.25">
      <c r="A82" s="327" t="s">
        <v>508</v>
      </c>
      <c r="B82" s="328" t="s">
        <v>509</v>
      </c>
      <c r="C82" s="333">
        <v>2802401</v>
      </c>
      <c r="D82" s="330" t="s">
        <v>444</v>
      </c>
      <c r="E82" s="331" t="s">
        <v>510</v>
      </c>
      <c r="F82" s="332" t="s">
        <v>511</v>
      </c>
      <c r="G82" s="333">
        <v>51070240</v>
      </c>
      <c r="H82" s="330" t="s">
        <v>447</v>
      </c>
      <c r="I82" s="334" t="s">
        <v>448</v>
      </c>
      <c r="J82" s="334" t="s">
        <v>30</v>
      </c>
      <c r="K82" s="335" t="s">
        <v>163</v>
      </c>
      <c r="L82" s="1355">
        <v>2</v>
      </c>
      <c r="M82" s="336"/>
      <c r="N82" s="336">
        <f t="shared" si="0"/>
        <v>0</v>
      </c>
      <c r="O82" s="337">
        <f>SUM(N82:N90)</f>
        <v>0</v>
      </c>
    </row>
    <row r="83" spans="1:26" ht="69.95" customHeight="1" x14ac:dyDescent="0.25">
      <c r="A83" s="327"/>
      <c r="B83" s="338"/>
      <c r="C83" s="339">
        <v>2831607</v>
      </c>
      <c r="D83" s="340" t="s">
        <v>449</v>
      </c>
      <c r="E83" s="341"/>
      <c r="F83" s="327"/>
      <c r="G83" s="339">
        <v>54038070</v>
      </c>
      <c r="H83" s="340" t="s">
        <v>450</v>
      </c>
      <c r="I83" s="342" t="s">
        <v>448</v>
      </c>
      <c r="J83" s="342"/>
      <c r="K83" s="343" t="s">
        <v>163</v>
      </c>
      <c r="L83" s="1356">
        <v>4</v>
      </c>
      <c r="M83" s="344"/>
      <c r="N83" s="344">
        <f t="shared" si="0"/>
        <v>0</v>
      </c>
      <c r="O83" s="345"/>
    </row>
    <row r="84" spans="1:26" ht="69.95" customHeight="1" x14ac:dyDescent="0.25">
      <c r="A84" s="327"/>
      <c r="B84" s="338"/>
      <c r="C84" s="339">
        <v>2820642</v>
      </c>
      <c r="D84" s="340" t="s">
        <v>471</v>
      </c>
      <c r="E84" s="341"/>
      <c r="F84" s="327"/>
      <c r="G84" s="339">
        <v>54575042</v>
      </c>
      <c r="H84" s="340" t="s">
        <v>472</v>
      </c>
      <c r="I84" s="342" t="s">
        <v>448</v>
      </c>
      <c r="J84" s="342"/>
      <c r="K84" s="343" t="s">
        <v>163</v>
      </c>
      <c r="L84" s="1356">
        <v>2</v>
      </c>
      <c r="M84" s="344"/>
      <c r="N84" s="344">
        <f t="shared" si="0"/>
        <v>0</v>
      </c>
      <c r="O84" s="345"/>
    </row>
    <row r="85" spans="1:26" ht="69.95" customHeight="1" x14ac:dyDescent="0.25">
      <c r="A85" s="327"/>
      <c r="B85" s="338"/>
      <c r="C85" s="339">
        <v>2820112</v>
      </c>
      <c r="D85" s="340" t="s">
        <v>475</v>
      </c>
      <c r="E85" s="341"/>
      <c r="F85" s="327"/>
      <c r="G85" s="339">
        <v>50114160</v>
      </c>
      <c r="H85" s="340" t="s">
        <v>476</v>
      </c>
      <c r="I85" s="342" t="s">
        <v>448</v>
      </c>
      <c r="J85" s="342"/>
      <c r="K85" s="343" t="s">
        <v>163</v>
      </c>
      <c r="L85" s="1356">
        <v>1</v>
      </c>
      <c r="M85" s="344"/>
      <c r="N85" s="344">
        <f t="shared" si="0"/>
        <v>0</v>
      </c>
      <c r="O85" s="345"/>
    </row>
    <row r="86" spans="1:26" ht="69.95" customHeight="1" x14ac:dyDescent="0.25">
      <c r="A86" s="327"/>
      <c r="B86" s="338"/>
      <c r="C86" s="339">
        <v>2901620</v>
      </c>
      <c r="D86" s="340" t="s">
        <v>457</v>
      </c>
      <c r="E86" s="341"/>
      <c r="F86" s="327"/>
      <c r="G86" s="339">
        <v>52516050</v>
      </c>
      <c r="H86" s="340" t="s">
        <v>458</v>
      </c>
      <c r="I86" s="342" t="s">
        <v>448</v>
      </c>
      <c r="J86" s="342"/>
      <c r="K86" s="343" t="s">
        <v>163</v>
      </c>
      <c r="L86" s="1356">
        <v>8</v>
      </c>
      <c r="M86" s="344"/>
      <c r="N86" s="344">
        <f t="shared" si="0"/>
        <v>0</v>
      </c>
      <c r="O86" s="345"/>
      <c r="V86" s="399"/>
      <c r="Z86" s="400"/>
    </row>
    <row r="87" spans="1:26" ht="69.95" customHeight="1" x14ac:dyDescent="0.25">
      <c r="A87" s="327"/>
      <c r="B87" s="338"/>
      <c r="C87" s="346">
        <v>2980680</v>
      </c>
      <c r="D87" s="340" t="s">
        <v>477</v>
      </c>
      <c r="E87" s="341"/>
      <c r="F87" s="327"/>
      <c r="G87" s="339">
        <v>53216306</v>
      </c>
      <c r="H87" s="340" t="s">
        <v>478</v>
      </c>
      <c r="I87" s="342" t="s">
        <v>448</v>
      </c>
      <c r="J87" s="342"/>
      <c r="K87" s="343" t="s">
        <v>163</v>
      </c>
      <c r="L87" s="1356">
        <v>2</v>
      </c>
      <c r="M87" s="344"/>
      <c r="N87" s="344">
        <f t="shared" si="0"/>
        <v>0</v>
      </c>
      <c r="O87" s="345"/>
      <c r="V87" s="399"/>
      <c r="Z87" s="400"/>
    </row>
    <row r="88" spans="1:26" ht="69.95" customHeight="1" x14ac:dyDescent="0.25">
      <c r="A88" s="327"/>
      <c r="B88" s="338"/>
      <c r="C88" s="339">
        <v>2010152</v>
      </c>
      <c r="D88" s="340" t="s">
        <v>485</v>
      </c>
      <c r="E88" s="341"/>
      <c r="F88" s="327"/>
      <c r="G88" s="339">
        <v>20511028</v>
      </c>
      <c r="H88" s="340" t="s">
        <v>486</v>
      </c>
      <c r="I88" s="342" t="s">
        <v>463</v>
      </c>
      <c r="J88" s="342"/>
      <c r="K88" s="343" t="s">
        <v>163</v>
      </c>
      <c r="L88" s="1356">
        <v>2</v>
      </c>
      <c r="M88" s="344"/>
      <c r="N88" s="344">
        <f t="shared" si="0"/>
        <v>0</v>
      </c>
      <c r="O88" s="345"/>
      <c r="V88" s="399"/>
      <c r="Z88" s="400"/>
    </row>
    <row r="89" spans="1:26" ht="69.95" customHeight="1" x14ac:dyDescent="0.25">
      <c r="A89" s="327"/>
      <c r="B89" s="338"/>
      <c r="C89" s="339">
        <v>2110114</v>
      </c>
      <c r="D89" s="340" t="s">
        <v>487</v>
      </c>
      <c r="E89" s="341"/>
      <c r="F89" s="327"/>
      <c r="G89" s="339">
        <v>12601073</v>
      </c>
      <c r="H89" s="340" t="s">
        <v>488</v>
      </c>
      <c r="I89" s="342" t="s">
        <v>466</v>
      </c>
      <c r="J89" s="342"/>
      <c r="K89" s="343" t="s">
        <v>163</v>
      </c>
      <c r="L89" s="1356">
        <v>2</v>
      </c>
      <c r="M89" s="344"/>
      <c r="N89" s="344">
        <f t="shared" ref="N89:N152" si="1">L89*M89</f>
        <v>0</v>
      </c>
      <c r="O89" s="345"/>
      <c r="V89" s="399"/>
      <c r="Z89" s="400"/>
    </row>
    <row r="90" spans="1:26" ht="69.95" customHeight="1" thickBot="1" x14ac:dyDescent="0.3">
      <c r="A90" s="327"/>
      <c r="B90" s="347"/>
      <c r="C90" s="348">
        <v>2810102</v>
      </c>
      <c r="D90" s="349" t="s">
        <v>489</v>
      </c>
      <c r="E90" s="350"/>
      <c r="F90" s="351"/>
      <c r="G90" s="348">
        <v>51505160</v>
      </c>
      <c r="H90" s="349" t="s">
        <v>490</v>
      </c>
      <c r="I90" s="352" t="s">
        <v>448</v>
      </c>
      <c r="J90" s="352"/>
      <c r="K90" s="353" t="s">
        <v>163</v>
      </c>
      <c r="L90" s="1357">
        <v>2</v>
      </c>
      <c r="M90" s="354"/>
      <c r="N90" s="354">
        <f t="shared" si="1"/>
        <v>0</v>
      </c>
      <c r="O90" s="355"/>
      <c r="V90" s="399"/>
      <c r="Z90" s="400"/>
    </row>
    <row r="91" spans="1:26" ht="69.95" customHeight="1" x14ac:dyDescent="0.25">
      <c r="A91" s="277" t="s">
        <v>512</v>
      </c>
      <c r="B91" s="273" t="s">
        <v>513</v>
      </c>
      <c r="C91" s="356">
        <v>2820151</v>
      </c>
      <c r="D91" s="275" t="s">
        <v>497</v>
      </c>
      <c r="E91" s="357" t="s">
        <v>514</v>
      </c>
      <c r="F91" s="358" t="s">
        <v>514</v>
      </c>
      <c r="G91" s="278">
        <v>50110240</v>
      </c>
      <c r="H91" s="359" t="s">
        <v>498</v>
      </c>
      <c r="I91" s="360" t="s">
        <v>448</v>
      </c>
      <c r="J91" s="360" t="s">
        <v>30</v>
      </c>
      <c r="K91" s="361" t="s">
        <v>163</v>
      </c>
      <c r="L91" s="1358">
        <v>3</v>
      </c>
      <c r="M91" s="362"/>
      <c r="N91" s="362">
        <f t="shared" si="1"/>
        <v>0</v>
      </c>
      <c r="O91" s="363">
        <f>SUM(N91:N95)</f>
        <v>0</v>
      </c>
      <c r="V91" s="399"/>
      <c r="Z91" s="400"/>
    </row>
    <row r="92" spans="1:26" ht="69.95" customHeight="1" x14ac:dyDescent="0.25">
      <c r="A92" s="277"/>
      <c r="B92" s="282"/>
      <c r="C92" s="283">
        <v>2010152</v>
      </c>
      <c r="D92" s="275" t="s">
        <v>485</v>
      </c>
      <c r="E92" s="276"/>
      <c r="F92" s="277"/>
      <c r="G92" s="278">
        <v>20511028</v>
      </c>
      <c r="H92" s="284" t="s">
        <v>486</v>
      </c>
      <c r="I92" s="285" t="s">
        <v>463</v>
      </c>
      <c r="J92" s="285"/>
      <c r="K92" s="286" t="s">
        <v>163</v>
      </c>
      <c r="L92" s="1350">
        <v>3</v>
      </c>
      <c r="M92" s="280"/>
      <c r="N92" s="287">
        <f t="shared" si="1"/>
        <v>0</v>
      </c>
      <c r="O92" s="281"/>
      <c r="V92" s="399"/>
      <c r="Z92" s="400"/>
    </row>
    <row r="93" spans="1:26" ht="69.95" customHeight="1" x14ac:dyDescent="0.25">
      <c r="A93" s="277"/>
      <c r="B93" s="282"/>
      <c r="C93" s="283">
        <v>2810102</v>
      </c>
      <c r="D93" s="275" t="s">
        <v>489</v>
      </c>
      <c r="E93" s="276"/>
      <c r="F93" s="277"/>
      <c r="G93" s="278">
        <v>51505160</v>
      </c>
      <c r="H93" s="284" t="s">
        <v>490</v>
      </c>
      <c r="I93" s="285" t="s">
        <v>448</v>
      </c>
      <c r="J93" s="285"/>
      <c r="K93" s="286" t="s">
        <v>163</v>
      </c>
      <c r="L93" s="1350">
        <v>3</v>
      </c>
      <c r="M93" s="280"/>
      <c r="N93" s="287">
        <f t="shared" si="1"/>
        <v>0</v>
      </c>
      <c r="O93" s="281"/>
    </row>
    <row r="94" spans="1:26" ht="69.95" customHeight="1" x14ac:dyDescent="0.25">
      <c r="A94" s="277"/>
      <c r="B94" s="282"/>
      <c r="C94" s="364">
        <v>2110512</v>
      </c>
      <c r="D94" s="275" t="s">
        <v>515</v>
      </c>
      <c r="E94" s="276"/>
      <c r="F94" s="277"/>
      <c r="G94" s="278" t="e">
        <v>#N/A</v>
      </c>
      <c r="H94" s="284" t="s">
        <v>515</v>
      </c>
      <c r="I94" s="285" t="s">
        <v>466</v>
      </c>
      <c r="J94" s="285"/>
      <c r="K94" s="286" t="s">
        <v>163</v>
      </c>
      <c r="L94" s="1350">
        <v>3</v>
      </c>
      <c r="M94" s="280"/>
      <c r="N94" s="287">
        <f t="shared" si="1"/>
        <v>0</v>
      </c>
      <c r="O94" s="281"/>
    </row>
    <row r="95" spans="1:26" ht="69.95" customHeight="1" thickBot="1" x14ac:dyDescent="0.3">
      <c r="A95" s="277"/>
      <c r="B95" s="288"/>
      <c r="C95" s="289">
        <v>1012301</v>
      </c>
      <c r="D95" s="275" t="s">
        <v>467</v>
      </c>
      <c r="E95" s="290"/>
      <c r="F95" s="291"/>
      <c r="G95" s="278">
        <v>10205007</v>
      </c>
      <c r="H95" s="284" t="s">
        <v>468</v>
      </c>
      <c r="I95" s="365" t="s">
        <v>466</v>
      </c>
      <c r="J95" s="365"/>
      <c r="K95" s="292" t="s">
        <v>103</v>
      </c>
      <c r="L95" s="1351">
        <v>6</v>
      </c>
      <c r="M95" s="293"/>
      <c r="N95" s="294">
        <f t="shared" si="1"/>
        <v>0</v>
      </c>
      <c r="O95" s="295"/>
    </row>
    <row r="96" spans="1:26" ht="69.95" customHeight="1" x14ac:dyDescent="0.25">
      <c r="A96" s="327" t="s">
        <v>516</v>
      </c>
      <c r="B96" s="328" t="s">
        <v>517</v>
      </c>
      <c r="C96" s="333">
        <v>2820151</v>
      </c>
      <c r="D96" s="330" t="s">
        <v>497</v>
      </c>
      <c r="E96" s="331" t="s">
        <v>518</v>
      </c>
      <c r="F96" s="332" t="s">
        <v>518</v>
      </c>
      <c r="G96" s="333">
        <v>50110240</v>
      </c>
      <c r="H96" s="330" t="s">
        <v>498</v>
      </c>
      <c r="I96" s="334" t="s">
        <v>448</v>
      </c>
      <c r="J96" s="334" t="s">
        <v>30</v>
      </c>
      <c r="K96" s="335" t="s">
        <v>163</v>
      </c>
      <c r="L96" s="1355">
        <v>6</v>
      </c>
      <c r="M96" s="336"/>
      <c r="N96" s="336">
        <f t="shared" si="1"/>
        <v>0</v>
      </c>
      <c r="O96" s="337">
        <f>SUM(N96:N100)</f>
        <v>0</v>
      </c>
    </row>
    <row r="97" spans="1:15" ht="69.95" customHeight="1" x14ac:dyDescent="0.25">
      <c r="A97" s="327"/>
      <c r="B97" s="338"/>
      <c r="C97" s="339">
        <v>2010152</v>
      </c>
      <c r="D97" s="340" t="s">
        <v>485</v>
      </c>
      <c r="E97" s="341"/>
      <c r="F97" s="327"/>
      <c r="G97" s="339">
        <v>20511028</v>
      </c>
      <c r="H97" s="340" t="s">
        <v>486</v>
      </c>
      <c r="I97" s="342" t="s">
        <v>463</v>
      </c>
      <c r="J97" s="342"/>
      <c r="K97" s="343" t="s">
        <v>163</v>
      </c>
      <c r="L97" s="1356">
        <v>6</v>
      </c>
      <c r="M97" s="344"/>
      <c r="N97" s="344">
        <f t="shared" si="1"/>
        <v>0</v>
      </c>
      <c r="O97" s="345"/>
    </row>
    <row r="98" spans="1:15" ht="69.95" customHeight="1" x14ac:dyDescent="0.25">
      <c r="A98" s="327"/>
      <c r="B98" s="338"/>
      <c r="C98" s="339">
        <v>2110114</v>
      </c>
      <c r="D98" s="340" t="s">
        <v>487</v>
      </c>
      <c r="E98" s="341"/>
      <c r="F98" s="327"/>
      <c r="G98" s="339">
        <v>12601073</v>
      </c>
      <c r="H98" s="340" t="s">
        <v>488</v>
      </c>
      <c r="I98" s="342" t="s">
        <v>466</v>
      </c>
      <c r="J98" s="342"/>
      <c r="K98" s="343" t="s">
        <v>163</v>
      </c>
      <c r="L98" s="1356">
        <v>6</v>
      </c>
      <c r="M98" s="344"/>
      <c r="N98" s="344">
        <f t="shared" si="1"/>
        <v>0</v>
      </c>
      <c r="O98" s="345"/>
    </row>
    <row r="99" spans="1:15" ht="69.95" customHeight="1" x14ac:dyDescent="0.25">
      <c r="A99" s="327"/>
      <c r="B99" s="338"/>
      <c r="C99" s="339">
        <v>2810102</v>
      </c>
      <c r="D99" s="340" t="s">
        <v>489</v>
      </c>
      <c r="E99" s="341"/>
      <c r="F99" s="327"/>
      <c r="G99" s="339">
        <v>51505160</v>
      </c>
      <c r="H99" s="340" t="s">
        <v>490</v>
      </c>
      <c r="I99" s="342" t="s">
        <v>448</v>
      </c>
      <c r="J99" s="342"/>
      <c r="K99" s="343" t="s">
        <v>163</v>
      </c>
      <c r="L99" s="1356">
        <v>6</v>
      </c>
      <c r="M99" s="344"/>
      <c r="N99" s="344">
        <f t="shared" si="1"/>
        <v>0</v>
      </c>
      <c r="O99" s="345"/>
    </row>
    <row r="100" spans="1:15" ht="69.95" customHeight="1" thickBot="1" x14ac:dyDescent="0.3">
      <c r="A100" s="327"/>
      <c r="B100" s="347"/>
      <c r="C100" s="348">
        <v>2052244</v>
      </c>
      <c r="D100" s="349" t="s">
        <v>491</v>
      </c>
      <c r="E100" s="350"/>
      <c r="F100" s="351"/>
      <c r="G100" s="348">
        <v>10606082</v>
      </c>
      <c r="H100" s="349" t="s">
        <v>492</v>
      </c>
      <c r="I100" s="352" t="s">
        <v>466</v>
      </c>
      <c r="J100" s="352"/>
      <c r="K100" s="353" t="s">
        <v>163</v>
      </c>
      <c r="L100" s="1357">
        <v>3</v>
      </c>
      <c r="M100" s="354"/>
      <c r="N100" s="354">
        <f t="shared" si="1"/>
        <v>0</v>
      </c>
      <c r="O100" s="355"/>
    </row>
    <row r="101" spans="1:15" ht="69.95" customHeight="1" x14ac:dyDescent="0.25">
      <c r="A101" s="277" t="s">
        <v>519</v>
      </c>
      <c r="B101" s="273" t="s">
        <v>520</v>
      </c>
      <c r="C101" s="356">
        <v>2802401</v>
      </c>
      <c r="D101" s="275" t="s">
        <v>444</v>
      </c>
      <c r="E101" s="357" t="s">
        <v>521</v>
      </c>
      <c r="F101" s="358" t="s">
        <v>522</v>
      </c>
      <c r="G101" s="278">
        <v>51070240</v>
      </c>
      <c r="H101" s="359" t="s">
        <v>447</v>
      </c>
      <c r="I101" s="360" t="s">
        <v>448</v>
      </c>
      <c r="J101" s="360" t="s">
        <v>30</v>
      </c>
      <c r="K101" s="361" t="s">
        <v>163</v>
      </c>
      <c r="L101" s="1358">
        <v>2</v>
      </c>
      <c r="M101" s="362"/>
      <c r="N101" s="362">
        <f t="shared" si="1"/>
        <v>0</v>
      </c>
      <c r="O101" s="363">
        <f>SUM(N101:N111)</f>
        <v>0</v>
      </c>
    </row>
    <row r="102" spans="1:15" ht="69.95" customHeight="1" x14ac:dyDescent="0.25">
      <c r="A102" s="277"/>
      <c r="B102" s="282"/>
      <c r="C102" s="283">
        <v>2820642</v>
      </c>
      <c r="D102" s="275" t="s">
        <v>471</v>
      </c>
      <c r="E102" s="276"/>
      <c r="F102" s="277"/>
      <c r="G102" s="278">
        <v>54575042</v>
      </c>
      <c r="H102" s="284" t="s">
        <v>472</v>
      </c>
      <c r="I102" s="285" t="s">
        <v>448</v>
      </c>
      <c r="J102" s="285"/>
      <c r="K102" s="286" t="s">
        <v>163</v>
      </c>
      <c r="L102" s="1350">
        <v>3</v>
      </c>
      <c r="M102" s="280"/>
      <c r="N102" s="287">
        <f t="shared" si="1"/>
        <v>0</v>
      </c>
      <c r="O102" s="281"/>
    </row>
    <row r="103" spans="1:15" ht="69.95" customHeight="1" x14ac:dyDescent="0.25">
      <c r="A103" s="277"/>
      <c r="B103" s="282"/>
      <c r="C103" s="283">
        <v>2901620</v>
      </c>
      <c r="D103" s="275" t="s">
        <v>457</v>
      </c>
      <c r="E103" s="276"/>
      <c r="F103" s="277"/>
      <c r="G103" s="278">
        <v>52516050</v>
      </c>
      <c r="H103" s="284" t="s">
        <v>458</v>
      </c>
      <c r="I103" s="285" t="s">
        <v>448</v>
      </c>
      <c r="J103" s="285"/>
      <c r="K103" s="286" t="s">
        <v>163</v>
      </c>
      <c r="L103" s="1350">
        <v>6</v>
      </c>
      <c r="M103" s="280"/>
      <c r="N103" s="287">
        <f t="shared" si="1"/>
        <v>0</v>
      </c>
      <c r="O103" s="281"/>
    </row>
    <row r="104" spans="1:15" ht="69.95" customHeight="1" x14ac:dyDescent="0.25">
      <c r="A104" s="277"/>
      <c r="B104" s="282"/>
      <c r="C104" s="364">
        <v>2980680</v>
      </c>
      <c r="D104" s="275" t="s">
        <v>477</v>
      </c>
      <c r="E104" s="276"/>
      <c r="F104" s="277"/>
      <c r="G104" s="278">
        <v>53216306</v>
      </c>
      <c r="H104" s="284" t="s">
        <v>478</v>
      </c>
      <c r="I104" s="285" t="s">
        <v>448</v>
      </c>
      <c r="J104" s="285"/>
      <c r="K104" s="286" t="s">
        <v>163</v>
      </c>
      <c r="L104" s="1350">
        <v>4</v>
      </c>
      <c r="M104" s="280"/>
      <c r="N104" s="287">
        <f t="shared" si="1"/>
        <v>0</v>
      </c>
      <c r="O104" s="281"/>
    </row>
    <row r="105" spans="1:15" ht="69.95" customHeight="1" x14ac:dyDescent="0.25">
      <c r="A105" s="277"/>
      <c r="B105" s="282"/>
      <c r="C105" s="283">
        <v>2010311</v>
      </c>
      <c r="D105" s="275" t="s">
        <v>461</v>
      </c>
      <c r="E105" s="276"/>
      <c r="F105" s="277"/>
      <c r="G105" s="278">
        <v>20107561</v>
      </c>
      <c r="H105" s="284" t="s">
        <v>462</v>
      </c>
      <c r="I105" s="285" t="s">
        <v>463</v>
      </c>
      <c r="J105" s="285"/>
      <c r="K105" s="286" t="s">
        <v>163</v>
      </c>
      <c r="L105" s="1350">
        <v>3</v>
      </c>
      <c r="M105" s="280"/>
      <c r="N105" s="287">
        <f t="shared" si="1"/>
        <v>0</v>
      </c>
      <c r="O105" s="281"/>
    </row>
    <row r="106" spans="1:15" ht="69.95" customHeight="1" x14ac:dyDescent="0.25">
      <c r="A106" s="277"/>
      <c r="B106" s="282"/>
      <c r="C106" s="283">
        <v>2010152</v>
      </c>
      <c r="D106" s="275" t="s">
        <v>485</v>
      </c>
      <c r="E106" s="276"/>
      <c r="F106" s="277"/>
      <c r="G106" s="278">
        <v>20511028</v>
      </c>
      <c r="H106" s="284" t="s">
        <v>486</v>
      </c>
      <c r="I106" s="285" t="s">
        <v>463</v>
      </c>
      <c r="J106" s="285"/>
      <c r="K106" s="286" t="s">
        <v>163</v>
      </c>
      <c r="L106" s="1350">
        <v>6</v>
      </c>
      <c r="M106" s="280"/>
      <c r="N106" s="287">
        <f t="shared" si="1"/>
        <v>0</v>
      </c>
      <c r="O106" s="281"/>
    </row>
    <row r="107" spans="1:15" ht="69.95" customHeight="1" x14ac:dyDescent="0.25">
      <c r="A107" s="277"/>
      <c r="B107" s="282"/>
      <c r="C107" s="283">
        <v>2814160</v>
      </c>
      <c r="D107" s="275" t="s">
        <v>451</v>
      </c>
      <c r="E107" s="276"/>
      <c r="F107" s="277"/>
      <c r="G107" s="278">
        <v>52019305</v>
      </c>
      <c r="H107" s="284" t="s">
        <v>452</v>
      </c>
      <c r="I107" s="285" t="s">
        <v>448</v>
      </c>
      <c r="J107" s="285"/>
      <c r="K107" s="286" t="s">
        <v>163</v>
      </c>
      <c r="L107" s="1350">
        <v>3</v>
      </c>
      <c r="M107" s="280"/>
      <c r="N107" s="287">
        <f t="shared" si="1"/>
        <v>0</v>
      </c>
      <c r="O107" s="281"/>
    </row>
    <row r="108" spans="1:15" ht="69.95" customHeight="1" x14ac:dyDescent="0.25">
      <c r="A108" s="277"/>
      <c r="B108" s="282"/>
      <c r="C108" s="283">
        <v>2110114</v>
      </c>
      <c r="D108" s="275" t="s">
        <v>487</v>
      </c>
      <c r="E108" s="276"/>
      <c r="F108" s="277"/>
      <c r="G108" s="278">
        <v>12601073</v>
      </c>
      <c r="H108" s="284" t="s">
        <v>488</v>
      </c>
      <c r="I108" s="285" t="s">
        <v>466</v>
      </c>
      <c r="J108" s="285"/>
      <c r="K108" s="286" t="s">
        <v>163</v>
      </c>
      <c r="L108" s="1350">
        <v>6</v>
      </c>
      <c r="M108" s="280"/>
      <c r="N108" s="287">
        <f t="shared" si="1"/>
        <v>0</v>
      </c>
      <c r="O108" s="281"/>
    </row>
    <row r="109" spans="1:15" ht="69.95" customHeight="1" x14ac:dyDescent="0.25">
      <c r="A109" s="277"/>
      <c r="B109" s="282"/>
      <c r="C109" s="283">
        <v>2810102</v>
      </c>
      <c r="D109" s="275" t="s">
        <v>489</v>
      </c>
      <c r="E109" s="276"/>
      <c r="F109" s="277"/>
      <c r="G109" s="278">
        <v>51505160</v>
      </c>
      <c r="H109" s="284" t="s">
        <v>490</v>
      </c>
      <c r="I109" s="285" t="s">
        <v>448</v>
      </c>
      <c r="J109" s="285"/>
      <c r="K109" s="286" t="s">
        <v>163</v>
      </c>
      <c r="L109" s="1350">
        <v>6</v>
      </c>
      <c r="M109" s="280"/>
      <c r="N109" s="287">
        <f t="shared" si="1"/>
        <v>0</v>
      </c>
      <c r="O109" s="281"/>
    </row>
    <row r="110" spans="1:15" ht="69.95" customHeight="1" x14ac:dyDescent="0.25">
      <c r="A110" s="277"/>
      <c r="B110" s="282"/>
      <c r="C110" s="283">
        <v>1012137</v>
      </c>
      <c r="D110" s="275" t="s">
        <v>464</v>
      </c>
      <c r="E110" s="276"/>
      <c r="F110" s="277"/>
      <c r="G110" s="278">
        <v>10201058</v>
      </c>
      <c r="H110" s="284" t="s">
        <v>465</v>
      </c>
      <c r="I110" s="285" t="s">
        <v>466</v>
      </c>
      <c r="J110" s="285"/>
      <c r="K110" s="286" t="s">
        <v>103</v>
      </c>
      <c r="L110" s="1350">
        <v>9</v>
      </c>
      <c r="M110" s="280"/>
      <c r="N110" s="287">
        <f t="shared" si="1"/>
        <v>0</v>
      </c>
      <c r="O110" s="281"/>
    </row>
    <row r="111" spans="1:15" ht="69.95" customHeight="1" thickBot="1" x14ac:dyDescent="0.3">
      <c r="A111" s="277"/>
      <c r="B111" s="288"/>
      <c r="C111" s="289">
        <v>2052244</v>
      </c>
      <c r="D111" s="275" t="s">
        <v>491</v>
      </c>
      <c r="E111" s="290"/>
      <c r="F111" s="291"/>
      <c r="G111" s="278">
        <v>10606082</v>
      </c>
      <c r="H111" s="284" t="s">
        <v>492</v>
      </c>
      <c r="I111" s="365" t="s">
        <v>466</v>
      </c>
      <c r="J111" s="365"/>
      <c r="K111" s="292" t="s">
        <v>163</v>
      </c>
      <c r="L111" s="1351">
        <v>3</v>
      </c>
      <c r="M111" s="293"/>
      <c r="N111" s="294">
        <f t="shared" si="1"/>
        <v>0</v>
      </c>
      <c r="O111" s="295"/>
    </row>
    <row r="112" spans="1:15" ht="69.95" customHeight="1" x14ac:dyDescent="0.25">
      <c r="A112" s="327" t="s">
        <v>523</v>
      </c>
      <c r="B112" s="328" t="s">
        <v>524</v>
      </c>
      <c r="C112" s="333">
        <v>2802401</v>
      </c>
      <c r="D112" s="330" t="s">
        <v>444</v>
      </c>
      <c r="E112" s="331" t="s">
        <v>525</v>
      </c>
      <c r="F112" s="332" t="s">
        <v>526</v>
      </c>
      <c r="G112" s="333">
        <v>51070240</v>
      </c>
      <c r="H112" s="330" t="s">
        <v>447</v>
      </c>
      <c r="I112" s="334" t="s">
        <v>448</v>
      </c>
      <c r="J112" s="334" t="s">
        <v>30</v>
      </c>
      <c r="K112" s="335" t="s">
        <v>163</v>
      </c>
      <c r="L112" s="1355">
        <v>2</v>
      </c>
      <c r="M112" s="336"/>
      <c r="N112" s="336">
        <f t="shared" si="1"/>
        <v>0</v>
      </c>
      <c r="O112" s="337">
        <f>SUM(N112:N118)</f>
        <v>0</v>
      </c>
    </row>
    <row r="113" spans="1:15" ht="69.95" customHeight="1" x14ac:dyDescent="0.25">
      <c r="A113" s="327"/>
      <c r="B113" s="338"/>
      <c r="C113" s="339">
        <v>2820642</v>
      </c>
      <c r="D113" s="340" t="s">
        <v>471</v>
      </c>
      <c r="E113" s="341"/>
      <c r="F113" s="327"/>
      <c r="G113" s="339">
        <v>54575042</v>
      </c>
      <c r="H113" s="340" t="s">
        <v>472</v>
      </c>
      <c r="I113" s="342" t="s">
        <v>448</v>
      </c>
      <c r="J113" s="342"/>
      <c r="K113" s="343" t="s">
        <v>163</v>
      </c>
      <c r="L113" s="1356">
        <v>3</v>
      </c>
      <c r="M113" s="344"/>
      <c r="N113" s="344">
        <f t="shared" si="1"/>
        <v>0</v>
      </c>
      <c r="O113" s="345"/>
    </row>
    <row r="114" spans="1:15" ht="69.95" customHeight="1" x14ac:dyDescent="0.25">
      <c r="A114" s="327"/>
      <c r="B114" s="338"/>
      <c r="C114" s="339">
        <v>2901620</v>
      </c>
      <c r="D114" s="340" t="s">
        <v>457</v>
      </c>
      <c r="E114" s="341"/>
      <c r="F114" s="327"/>
      <c r="G114" s="339">
        <v>52516050</v>
      </c>
      <c r="H114" s="340" t="s">
        <v>458</v>
      </c>
      <c r="I114" s="342" t="s">
        <v>448</v>
      </c>
      <c r="J114" s="342"/>
      <c r="K114" s="343" t="s">
        <v>163</v>
      </c>
      <c r="L114" s="1356">
        <v>6</v>
      </c>
      <c r="M114" s="344"/>
      <c r="N114" s="344">
        <f t="shared" si="1"/>
        <v>0</v>
      </c>
      <c r="O114" s="345"/>
    </row>
    <row r="115" spans="1:15" ht="69.95" customHeight="1" x14ac:dyDescent="0.25">
      <c r="A115" s="327"/>
      <c r="B115" s="338"/>
      <c r="C115" s="346">
        <v>2980680</v>
      </c>
      <c r="D115" s="340" t="s">
        <v>477</v>
      </c>
      <c r="E115" s="341"/>
      <c r="F115" s="327"/>
      <c r="G115" s="339">
        <v>53216306</v>
      </c>
      <c r="H115" s="340" t="s">
        <v>478</v>
      </c>
      <c r="I115" s="342" t="s">
        <v>448</v>
      </c>
      <c r="J115" s="342"/>
      <c r="K115" s="343" t="s">
        <v>163</v>
      </c>
      <c r="L115" s="1356">
        <v>4</v>
      </c>
      <c r="M115" s="344"/>
      <c r="N115" s="344">
        <f t="shared" si="1"/>
        <v>0</v>
      </c>
      <c r="O115" s="345"/>
    </row>
    <row r="116" spans="1:15" ht="69.95" customHeight="1" x14ac:dyDescent="0.25">
      <c r="A116" s="327"/>
      <c r="B116" s="338"/>
      <c r="C116" s="339">
        <v>2010152</v>
      </c>
      <c r="D116" s="340" t="s">
        <v>485</v>
      </c>
      <c r="E116" s="341"/>
      <c r="F116" s="327"/>
      <c r="G116" s="339">
        <v>20511028</v>
      </c>
      <c r="H116" s="340" t="s">
        <v>486</v>
      </c>
      <c r="I116" s="342" t="s">
        <v>463</v>
      </c>
      <c r="J116" s="342"/>
      <c r="K116" s="343" t="s">
        <v>163</v>
      </c>
      <c r="L116" s="1356">
        <v>3</v>
      </c>
      <c r="M116" s="344"/>
      <c r="N116" s="344">
        <f t="shared" si="1"/>
        <v>0</v>
      </c>
      <c r="O116" s="345"/>
    </row>
    <row r="117" spans="1:15" ht="69.95" customHeight="1" x14ac:dyDescent="0.25">
      <c r="A117" s="327"/>
      <c r="B117" s="338"/>
      <c r="C117" s="339">
        <v>2110114</v>
      </c>
      <c r="D117" s="340" t="s">
        <v>487</v>
      </c>
      <c r="E117" s="341"/>
      <c r="F117" s="327"/>
      <c r="G117" s="339">
        <v>12601073</v>
      </c>
      <c r="H117" s="340" t="s">
        <v>488</v>
      </c>
      <c r="I117" s="342" t="s">
        <v>466</v>
      </c>
      <c r="J117" s="342"/>
      <c r="K117" s="343" t="s">
        <v>163</v>
      </c>
      <c r="L117" s="1356">
        <v>3</v>
      </c>
      <c r="M117" s="344"/>
      <c r="N117" s="344">
        <f t="shared" si="1"/>
        <v>0</v>
      </c>
      <c r="O117" s="345"/>
    </row>
    <row r="118" spans="1:15" ht="69.95" customHeight="1" thickBot="1" x14ac:dyDescent="0.3">
      <c r="A118" s="327"/>
      <c r="B118" s="347"/>
      <c r="C118" s="348">
        <v>2810102</v>
      </c>
      <c r="D118" s="349" t="s">
        <v>489</v>
      </c>
      <c r="E118" s="350"/>
      <c r="F118" s="351"/>
      <c r="G118" s="348">
        <v>51505160</v>
      </c>
      <c r="H118" s="349" t="s">
        <v>490</v>
      </c>
      <c r="I118" s="352" t="s">
        <v>448</v>
      </c>
      <c r="J118" s="352"/>
      <c r="K118" s="353" t="s">
        <v>163</v>
      </c>
      <c r="L118" s="1357">
        <v>3</v>
      </c>
      <c r="M118" s="354"/>
      <c r="N118" s="354">
        <f t="shared" si="1"/>
        <v>0</v>
      </c>
      <c r="O118" s="355"/>
    </row>
    <row r="119" spans="1:15" ht="69.95" customHeight="1" x14ac:dyDescent="0.25">
      <c r="A119" s="277" t="s">
        <v>527</v>
      </c>
      <c r="B119" s="273" t="s">
        <v>528</v>
      </c>
      <c r="C119" s="356">
        <v>2804002</v>
      </c>
      <c r="D119" s="275" t="s">
        <v>529</v>
      </c>
      <c r="E119" s="357" t="s">
        <v>530</v>
      </c>
      <c r="F119" s="358" t="s">
        <v>531</v>
      </c>
      <c r="G119" s="278">
        <v>51070400</v>
      </c>
      <c r="H119" s="359" t="s">
        <v>532</v>
      </c>
      <c r="I119" s="360" t="s">
        <v>448</v>
      </c>
      <c r="J119" s="360" t="s">
        <v>30</v>
      </c>
      <c r="K119" s="361" t="s">
        <v>163</v>
      </c>
      <c r="L119" s="1358">
        <v>1</v>
      </c>
      <c r="M119" s="362"/>
      <c r="N119" s="362">
        <f t="shared" si="1"/>
        <v>0</v>
      </c>
      <c r="O119" s="363">
        <f>SUM(N119:N125)</f>
        <v>0</v>
      </c>
    </row>
    <row r="120" spans="1:15" ht="69.95" customHeight="1" x14ac:dyDescent="0.25">
      <c r="A120" s="277"/>
      <c r="B120" s="282"/>
      <c r="C120" s="283">
        <v>2851630</v>
      </c>
      <c r="D120" s="275" t="s">
        <v>459</v>
      </c>
      <c r="E120" s="276"/>
      <c r="F120" s="277"/>
      <c r="G120" s="278">
        <v>53516052</v>
      </c>
      <c r="H120" s="284" t="s">
        <v>460</v>
      </c>
      <c r="I120" s="285" t="s">
        <v>448</v>
      </c>
      <c r="J120" s="285"/>
      <c r="K120" s="286" t="s">
        <v>163</v>
      </c>
      <c r="L120" s="1350">
        <v>2</v>
      </c>
      <c r="M120" s="280"/>
      <c r="N120" s="287">
        <f t="shared" si="1"/>
        <v>0</v>
      </c>
      <c r="O120" s="281"/>
    </row>
    <row r="121" spans="1:15" ht="69.95" customHeight="1" x14ac:dyDescent="0.25">
      <c r="A121" s="277"/>
      <c r="B121" s="282"/>
      <c r="C121" s="283">
        <v>2984676</v>
      </c>
      <c r="D121" s="275" t="s">
        <v>533</v>
      </c>
      <c r="E121" s="276"/>
      <c r="F121" s="277"/>
      <c r="G121" s="278">
        <v>52816254</v>
      </c>
      <c r="H121" s="284" t="s">
        <v>534</v>
      </c>
      <c r="I121" s="285" t="s">
        <v>448</v>
      </c>
      <c r="J121" s="285"/>
      <c r="K121" s="286" t="s">
        <v>163</v>
      </c>
      <c r="L121" s="1350">
        <v>3</v>
      </c>
      <c r="M121" s="280"/>
      <c r="N121" s="287">
        <f t="shared" si="1"/>
        <v>0</v>
      </c>
      <c r="O121" s="281"/>
    </row>
    <row r="122" spans="1:15" ht="69.95" customHeight="1" x14ac:dyDescent="0.25">
      <c r="A122" s="277"/>
      <c r="B122" s="282"/>
      <c r="C122" s="283">
        <v>2010152</v>
      </c>
      <c r="D122" s="275" t="s">
        <v>485</v>
      </c>
      <c r="E122" s="276"/>
      <c r="F122" s="277"/>
      <c r="G122" s="278">
        <v>20511028</v>
      </c>
      <c r="H122" s="284" t="s">
        <v>486</v>
      </c>
      <c r="I122" s="285" t="s">
        <v>463</v>
      </c>
      <c r="J122" s="285"/>
      <c r="K122" s="286" t="s">
        <v>163</v>
      </c>
      <c r="L122" s="1350">
        <v>3</v>
      </c>
      <c r="M122" s="280"/>
      <c r="N122" s="287">
        <f t="shared" si="1"/>
        <v>0</v>
      </c>
      <c r="O122" s="281"/>
    </row>
    <row r="123" spans="1:15" ht="69.95" customHeight="1" x14ac:dyDescent="0.25">
      <c r="A123" s="277"/>
      <c r="B123" s="282"/>
      <c r="C123" s="364">
        <v>2110512</v>
      </c>
      <c r="D123" s="275" t="s">
        <v>515</v>
      </c>
      <c r="E123" s="276"/>
      <c r="F123" s="277"/>
      <c r="G123" s="278" t="e">
        <v>#N/A</v>
      </c>
      <c r="H123" s="284" t="s">
        <v>515</v>
      </c>
      <c r="I123" s="285" t="s">
        <v>466</v>
      </c>
      <c r="J123" s="285"/>
      <c r="K123" s="286" t="s">
        <v>163</v>
      </c>
      <c r="L123" s="1350">
        <v>3</v>
      </c>
      <c r="M123" s="280"/>
      <c r="N123" s="287">
        <f t="shared" si="1"/>
        <v>0</v>
      </c>
      <c r="O123" s="281"/>
    </row>
    <row r="124" spans="1:15" ht="69.95" customHeight="1" x14ac:dyDescent="0.25">
      <c r="A124" s="277"/>
      <c r="B124" s="282"/>
      <c r="C124" s="283">
        <v>2810102</v>
      </c>
      <c r="D124" s="275" t="s">
        <v>489</v>
      </c>
      <c r="E124" s="276"/>
      <c r="F124" s="277"/>
      <c r="G124" s="278">
        <v>51505160</v>
      </c>
      <c r="H124" s="284" t="s">
        <v>490</v>
      </c>
      <c r="I124" s="285" t="s">
        <v>448</v>
      </c>
      <c r="J124" s="285"/>
      <c r="K124" s="286" t="s">
        <v>163</v>
      </c>
      <c r="L124" s="1350">
        <v>3</v>
      </c>
      <c r="M124" s="280"/>
      <c r="N124" s="287">
        <f t="shared" si="1"/>
        <v>0</v>
      </c>
      <c r="O124" s="281"/>
    </row>
    <row r="125" spans="1:15" ht="69.95" customHeight="1" thickBot="1" x14ac:dyDescent="0.3">
      <c r="A125" s="277"/>
      <c r="B125" s="288"/>
      <c r="C125" s="289">
        <v>2280142</v>
      </c>
      <c r="D125" s="275" t="s">
        <v>535</v>
      </c>
      <c r="E125" s="290"/>
      <c r="F125" s="291"/>
      <c r="G125" s="278">
        <v>13601072</v>
      </c>
      <c r="H125" s="284" t="s">
        <v>536</v>
      </c>
      <c r="I125" s="365" t="s">
        <v>466</v>
      </c>
      <c r="J125" s="365"/>
      <c r="K125" s="292" t="s">
        <v>163</v>
      </c>
      <c r="L125" s="1351">
        <v>3</v>
      </c>
      <c r="M125" s="293"/>
      <c r="N125" s="294">
        <f t="shared" si="1"/>
        <v>0</v>
      </c>
      <c r="O125" s="295"/>
    </row>
    <row r="126" spans="1:15" ht="69.95" customHeight="1" x14ac:dyDescent="0.25">
      <c r="A126" s="327" t="s">
        <v>537</v>
      </c>
      <c r="B126" s="328" t="s">
        <v>538</v>
      </c>
      <c r="C126" s="333">
        <v>2804002</v>
      </c>
      <c r="D126" s="330" t="s">
        <v>529</v>
      </c>
      <c r="E126" s="331" t="s">
        <v>539</v>
      </c>
      <c r="F126" s="332" t="s">
        <v>522</v>
      </c>
      <c r="G126" s="333">
        <v>51070400</v>
      </c>
      <c r="H126" s="330" t="s">
        <v>532</v>
      </c>
      <c r="I126" s="334" t="s">
        <v>448</v>
      </c>
      <c r="J126" s="334" t="s">
        <v>30</v>
      </c>
      <c r="K126" s="335" t="s">
        <v>163</v>
      </c>
      <c r="L126" s="1355">
        <v>2</v>
      </c>
      <c r="M126" s="336"/>
      <c r="N126" s="336">
        <f t="shared" si="1"/>
        <v>0</v>
      </c>
      <c r="O126" s="337">
        <f>SUM(N126:N136)</f>
        <v>0</v>
      </c>
    </row>
    <row r="127" spans="1:15" ht="69.95" customHeight="1" x14ac:dyDescent="0.25">
      <c r="A127" s="327"/>
      <c r="B127" s="338"/>
      <c r="C127" s="339">
        <v>2820642</v>
      </c>
      <c r="D127" s="340" t="s">
        <v>471</v>
      </c>
      <c r="E127" s="341"/>
      <c r="F127" s="327"/>
      <c r="G127" s="339">
        <v>54575042</v>
      </c>
      <c r="H127" s="340" t="s">
        <v>472</v>
      </c>
      <c r="I127" s="342" t="s">
        <v>448</v>
      </c>
      <c r="J127" s="342"/>
      <c r="K127" s="343" t="s">
        <v>163</v>
      </c>
      <c r="L127" s="1356">
        <v>3</v>
      </c>
      <c r="M127" s="344"/>
      <c r="N127" s="344">
        <f t="shared" si="1"/>
        <v>0</v>
      </c>
      <c r="O127" s="345"/>
    </row>
    <row r="128" spans="1:15" ht="69.95" customHeight="1" x14ac:dyDescent="0.25">
      <c r="A128" s="327"/>
      <c r="B128" s="338"/>
      <c r="C128" s="339">
        <v>2901620</v>
      </c>
      <c r="D128" s="340" t="s">
        <v>457</v>
      </c>
      <c r="E128" s="341"/>
      <c r="F128" s="327"/>
      <c r="G128" s="339">
        <v>52516050</v>
      </c>
      <c r="H128" s="340" t="s">
        <v>458</v>
      </c>
      <c r="I128" s="342" t="s">
        <v>448</v>
      </c>
      <c r="J128" s="342"/>
      <c r="K128" s="343" t="s">
        <v>163</v>
      </c>
      <c r="L128" s="1356">
        <v>6</v>
      </c>
      <c r="M128" s="344"/>
      <c r="N128" s="344">
        <f t="shared" si="1"/>
        <v>0</v>
      </c>
      <c r="O128" s="345"/>
    </row>
    <row r="129" spans="1:15" ht="69.95" customHeight="1" x14ac:dyDescent="0.25">
      <c r="A129" s="327"/>
      <c r="B129" s="338"/>
      <c r="C129" s="346">
        <v>2980680</v>
      </c>
      <c r="D129" s="340" t="s">
        <v>477</v>
      </c>
      <c r="E129" s="341"/>
      <c r="F129" s="327"/>
      <c r="G129" s="339">
        <v>53216306</v>
      </c>
      <c r="H129" s="340" t="s">
        <v>478</v>
      </c>
      <c r="I129" s="342" t="s">
        <v>448</v>
      </c>
      <c r="J129" s="342"/>
      <c r="K129" s="343" t="s">
        <v>163</v>
      </c>
      <c r="L129" s="1356">
        <v>4</v>
      </c>
      <c r="M129" s="344"/>
      <c r="N129" s="344">
        <f t="shared" si="1"/>
        <v>0</v>
      </c>
      <c r="O129" s="345"/>
    </row>
    <row r="130" spans="1:15" ht="69.95" customHeight="1" x14ac:dyDescent="0.25">
      <c r="A130" s="327"/>
      <c r="B130" s="338"/>
      <c r="C130" s="339">
        <v>2010152</v>
      </c>
      <c r="D130" s="340" t="s">
        <v>485</v>
      </c>
      <c r="E130" s="341"/>
      <c r="F130" s="327"/>
      <c r="G130" s="339">
        <v>20511028</v>
      </c>
      <c r="H130" s="340" t="s">
        <v>486</v>
      </c>
      <c r="I130" s="342" t="s">
        <v>463</v>
      </c>
      <c r="J130" s="342"/>
      <c r="K130" s="343" t="s">
        <v>163</v>
      </c>
      <c r="L130" s="1356">
        <v>6</v>
      </c>
      <c r="M130" s="344"/>
      <c r="N130" s="344">
        <f t="shared" si="1"/>
        <v>0</v>
      </c>
      <c r="O130" s="345"/>
    </row>
    <row r="131" spans="1:15" ht="69.95" customHeight="1" x14ac:dyDescent="0.25">
      <c r="A131" s="327"/>
      <c r="B131" s="338"/>
      <c r="C131" s="339">
        <v>2010311</v>
      </c>
      <c r="D131" s="340" t="s">
        <v>461</v>
      </c>
      <c r="E131" s="341"/>
      <c r="F131" s="327"/>
      <c r="G131" s="339">
        <v>20107561</v>
      </c>
      <c r="H131" s="340" t="s">
        <v>462</v>
      </c>
      <c r="I131" s="342" t="s">
        <v>463</v>
      </c>
      <c r="J131" s="342"/>
      <c r="K131" s="343" t="s">
        <v>163</v>
      </c>
      <c r="L131" s="1356">
        <v>3</v>
      </c>
      <c r="M131" s="344"/>
      <c r="N131" s="344">
        <f t="shared" si="1"/>
        <v>0</v>
      </c>
      <c r="O131" s="345"/>
    </row>
    <row r="132" spans="1:15" ht="69.95" customHeight="1" x14ac:dyDescent="0.25">
      <c r="A132" s="327"/>
      <c r="B132" s="338"/>
      <c r="C132" s="339">
        <v>2814160</v>
      </c>
      <c r="D132" s="340" t="s">
        <v>451</v>
      </c>
      <c r="E132" s="341"/>
      <c r="F132" s="327"/>
      <c r="G132" s="339">
        <v>52019305</v>
      </c>
      <c r="H132" s="340" t="s">
        <v>452</v>
      </c>
      <c r="I132" s="342" t="s">
        <v>448</v>
      </c>
      <c r="J132" s="342"/>
      <c r="K132" s="343" t="s">
        <v>163</v>
      </c>
      <c r="L132" s="1356">
        <v>3</v>
      </c>
      <c r="M132" s="344"/>
      <c r="N132" s="344">
        <f t="shared" si="1"/>
        <v>0</v>
      </c>
      <c r="O132" s="345"/>
    </row>
    <row r="133" spans="1:15" ht="69.95" customHeight="1" x14ac:dyDescent="0.25">
      <c r="A133" s="327"/>
      <c r="B133" s="338"/>
      <c r="C133" s="339">
        <v>2110114</v>
      </c>
      <c r="D133" s="340" t="s">
        <v>487</v>
      </c>
      <c r="E133" s="341"/>
      <c r="F133" s="327"/>
      <c r="G133" s="339">
        <v>12601073</v>
      </c>
      <c r="H133" s="340" t="s">
        <v>488</v>
      </c>
      <c r="I133" s="342" t="s">
        <v>466</v>
      </c>
      <c r="J133" s="342"/>
      <c r="K133" s="343" t="s">
        <v>163</v>
      </c>
      <c r="L133" s="1356">
        <v>6</v>
      </c>
      <c r="M133" s="344"/>
      <c r="N133" s="344">
        <f t="shared" si="1"/>
        <v>0</v>
      </c>
      <c r="O133" s="345"/>
    </row>
    <row r="134" spans="1:15" ht="69.95" customHeight="1" x14ac:dyDescent="0.25">
      <c r="A134" s="327"/>
      <c r="B134" s="338"/>
      <c r="C134" s="339">
        <v>2810102</v>
      </c>
      <c r="D134" s="340" t="s">
        <v>489</v>
      </c>
      <c r="E134" s="341"/>
      <c r="F134" s="327"/>
      <c r="G134" s="339">
        <v>51505160</v>
      </c>
      <c r="H134" s="340" t="s">
        <v>490</v>
      </c>
      <c r="I134" s="342" t="s">
        <v>448</v>
      </c>
      <c r="J134" s="342"/>
      <c r="K134" s="343" t="s">
        <v>163</v>
      </c>
      <c r="L134" s="1356">
        <v>6</v>
      </c>
      <c r="M134" s="344"/>
      <c r="N134" s="344">
        <f t="shared" si="1"/>
        <v>0</v>
      </c>
      <c r="O134" s="345"/>
    </row>
    <row r="135" spans="1:15" ht="69.95" customHeight="1" x14ac:dyDescent="0.25">
      <c r="A135" s="327"/>
      <c r="B135" s="338"/>
      <c r="C135" s="339">
        <v>1012137</v>
      </c>
      <c r="D135" s="340" t="s">
        <v>464</v>
      </c>
      <c r="E135" s="341"/>
      <c r="F135" s="327"/>
      <c r="G135" s="339">
        <v>10201058</v>
      </c>
      <c r="H135" s="340" t="s">
        <v>465</v>
      </c>
      <c r="I135" s="342" t="s">
        <v>466</v>
      </c>
      <c r="J135" s="342"/>
      <c r="K135" s="343" t="s">
        <v>103</v>
      </c>
      <c r="L135" s="1356">
        <v>9</v>
      </c>
      <c r="M135" s="344"/>
      <c r="N135" s="344">
        <f t="shared" si="1"/>
        <v>0</v>
      </c>
      <c r="O135" s="345"/>
    </row>
    <row r="136" spans="1:15" ht="69.95" customHeight="1" thickBot="1" x14ac:dyDescent="0.3">
      <c r="A136" s="327"/>
      <c r="B136" s="347"/>
      <c r="C136" s="348">
        <v>2052244</v>
      </c>
      <c r="D136" s="349" t="s">
        <v>491</v>
      </c>
      <c r="E136" s="350"/>
      <c r="F136" s="351"/>
      <c r="G136" s="348">
        <v>10606082</v>
      </c>
      <c r="H136" s="349" t="s">
        <v>492</v>
      </c>
      <c r="I136" s="352" t="s">
        <v>466</v>
      </c>
      <c r="J136" s="352"/>
      <c r="K136" s="353" t="s">
        <v>163</v>
      </c>
      <c r="L136" s="1357">
        <v>3</v>
      </c>
      <c r="M136" s="354"/>
      <c r="N136" s="354">
        <f t="shared" si="1"/>
        <v>0</v>
      </c>
      <c r="O136" s="355"/>
    </row>
    <row r="137" spans="1:15" ht="69.95" customHeight="1" x14ac:dyDescent="0.25">
      <c r="A137" s="277" t="s">
        <v>540</v>
      </c>
      <c r="B137" s="273" t="s">
        <v>541</v>
      </c>
      <c r="C137" s="356">
        <v>2804002</v>
      </c>
      <c r="D137" s="275" t="s">
        <v>529</v>
      </c>
      <c r="E137" s="357" t="s">
        <v>542</v>
      </c>
      <c r="F137" s="358" t="s">
        <v>526</v>
      </c>
      <c r="G137" s="278">
        <v>51070400</v>
      </c>
      <c r="H137" s="359" t="s">
        <v>532</v>
      </c>
      <c r="I137" s="360" t="s">
        <v>448</v>
      </c>
      <c r="J137" s="360" t="s">
        <v>30</v>
      </c>
      <c r="K137" s="361" t="s">
        <v>163</v>
      </c>
      <c r="L137" s="1358">
        <v>2</v>
      </c>
      <c r="M137" s="362"/>
      <c r="N137" s="362">
        <f t="shared" si="1"/>
        <v>0</v>
      </c>
      <c r="O137" s="363">
        <f>SUM(N137:N143)</f>
        <v>0</v>
      </c>
    </row>
    <row r="138" spans="1:15" ht="69.95" customHeight="1" x14ac:dyDescent="0.25">
      <c r="A138" s="277"/>
      <c r="B138" s="282"/>
      <c r="C138" s="283">
        <v>2820642</v>
      </c>
      <c r="D138" s="275" t="s">
        <v>471</v>
      </c>
      <c r="E138" s="276"/>
      <c r="F138" s="277"/>
      <c r="G138" s="278">
        <v>54575042</v>
      </c>
      <c r="H138" s="284" t="s">
        <v>472</v>
      </c>
      <c r="I138" s="285" t="s">
        <v>448</v>
      </c>
      <c r="J138" s="285"/>
      <c r="K138" s="286" t="s">
        <v>163</v>
      </c>
      <c r="L138" s="1350">
        <v>3</v>
      </c>
      <c r="M138" s="280"/>
      <c r="N138" s="287">
        <f t="shared" si="1"/>
        <v>0</v>
      </c>
      <c r="O138" s="281"/>
    </row>
    <row r="139" spans="1:15" ht="69.95" customHeight="1" x14ac:dyDescent="0.25">
      <c r="A139" s="277"/>
      <c r="B139" s="282"/>
      <c r="C139" s="283">
        <v>2901620</v>
      </c>
      <c r="D139" s="275" t="s">
        <v>457</v>
      </c>
      <c r="E139" s="276"/>
      <c r="F139" s="277"/>
      <c r="G139" s="278">
        <v>52516050</v>
      </c>
      <c r="H139" s="284" t="s">
        <v>458</v>
      </c>
      <c r="I139" s="285" t="s">
        <v>448</v>
      </c>
      <c r="J139" s="285"/>
      <c r="K139" s="286" t="s">
        <v>163</v>
      </c>
      <c r="L139" s="1350">
        <v>6</v>
      </c>
      <c r="M139" s="280"/>
      <c r="N139" s="287">
        <f t="shared" si="1"/>
        <v>0</v>
      </c>
      <c r="O139" s="281"/>
    </row>
    <row r="140" spans="1:15" ht="69.95" customHeight="1" x14ac:dyDescent="0.25">
      <c r="A140" s="277"/>
      <c r="B140" s="282"/>
      <c r="C140" s="364">
        <v>2980680</v>
      </c>
      <c r="D140" s="275" t="s">
        <v>477</v>
      </c>
      <c r="E140" s="276"/>
      <c r="F140" s="277"/>
      <c r="G140" s="278">
        <v>53216306</v>
      </c>
      <c r="H140" s="284" t="s">
        <v>478</v>
      </c>
      <c r="I140" s="285" t="s">
        <v>448</v>
      </c>
      <c r="J140" s="285"/>
      <c r="K140" s="286" t="s">
        <v>163</v>
      </c>
      <c r="L140" s="1350">
        <v>4</v>
      </c>
      <c r="M140" s="280"/>
      <c r="N140" s="287">
        <f t="shared" si="1"/>
        <v>0</v>
      </c>
      <c r="O140" s="281"/>
    </row>
    <row r="141" spans="1:15" ht="69.95" customHeight="1" x14ac:dyDescent="0.25">
      <c r="A141" s="277"/>
      <c r="B141" s="282"/>
      <c r="C141" s="283">
        <v>2010152</v>
      </c>
      <c r="D141" s="275" t="s">
        <v>485</v>
      </c>
      <c r="E141" s="276"/>
      <c r="F141" s="277"/>
      <c r="G141" s="278">
        <v>20511028</v>
      </c>
      <c r="H141" s="284" t="s">
        <v>486</v>
      </c>
      <c r="I141" s="285" t="s">
        <v>463</v>
      </c>
      <c r="J141" s="285"/>
      <c r="K141" s="286" t="s">
        <v>163</v>
      </c>
      <c r="L141" s="1350">
        <v>3</v>
      </c>
      <c r="M141" s="280"/>
      <c r="N141" s="287">
        <f t="shared" si="1"/>
        <v>0</v>
      </c>
      <c r="O141" s="281"/>
    </row>
    <row r="142" spans="1:15" ht="69.95" customHeight="1" x14ac:dyDescent="0.25">
      <c r="A142" s="277"/>
      <c r="B142" s="282"/>
      <c r="C142" s="283">
        <v>2810102</v>
      </c>
      <c r="D142" s="275" t="s">
        <v>489</v>
      </c>
      <c r="E142" s="276"/>
      <c r="F142" s="277"/>
      <c r="G142" s="278">
        <v>51505160</v>
      </c>
      <c r="H142" s="284" t="s">
        <v>490</v>
      </c>
      <c r="I142" s="285" t="s">
        <v>448</v>
      </c>
      <c r="J142" s="285"/>
      <c r="K142" s="286" t="s">
        <v>163</v>
      </c>
      <c r="L142" s="1350">
        <v>3</v>
      </c>
      <c r="M142" s="280"/>
      <c r="N142" s="287">
        <f t="shared" si="1"/>
        <v>0</v>
      </c>
      <c r="O142" s="281"/>
    </row>
    <row r="143" spans="1:15" ht="69.95" customHeight="1" thickBot="1" x14ac:dyDescent="0.3">
      <c r="A143" s="277"/>
      <c r="B143" s="288"/>
      <c r="C143" s="289">
        <v>2110114</v>
      </c>
      <c r="D143" s="275" t="s">
        <v>487</v>
      </c>
      <c r="E143" s="290"/>
      <c r="F143" s="291"/>
      <c r="G143" s="278">
        <v>12601073</v>
      </c>
      <c r="H143" s="284" t="s">
        <v>488</v>
      </c>
      <c r="I143" s="365" t="s">
        <v>466</v>
      </c>
      <c r="J143" s="365"/>
      <c r="K143" s="292" t="s">
        <v>163</v>
      </c>
      <c r="L143" s="1351">
        <v>3</v>
      </c>
      <c r="M143" s="293"/>
      <c r="N143" s="294">
        <f t="shared" si="1"/>
        <v>0</v>
      </c>
      <c r="O143" s="295"/>
    </row>
    <row r="144" spans="1:15" ht="69.95" customHeight="1" x14ac:dyDescent="0.25">
      <c r="A144" s="327" t="s">
        <v>543</v>
      </c>
      <c r="B144" s="328" t="s">
        <v>543</v>
      </c>
      <c r="C144" s="333">
        <v>2815104</v>
      </c>
      <c r="D144" s="330" t="s">
        <v>453</v>
      </c>
      <c r="E144" s="331" t="s">
        <v>544</v>
      </c>
      <c r="F144" s="332" t="s">
        <v>544</v>
      </c>
      <c r="G144" s="333">
        <v>52119450</v>
      </c>
      <c r="H144" s="330" t="s">
        <v>454</v>
      </c>
      <c r="I144" s="334" t="s">
        <v>448</v>
      </c>
      <c r="J144" s="334" t="s">
        <v>30</v>
      </c>
      <c r="K144" s="335" t="s">
        <v>163</v>
      </c>
      <c r="L144" s="1355">
        <v>3</v>
      </c>
      <c r="M144" s="336"/>
      <c r="N144" s="336">
        <f t="shared" si="1"/>
        <v>0</v>
      </c>
      <c r="O144" s="337">
        <f>SUM(N144:N151)</f>
        <v>0</v>
      </c>
    </row>
    <row r="145" spans="1:15" ht="69.95" customHeight="1" x14ac:dyDescent="0.25">
      <c r="A145" s="327"/>
      <c r="B145" s="338"/>
      <c r="C145" s="339">
        <v>2820152</v>
      </c>
      <c r="D145" s="340" t="s">
        <v>483</v>
      </c>
      <c r="E145" s="341"/>
      <c r="F145" s="327"/>
      <c r="G145" s="339">
        <v>50111240</v>
      </c>
      <c r="H145" s="340" t="s">
        <v>484</v>
      </c>
      <c r="I145" s="342" t="s">
        <v>448</v>
      </c>
      <c r="J145" s="342"/>
      <c r="K145" s="343" t="s">
        <v>163</v>
      </c>
      <c r="L145" s="1356">
        <v>3</v>
      </c>
      <c r="M145" s="344"/>
      <c r="N145" s="344">
        <f t="shared" si="1"/>
        <v>0</v>
      </c>
      <c r="O145" s="345"/>
    </row>
    <row r="146" spans="1:15" ht="69.95" customHeight="1" x14ac:dyDescent="0.25">
      <c r="A146" s="327"/>
      <c r="B146" s="338"/>
      <c r="C146" s="339">
        <v>2010311</v>
      </c>
      <c r="D146" s="340" t="s">
        <v>461</v>
      </c>
      <c r="E146" s="341"/>
      <c r="F146" s="327"/>
      <c r="G146" s="339">
        <v>20107561</v>
      </c>
      <c r="H146" s="340" t="s">
        <v>462</v>
      </c>
      <c r="I146" s="342" t="s">
        <v>463</v>
      </c>
      <c r="J146" s="342"/>
      <c r="K146" s="343" t="s">
        <v>163</v>
      </c>
      <c r="L146" s="1356">
        <v>3</v>
      </c>
      <c r="M146" s="344"/>
      <c r="N146" s="344">
        <f t="shared" si="1"/>
        <v>0</v>
      </c>
      <c r="O146" s="345"/>
    </row>
    <row r="147" spans="1:15" ht="69.95" customHeight="1" x14ac:dyDescent="0.25">
      <c r="A147" s="327"/>
      <c r="B147" s="338"/>
      <c r="C147" s="339">
        <v>2010152</v>
      </c>
      <c r="D147" s="340" t="s">
        <v>485</v>
      </c>
      <c r="E147" s="341"/>
      <c r="F147" s="327"/>
      <c r="G147" s="339">
        <v>20511028</v>
      </c>
      <c r="H147" s="340" t="s">
        <v>486</v>
      </c>
      <c r="I147" s="342" t="s">
        <v>463</v>
      </c>
      <c r="J147" s="342"/>
      <c r="K147" s="343" t="s">
        <v>163</v>
      </c>
      <c r="L147" s="1356">
        <v>6</v>
      </c>
      <c r="M147" s="344"/>
      <c r="N147" s="344">
        <f t="shared" si="1"/>
        <v>0</v>
      </c>
      <c r="O147" s="345"/>
    </row>
    <row r="148" spans="1:15" ht="69.95" customHeight="1" x14ac:dyDescent="0.25">
      <c r="A148" s="327"/>
      <c r="B148" s="338"/>
      <c r="C148" s="339">
        <v>2110114</v>
      </c>
      <c r="D148" s="340" t="s">
        <v>487</v>
      </c>
      <c r="E148" s="341"/>
      <c r="F148" s="327"/>
      <c r="G148" s="339">
        <v>12601073</v>
      </c>
      <c r="H148" s="340" t="s">
        <v>488</v>
      </c>
      <c r="I148" s="342" t="s">
        <v>466</v>
      </c>
      <c r="J148" s="342"/>
      <c r="K148" s="343" t="s">
        <v>163</v>
      </c>
      <c r="L148" s="1356">
        <v>6</v>
      </c>
      <c r="M148" s="344"/>
      <c r="N148" s="344">
        <f t="shared" si="1"/>
        <v>0</v>
      </c>
      <c r="O148" s="345"/>
    </row>
    <row r="149" spans="1:15" ht="69.95" customHeight="1" x14ac:dyDescent="0.25">
      <c r="A149" s="327"/>
      <c r="B149" s="338"/>
      <c r="C149" s="339">
        <v>1012137</v>
      </c>
      <c r="D149" s="340" t="s">
        <v>464</v>
      </c>
      <c r="E149" s="341"/>
      <c r="F149" s="327"/>
      <c r="G149" s="339">
        <v>10201058</v>
      </c>
      <c r="H149" s="340" t="s">
        <v>465</v>
      </c>
      <c r="I149" s="342" t="s">
        <v>466</v>
      </c>
      <c r="J149" s="342"/>
      <c r="K149" s="343" t="s">
        <v>103</v>
      </c>
      <c r="L149" s="1356">
        <v>9</v>
      </c>
      <c r="M149" s="344"/>
      <c r="N149" s="344">
        <f t="shared" si="1"/>
        <v>0</v>
      </c>
      <c r="O149" s="345"/>
    </row>
    <row r="150" spans="1:15" ht="69.95" customHeight="1" x14ac:dyDescent="0.25">
      <c r="A150" s="327"/>
      <c r="B150" s="338"/>
      <c r="C150" s="339">
        <v>2052244</v>
      </c>
      <c r="D150" s="340" t="s">
        <v>491</v>
      </c>
      <c r="E150" s="341"/>
      <c r="F150" s="327"/>
      <c r="G150" s="339">
        <v>10606082</v>
      </c>
      <c r="H150" s="340" t="s">
        <v>492</v>
      </c>
      <c r="I150" s="342" t="s">
        <v>466</v>
      </c>
      <c r="J150" s="342"/>
      <c r="K150" s="343" t="s">
        <v>163</v>
      </c>
      <c r="L150" s="1356">
        <v>3</v>
      </c>
      <c r="M150" s="344"/>
      <c r="N150" s="344">
        <f t="shared" si="1"/>
        <v>0</v>
      </c>
      <c r="O150" s="345"/>
    </row>
    <row r="151" spans="1:15" ht="69.95" customHeight="1" thickBot="1" x14ac:dyDescent="0.3">
      <c r="A151" s="327"/>
      <c r="B151" s="347"/>
      <c r="C151" s="348">
        <v>2370142</v>
      </c>
      <c r="D151" s="349" t="s">
        <v>545</v>
      </c>
      <c r="E151" s="350"/>
      <c r="F151" s="351"/>
      <c r="G151" s="348">
        <v>10301072</v>
      </c>
      <c r="H151" s="349" t="s">
        <v>546</v>
      </c>
      <c r="I151" s="352" t="s">
        <v>466</v>
      </c>
      <c r="J151" s="352"/>
      <c r="K151" s="353" t="s">
        <v>163</v>
      </c>
      <c r="L151" s="1357">
        <v>2</v>
      </c>
      <c r="M151" s="354"/>
      <c r="N151" s="354">
        <f t="shared" si="1"/>
        <v>0</v>
      </c>
      <c r="O151" s="355"/>
    </row>
    <row r="152" spans="1:15" ht="69.95" customHeight="1" x14ac:dyDescent="0.25">
      <c r="A152" s="277" t="s">
        <v>547</v>
      </c>
      <c r="B152" s="273" t="s">
        <v>547</v>
      </c>
      <c r="C152" s="356">
        <v>2820151</v>
      </c>
      <c r="D152" s="275" t="s">
        <v>497</v>
      </c>
      <c r="E152" s="357" t="s">
        <v>548</v>
      </c>
      <c r="F152" s="358" t="s">
        <v>548</v>
      </c>
      <c r="G152" s="278">
        <v>50110240</v>
      </c>
      <c r="H152" s="359" t="s">
        <v>498</v>
      </c>
      <c r="I152" s="360" t="s">
        <v>448</v>
      </c>
      <c r="J152" s="360" t="s">
        <v>30</v>
      </c>
      <c r="K152" s="361" t="s">
        <v>163</v>
      </c>
      <c r="L152" s="1358">
        <v>3</v>
      </c>
      <c r="M152" s="362"/>
      <c r="N152" s="362">
        <f t="shared" si="1"/>
        <v>0</v>
      </c>
      <c r="O152" s="363">
        <f>SUM(N152:N156)</f>
        <v>0</v>
      </c>
    </row>
    <row r="153" spans="1:15" ht="69.95" customHeight="1" x14ac:dyDescent="0.25">
      <c r="A153" s="277"/>
      <c r="B153" s="282"/>
      <c r="C153" s="283">
        <v>2010152</v>
      </c>
      <c r="D153" s="275" t="s">
        <v>485</v>
      </c>
      <c r="E153" s="276"/>
      <c r="F153" s="277"/>
      <c r="G153" s="278">
        <v>20511028</v>
      </c>
      <c r="H153" s="284" t="s">
        <v>486</v>
      </c>
      <c r="I153" s="285" t="s">
        <v>463</v>
      </c>
      <c r="J153" s="285"/>
      <c r="K153" s="286" t="s">
        <v>163</v>
      </c>
      <c r="L153" s="1350">
        <v>3</v>
      </c>
      <c r="M153" s="280"/>
      <c r="N153" s="287">
        <f t="shared" ref="N153:N216" si="2">L153*M153</f>
        <v>0</v>
      </c>
      <c r="O153" s="281"/>
    </row>
    <row r="154" spans="1:15" ht="69.95" customHeight="1" x14ac:dyDescent="0.25">
      <c r="A154" s="277"/>
      <c r="B154" s="282"/>
      <c r="C154" s="283">
        <v>2110114</v>
      </c>
      <c r="D154" s="275" t="s">
        <v>487</v>
      </c>
      <c r="E154" s="276"/>
      <c r="F154" s="277"/>
      <c r="G154" s="278">
        <v>12601073</v>
      </c>
      <c r="H154" s="284" t="s">
        <v>488</v>
      </c>
      <c r="I154" s="285" t="s">
        <v>466</v>
      </c>
      <c r="J154" s="285"/>
      <c r="K154" s="286" t="s">
        <v>163</v>
      </c>
      <c r="L154" s="1350">
        <v>3</v>
      </c>
      <c r="M154" s="280"/>
      <c r="N154" s="287">
        <f t="shared" si="2"/>
        <v>0</v>
      </c>
      <c r="O154" s="281"/>
    </row>
    <row r="155" spans="1:15" ht="69.95" customHeight="1" x14ac:dyDescent="0.25">
      <c r="A155" s="277"/>
      <c r="B155" s="282"/>
      <c r="C155" s="283">
        <v>2810102</v>
      </c>
      <c r="D155" s="275" t="s">
        <v>489</v>
      </c>
      <c r="E155" s="276"/>
      <c r="F155" s="277"/>
      <c r="G155" s="278">
        <v>51505160</v>
      </c>
      <c r="H155" s="284" t="s">
        <v>490</v>
      </c>
      <c r="I155" s="285" t="s">
        <v>448</v>
      </c>
      <c r="J155" s="285"/>
      <c r="K155" s="286" t="s">
        <v>163</v>
      </c>
      <c r="L155" s="1350">
        <v>3</v>
      </c>
      <c r="M155" s="280"/>
      <c r="N155" s="287">
        <f t="shared" si="2"/>
        <v>0</v>
      </c>
      <c r="O155" s="281"/>
    </row>
    <row r="156" spans="1:15" ht="69.95" customHeight="1" thickBot="1" x14ac:dyDescent="0.3">
      <c r="A156" s="277"/>
      <c r="B156" s="288"/>
      <c r="C156" s="289">
        <v>2370142</v>
      </c>
      <c r="D156" s="275" t="s">
        <v>545</v>
      </c>
      <c r="E156" s="290"/>
      <c r="F156" s="291"/>
      <c r="G156" s="278">
        <v>10301072</v>
      </c>
      <c r="H156" s="284" t="s">
        <v>546</v>
      </c>
      <c r="I156" s="365" t="s">
        <v>466</v>
      </c>
      <c r="J156" s="365"/>
      <c r="K156" s="292" t="s">
        <v>163</v>
      </c>
      <c r="L156" s="1351">
        <v>1</v>
      </c>
      <c r="M156" s="293"/>
      <c r="N156" s="294">
        <f t="shared" si="2"/>
        <v>0</v>
      </c>
      <c r="O156" s="295"/>
    </row>
    <row r="157" spans="1:15" ht="69.95" customHeight="1" x14ac:dyDescent="0.25">
      <c r="A157" s="327" t="s">
        <v>549</v>
      </c>
      <c r="B157" s="328" t="s">
        <v>550</v>
      </c>
      <c r="C157" s="333">
        <v>2801502</v>
      </c>
      <c r="D157" s="330" t="s">
        <v>551</v>
      </c>
      <c r="E157" s="331" t="s">
        <v>13</v>
      </c>
      <c r="F157" s="332" t="s">
        <v>446</v>
      </c>
      <c r="G157" s="333">
        <v>51070150</v>
      </c>
      <c r="H157" s="330" t="s">
        <v>552</v>
      </c>
      <c r="I157" s="334" t="s">
        <v>448</v>
      </c>
      <c r="J157" s="334" t="s">
        <v>30</v>
      </c>
      <c r="K157" s="335" t="s">
        <v>163</v>
      </c>
      <c r="L157" s="1355">
        <v>1</v>
      </c>
      <c r="M157" s="336"/>
      <c r="N157" s="336">
        <f t="shared" si="2"/>
        <v>0</v>
      </c>
      <c r="O157" s="337">
        <f>SUM(N157:N166)</f>
        <v>0</v>
      </c>
    </row>
    <row r="158" spans="1:15" ht="69.95" customHeight="1" x14ac:dyDescent="0.25">
      <c r="A158" s="327"/>
      <c r="B158" s="338"/>
      <c r="C158" s="339">
        <v>2831607</v>
      </c>
      <c r="D158" s="340" t="s">
        <v>449</v>
      </c>
      <c r="E158" s="341"/>
      <c r="F158" s="327"/>
      <c r="G158" s="339">
        <v>54038070</v>
      </c>
      <c r="H158" s="340" t="s">
        <v>450</v>
      </c>
      <c r="I158" s="342" t="s">
        <v>448</v>
      </c>
      <c r="J158" s="342"/>
      <c r="K158" s="343" t="s">
        <v>163</v>
      </c>
      <c r="L158" s="1356">
        <v>2</v>
      </c>
      <c r="M158" s="344"/>
      <c r="N158" s="344">
        <f t="shared" si="2"/>
        <v>0</v>
      </c>
      <c r="O158" s="345"/>
    </row>
    <row r="159" spans="1:15" ht="69.95" customHeight="1" x14ac:dyDescent="0.25">
      <c r="A159" s="327"/>
      <c r="B159" s="338"/>
      <c r="C159" s="339">
        <v>2814160</v>
      </c>
      <c r="D159" s="340" t="s">
        <v>451</v>
      </c>
      <c r="E159" s="341"/>
      <c r="F159" s="327"/>
      <c r="G159" s="339">
        <v>52019305</v>
      </c>
      <c r="H159" s="340" t="s">
        <v>452</v>
      </c>
      <c r="I159" s="342" t="s">
        <v>448</v>
      </c>
      <c r="J159" s="342"/>
      <c r="K159" s="343" t="s">
        <v>163</v>
      </c>
      <c r="L159" s="1356">
        <v>2</v>
      </c>
      <c r="M159" s="344"/>
      <c r="N159" s="344">
        <f t="shared" si="2"/>
        <v>0</v>
      </c>
      <c r="O159" s="345"/>
    </row>
    <row r="160" spans="1:15" ht="69.95" customHeight="1" x14ac:dyDescent="0.25">
      <c r="A160" s="327"/>
      <c r="B160" s="338"/>
      <c r="C160" s="339">
        <v>2815104</v>
      </c>
      <c r="D160" s="340" t="s">
        <v>453</v>
      </c>
      <c r="E160" s="341"/>
      <c r="F160" s="327"/>
      <c r="G160" s="339">
        <v>52119450</v>
      </c>
      <c r="H160" s="340" t="s">
        <v>454</v>
      </c>
      <c r="I160" s="342" t="s">
        <v>448</v>
      </c>
      <c r="J160" s="342"/>
      <c r="K160" s="343" t="s">
        <v>163</v>
      </c>
      <c r="L160" s="1356">
        <v>1</v>
      </c>
      <c r="M160" s="344"/>
      <c r="N160" s="344">
        <f t="shared" si="2"/>
        <v>0</v>
      </c>
      <c r="O160" s="345"/>
    </row>
    <row r="161" spans="1:15" ht="69.95" customHeight="1" x14ac:dyDescent="0.25">
      <c r="A161" s="327"/>
      <c r="B161" s="338"/>
      <c r="C161" s="339">
        <v>2820111</v>
      </c>
      <c r="D161" s="340" t="s">
        <v>455</v>
      </c>
      <c r="E161" s="341"/>
      <c r="F161" s="327"/>
      <c r="G161" s="339">
        <v>50113160</v>
      </c>
      <c r="H161" s="340" t="s">
        <v>456</v>
      </c>
      <c r="I161" s="342" t="s">
        <v>448</v>
      </c>
      <c r="J161" s="342"/>
      <c r="K161" s="343" t="s">
        <v>163</v>
      </c>
      <c r="L161" s="1356">
        <v>1</v>
      </c>
      <c r="M161" s="344"/>
      <c r="N161" s="344">
        <f t="shared" si="2"/>
        <v>0</v>
      </c>
      <c r="O161" s="345"/>
    </row>
    <row r="162" spans="1:15" ht="69.95" customHeight="1" x14ac:dyDescent="0.25">
      <c r="A162" s="327"/>
      <c r="B162" s="338"/>
      <c r="C162" s="339">
        <v>2901620</v>
      </c>
      <c r="D162" s="340" t="s">
        <v>457</v>
      </c>
      <c r="E162" s="341"/>
      <c r="F162" s="327"/>
      <c r="G162" s="339">
        <v>52516050</v>
      </c>
      <c r="H162" s="340" t="s">
        <v>458</v>
      </c>
      <c r="I162" s="342" t="s">
        <v>448</v>
      </c>
      <c r="J162" s="342"/>
      <c r="K162" s="343" t="s">
        <v>163</v>
      </c>
      <c r="L162" s="1356">
        <v>2</v>
      </c>
      <c r="M162" s="344"/>
      <c r="N162" s="344">
        <f t="shared" si="2"/>
        <v>0</v>
      </c>
      <c r="O162" s="345"/>
    </row>
    <row r="163" spans="1:15" ht="69.95" customHeight="1" x14ac:dyDescent="0.25">
      <c r="A163" s="327"/>
      <c r="B163" s="338"/>
      <c r="C163" s="339">
        <v>2851630</v>
      </c>
      <c r="D163" s="340" t="s">
        <v>459</v>
      </c>
      <c r="E163" s="341"/>
      <c r="F163" s="327"/>
      <c r="G163" s="339">
        <v>53516052</v>
      </c>
      <c r="H163" s="340" t="s">
        <v>460</v>
      </c>
      <c r="I163" s="342" t="s">
        <v>448</v>
      </c>
      <c r="J163" s="342"/>
      <c r="K163" s="343" t="s">
        <v>163</v>
      </c>
      <c r="L163" s="1356">
        <v>1</v>
      </c>
      <c r="M163" s="344"/>
      <c r="N163" s="344">
        <f t="shared" si="2"/>
        <v>0</v>
      </c>
      <c r="O163" s="345"/>
    </row>
    <row r="164" spans="1:15" ht="69.95" customHeight="1" x14ac:dyDescent="0.25">
      <c r="A164" s="327"/>
      <c r="B164" s="338"/>
      <c r="C164" s="339">
        <v>2010311</v>
      </c>
      <c r="D164" s="340" t="s">
        <v>461</v>
      </c>
      <c r="E164" s="341"/>
      <c r="F164" s="327"/>
      <c r="G164" s="339">
        <v>20107561</v>
      </c>
      <c r="H164" s="340" t="s">
        <v>462</v>
      </c>
      <c r="I164" s="342" t="s">
        <v>463</v>
      </c>
      <c r="J164" s="342"/>
      <c r="K164" s="343" t="s">
        <v>163</v>
      </c>
      <c r="L164" s="1356">
        <v>3</v>
      </c>
      <c r="M164" s="344"/>
      <c r="N164" s="344">
        <f t="shared" si="2"/>
        <v>0</v>
      </c>
      <c r="O164" s="345"/>
    </row>
    <row r="165" spans="1:15" ht="69.95" customHeight="1" x14ac:dyDescent="0.25">
      <c r="A165" s="327"/>
      <c r="B165" s="338"/>
      <c r="C165" s="339">
        <v>1012137</v>
      </c>
      <c r="D165" s="340" t="s">
        <v>464</v>
      </c>
      <c r="E165" s="341"/>
      <c r="F165" s="327"/>
      <c r="G165" s="339">
        <v>10201058</v>
      </c>
      <c r="H165" s="340" t="s">
        <v>465</v>
      </c>
      <c r="I165" s="342" t="s">
        <v>466</v>
      </c>
      <c r="J165" s="342"/>
      <c r="K165" s="343" t="s">
        <v>103</v>
      </c>
      <c r="L165" s="1356">
        <v>9</v>
      </c>
      <c r="M165" s="344"/>
      <c r="N165" s="344">
        <f t="shared" si="2"/>
        <v>0</v>
      </c>
      <c r="O165" s="345"/>
    </row>
    <row r="166" spans="1:15" ht="69.95" customHeight="1" thickBot="1" x14ac:dyDescent="0.3">
      <c r="A166" s="327"/>
      <c r="B166" s="347"/>
      <c r="C166" s="348">
        <v>1012301</v>
      </c>
      <c r="D166" s="349" t="s">
        <v>467</v>
      </c>
      <c r="E166" s="350"/>
      <c r="F166" s="351"/>
      <c r="G166" s="348">
        <v>10205007</v>
      </c>
      <c r="H166" s="349" t="s">
        <v>468</v>
      </c>
      <c r="I166" s="352" t="s">
        <v>466</v>
      </c>
      <c r="J166" s="352"/>
      <c r="K166" s="353" t="s">
        <v>103</v>
      </c>
      <c r="L166" s="1357">
        <v>4.5</v>
      </c>
      <c r="M166" s="354"/>
      <c r="N166" s="354">
        <f t="shared" si="2"/>
        <v>0</v>
      </c>
      <c r="O166" s="355"/>
    </row>
    <row r="167" spans="1:15" ht="69.95" customHeight="1" x14ac:dyDescent="0.25">
      <c r="A167" s="277" t="s">
        <v>553</v>
      </c>
      <c r="B167" s="273" t="s">
        <v>554</v>
      </c>
      <c r="C167" s="356">
        <v>2801502</v>
      </c>
      <c r="D167" s="275" t="s">
        <v>551</v>
      </c>
      <c r="E167" s="357" t="s">
        <v>11</v>
      </c>
      <c r="F167" s="358" t="s">
        <v>470</v>
      </c>
      <c r="G167" s="278">
        <v>51070150</v>
      </c>
      <c r="H167" s="359" t="s">
        <v>552</v>
      </c>
      <c r="I167" s="360" t="s">
        <v>448</v>
      </c>
      <c r="J167" s="360" t="s">
        <v>30</v>
      </c>
      <c r="K167" s="361" t="s">
        <v>163</v>
      </c>
      <c r="L167" s="1358">
        <v>2</v>
      </c>
      <c r="M167" s="362"/>
      <c r="N167" s="362">
        <f t="shared" si="2"/>
        <v>0</v>
      </c>
      <c r="O167" s="363">
        <f>SUM(N167:N177)</f>
        <v>0</v>
      </c>
    </row>
    <row r="168" spans="1:15" ht="69.95" customHeight="1" x14ac:dyDescent="0.25">
      <c r="A168" s="277"/>
      <c r="B168" s="282"/>
      <c r="C168" s="283">
        <v>2831607</v>
      </c>
      <c r="D168" s="275" t="s">
        <v>449</v>
      </c>
      <c r="E168" s="276"/>
      <c r="F168" s="277"/>
      <c r="G168" s="278">
        <v>54038070</v>
      </c>
      <c r="H168" s="284" t="s">
        <v>450</v>
      </c>
      <c r="I168" s="285" t="s">
        <v>448</v>
      </c>
      <c r="J168" s="285"/>
      <c r="K168" s="286" t="s">
        <v>163</v>
      </c>
      <c r="L168" s="1350">
        <v>4</v>
      </c>
      <c r="M168" s="280"/>
      <c r="N168" s="287">
        <f t="shared" si="2"/>
        <v>0</v>
      </c>
      <c r="O168" s="281"/>
    </row>
    <row r="169" spans="1:15" ht="69.95" customHeight="1" x14ac:dyDescent="0.25">
      <c r="A169" s="277"/>
      <c r="B169" s="282"/>
      <c r="C169" s="283">
        <v>2820642</v>
      </c>
      <c r="D169" s="275" t="s">
        <v>471</v>
      </c>
      <c r="E169" s="276"/>
      <c r="F169" s="277"/>
      <c r="G169" s="278">
        <v>54575042</v>
      </c>
      <c r="H169" s="284" t="s">
        <v>472</v>
      </c>
      <c r="I169" s="285" t="s">
        <v>448</v>
      </c>
      <c r="J169" s="285"/>
      <c r="K169" s="286" t="s">
        <v>163</v>
      </c>
      <c r="L169" s="1350">
        <v>2</v>
      </c>
      <c r="M169" s="280"/>
      <c r="N169" s="287">
        <f t="shared" si="2"/>
        <v>0</v>
      </c>
      <c r="O169" s="281"/>
    </row>
    <row r="170" spans="1:15" ht="69.95" customHeight="1" x14ac:dyDescent="0.25">
      <c r="A170" s="277"/>
      <c r="B170" s="282"/>
      <c r="C170" s="283">
        <v>2815204</v>
      </c>
      <c r="D170" s="275" t="s">
        <v>473</v>
      </c>
      <c r="E170" s="276"/>
      <c r="F170" s="277"/>
      <c r="G170" s="278">
        <v>52189450</v>
      </c>
      <c r="H170" s="284" t="s">
        <v>474</v>
      </c>
      <c r="I170" s="285" t="s">
        <v>448</v>
      </c>
      <c r="J170" s="285"/>
      <c r="K170" s="286" t="s">
        <v>163</v>
      </c>
      <c r="L170" s="1350">
        <v>1</v>
      </c>
      <c r="M170" s="280"/>
      <c r="N170" s="287">
        <f t="shared" si="2"/>
        <v>0</v>
      </c>
      <c r="O170" s="281"/>
    </row>
    <row r="171" spans="1:15" ht="69.95" customHeight="1" x14ac:dyDescent="0.25">
      <c r="A171" s="277"/>
      <c r="B171" s="282"/>
      <c r="C171" s="283">
        <v>2820112</v>
      </c>
      <c r="D171" s="275" t="s">
        <v>475</v>
      </c>
      <c r="E171" s="276"/>
      <c r="F171" s="277"/>
      <c r="G171" s="278">
        <v>50114160</v>
      </c>
      <c r="H171" s="284" t="s">
        <v>476</v>
      </c>
      <c r="I171" s="285" t="s">
        <v>448</v>
      </c>
      <c r="J171" s="285"/>
      <c r="K171" s="286" t="s">
        <v>163</v>
      </c>
      <c r="L171" s="1350">
        <v>1</v>
      </c>
      <c r="M171" s="280"/>
      <c r="N171" s="287">
        <f t="shared" si="2"/>
        <v>0</v>
      </c>
      <c r="O171" s="281"/>
    </row>
    <row r="172" spans="1:15" ht="69.95" customHeight="1" x14ac:dyDescent="0.25">
      <c r="A172" s="277"/>
      <c r="B172" s="282"/>
      <c r="C172" s="283">
        <v>2814160</v>
      </c>
      <c r="D172" s="275" t="s">
        <v>451</v>
      </c>
      <c r="E172" s="276"/>
      <c r="F172" s="277"/>
      <c r="G172" s="278">
        <v>52019305</v>
      </c>
      <c r="H172" s="284" t="s">
        <v>452</v>
      </c>
      <c r="I172" s="285" t="s">
        <v>448</v>
      </c>
      <c r="J172" s="285"/>
      <c r="K172" s="286" t="s">
        <v>163</v>
      </c>
      <c r="L172" s="1350">
        <v>6</v>
      </c>
      <c r="M172" s="280"/>
      <c r="N172" s="287">
        <f t="shared" si="2"/>
        <v>0</v>
      </c>
      <c r="O172" s="281"/>
    </row>
    <row r="173" spans="1:15" ht="69.95" customHeight="1" x14ac:dyDescent="0.25">
      <c r="A173" s="277"/>
      <c r="B173" s="282"/>
      <c r="C173" s="364">
        <v>2980680</v>
      </c>
      <c r="D173" s="275" t="s">
        <v>477</v>
      </c>
      <c r="E173" s="276"/>
      <c r="F173" s="277"/>
      <c r="G173" s="278">
        <v>53216306</v>
      </c>
      <c r="H173" s="284" t="s">
        <v>478</v>
      </c>
      <c r="I173" s="285" t="s">
        <v>448</v>
      </c>
      <c r="J173" s="285"/>
      <c r="K173" s="286" t="s">
        <v>163</v>
      </c>
      <c r="L173" s="1350">
        <v>2</v>
      </c>
      <c r="M173" s="280"/>
      <c r="N173" s="287">
        <f t="shared" si="2"/>
        <v>0</v>
      </c>
      <c r="O173" s="281"/>
    </row>
    <row r="174" spans="1:15" ht="69.95" customHeight="1" x14ac:dyDescent="0.25">
      <c r="A174" s="277"/>
      <c r="B174" s="282"/>
      <c r="C174" s="283">
        <v>2901620</v>
      </c>
      <c r="D174" s="275" t="s">
        <v>457</v>
      </c>
      <c r="E174" s="276"/>
      <c r="F174" s="277"/>
      <c r="G174" s="278">
        <v>52516050</v>
      </c>
      <c r="H174" s="284" t="s">
        <v>458</v>
      </c>
      <c r="I174" s="285" t="s">
        <v>448</v>
      </c>
      <c r="J174" s="285"/>
      <c r="K174" s="286" t="s">
        <v>163</v>
      </c>
      <c r="L174" s="1350">
        <v>8</v>
      </c>
      <c r="M174" s="280"/>
      <c r="N174" s="287">
        <f t="shared" si="2"/>
        <v>0</v>
      </c>
      <c r="O174" s="281"/>
    </row>
    <row r="175" spans="1:15" ht="69.95" customHeight="1" x14ac:dyDescent="0.25">
      <c r="A175" s="277"/>
      <c r="B175" s="282"/>
      <c r="C175" s="283">
        <v>2010311</v>
      </c>
      <c r="D175" s="275" t="s">
        <v>461</v>
      </c>
      <c r="E175" s="276"/>
      <c r="F175" s="277"/>
      <c r="G175" s="278">
        <v>20107561</v>
      </c>
      <c r="H175" s="284" t="s">
        <v>462</v>
      </c>
      <c r="I175" s="285" t="s">
        <v>463</v>
      </c>
      <c r="J175" s="285"/>
      <c r="K175" s="286" t="s">
        <v>163</v>
      </c>
      <c r="L175" s="1350">
        <v>6</v>
      </c>
      <c r="M175" s="280"/>
      <c r="N175" s="287">
        <f t="shared" si="2"/>
        <v>0</v>
      </c>
      <c r="O175" s="281"/>
    </row>
    <row r="176" spans="1:15" ht="69.95" customHeight="1" x14ac:dyDescent="0.25">
      <c r="A176" s="277"/>
      <c r="B176" s="282"/>
      <c r="C176" s="283">
        <v>1012137</v>
      </c>
      <c r="D176" s="275" t="s">
        <v>464</v>
      </c>
      <c r="E176" s="276"/>
      <c r="F176" s="277"/>
      <c r="G176" s="278">
        <v>10201058</v>
      </c>
      <c r="H176" s="284" t="s">
        <v>465</v>
      </c>
      <c r="I176" s="285" t="s">
        <v>466</v>
      </c>
      <c r="J176" s="285"/>
      <c r="K176" s="286" t="s">
        <v>103</v>
      </c>
      <c r="L176" s="1350">
        <v>18</v>
      </c>
      <c r="M176" s="280"/>
      <c r="N176" s="287">
        <f t="shared" si="2"/>
        <v>0</v>
      </c>
      <c r="O176" s="281"/>
    </row>
    <row r="177" spans="1:15" ht="69.95" customHeight="1" thickBot="1" x14ac:dyDescent="0.3">
      <c r="A177" s="277"/>
      <c r="B177" s="288"/>
      <c r="C177" s="289">
        <v>1012301</v>
      </c>
      <c r="D177" s="275" t="s">
        <v>467</v>
      </c>
      <c r="E177" s="290"/>
      <c r="F177" s="291"/>
      <c r="G177" s="278">
        <v>10205007</v>
      </c>
      <c r="H177" s="284" t="s">
        <v>468</v>
      </c>
      <c r="I177" s="365" t="s">
        <v>466</v>
      </c>
      <c r="J177" s="365"/>
      <c r="K177" s="292" t="s">
        <v>103</v>
      </c>
      <c r="L177" s="1351">
        <v>9</v>
      </c>
      <c r="M177" s="293"/>
      <c r="N177" s="294">
        <f t="shared" si="2"/>
        <v>0</v>
      </c>
      <c r="O177" s="295"/>
    </row>
    <row r="178" spans="1:15" ht="69.95" customHeight="1" x14ac:dyDescent="0.25">
      <c r="A178" s="327" t="s">
        <v>555</v>
      </c>
      <c r="B178" s="328" t="s">
        <v>556</v>
      </c>
      <c r="C178" s="333">
        <v>2801502</v>
      </c>
      <c r="D178" s="330" t="s">
        <v>551</v>
      </c>
      <c r="E178" s="331" t="s">
        <v>12</v>
      </c>
      <c r="F178" s="332" t="s">
        <v>482</v>
      </c>
      <c r="G178" s="333">
        <v>51070150</v>
      </c>
      <c r="H178" s="330" t="s">
        <v>552</v>
      </c>
      <c r="I178" s="334" t="s">
        <v>448</v>
      </c>
      <c r="J178" s="334" t="s">
        <v>30</v>
      </c>
      <c r="K178" s="335" t="s">
        <v>163</v>
      </c>
      <c r="L178" s="1355">
        <v>2</v>
      </c>
      <c r="M178" s="336"/>
      <c r="N178" s="336">
        <f t="shared" si="2"/>
        <v>0</v>
      </c>
      <c r="O178" s="337">
        <f>SUM(N178:N192)</f>
        <v>0</v>
      </c>
    </row>
    <row r="179" spans="1:15" ht="69.95" customHeight="1" x14ac:dyDescent="0.25">
      <c r="A179" s="327"/>
      <c r="B179" s="338"/>
      <c r="C179" s="339">
        <v>2831607</v>
      </c>
      <c r="D179" s="340" t="s">
        <v>449</v>
      </c>
      <c r="E179" s="341"/>
      <c r="F179" s="327"/>
      <c r="G179" s="339">
        <v>54038070</v>
      </c>
      <c r="H179" s="340" t="s">
        <v>450</v>
      </c>
      <c r="I179" s="342" t="s">
        <v>448</v>
      </c>
      <c r="J179" s="342"/>
      <c r="K179" s="343" t="s">
        <v>163</v>
      </c>
      <c r="L179" s="1356">
        <v>4</v>
      </c>
      <c r="M179" s="344"/>
      <c r="N179" s="344">
        <f t="shared" si="2"/>
        <v>0</v>
      </c>
      <c r="O179" s="345"/>
    </row>
    <row r="180" spans="1:15" ht="69.95" customHeight="1" x14ac:dyDescent="0.25">
      <c r="A180" s="327"/>
      <c r="B180" s="338"/>
      <c r="C180" s="339">
        <v>2820642</v>
      </c>
      <c r="D180" s="340" t="s">
        <v>471</v>
      </c>
      <c r="E180" s="341"/>
      <c r="F180" s="327"/>
      <c r="G180" s="339">
        <v>54575042</v>
      </c>
      <c r="H180" s="340" t="s">
        <v>472</v>
      </c>
      <c r="I180" s="342" t="s">
        <v>448</v>
      </c>
      <c r="J180" s="342"/>
      <c r="K180" s="343" t="s">
        <v>163</v>
      </c>
      <c r="L180" s="1356">
        <v>2</v>
      </c>
      <c r="M180" s="344"/>
      <c r="N180" s="344">
        <f t="shared" si="2"/>
        <v>0</v>
      </c>
      <c r="O180" s="345"/>
    </row>
    <row r="181" spans="1:15" ht="69.95" customHeight="1" x14ac:dyDescent="0.25">
      <c r="A181" s="327"/>
      <c r="B181" s="338"/>
      <c r="C181" s="339">
        <v>2815104</v>
      </c>
      <c r="D181" s="340" t="s">
        <v>453</v>
      </c>
      <c r="E181" s="341"/>
      <c r="F181" s="327"/>
      <c r="G181" s="339">
        <v>52119450</v>
      </c>
      <c r="H181" s="340" t="s">
        <v>454</v>
      </c>
      <c r="I181" s="342" t="s">
        <v>448</v>
      </c>
      <c r="J181" s="342"/>
      <c r="K181" s="343" t="s">
        <v>163</v>
      </c>
      <c r="L181" s="1356">
        <v>1</v>
      </c>
      <c r="M181" s="344"/>
      <c r="N181" s="344">
        <f t="shared" si="2"/>
        <v>0</v>
      </c>
      <c r="O181" s="345"/>
    </row>
    <row r="182" spans="1:15" ht="69.95" customHeight="1" x14ac:dyDescent="0.25">
      <c r="A182" s="327"/>
      <c r="B182" s="338"/>
      <c r="C182" s="339">
        <v>2820152</v>
      </c>
      <c r="D182" s="340" t="s">
        <v>483</v>
      </c>
      <c r="E182" s="341"/>
      <c r="F182" s="327"/>
      <c r="G182" s="339">
        <v>50111240</v>
      </c>
      <c r="H182" s="340" t="s">
        <v>484</v>
      </c>
      <c r="I182" s="342" t="s">
        <v>448</v>
      </c>
      <c r="J182" s="342"/>
      <c r="K182" s="343" t="s">
        <v>163</v>
      </c>
      <c r="L182" s="1356">
        <v>1</v>
      </c>
      <c r="M182" s="344"/>
      <c r="N182" s="344">
        <f t="shared" si="2"/>
        <v>0</v>
      </c>
      <c r="O182" s="345"/>
    </row>
    <row r="183" spans="1:15" ht="69.95" customHeight="1" x14ac:dyDescent="0.25">
      <c r="A183" s="327"/>
      <c r="B183" s="338"/>
      <c r="C183" s="339">
        <v>2820112</v>
      </c>
      <c r="D183" s="340" t="s">
        <v>475</v>
      </c>
      <c r="E183" s="341"/>
      <c r="F183" s="327"/>
      <c r="G183" s="339">
        <v>50114160</v>
      </c>
      <c r="H183" s="340" t="s">
        <v>476</v>
      </c>
      <c r="I183" s="342" t="s">
        <v>448</v>
      </c>
      <c r="J183" s="342"/>
      <c r="K183" s="343" t="s">
        <v>163</v>
      </c>
      <c r="L183" s="1356">
        <v>1</v>
      </c>
      <c r="M183" s="344"/>
      <c r="N183" s="344">
        <f t="shared" si="2"/>
        <v>0</v>
      </c>
      <c r="O183" s="345"/>
    </row>
    <row r="184" spans="1:15" ht="69.95" customHeight="1" x14ac:dyDescent="0.25">
      <c r="A184" s="327"/>
      <c r="B184" s="338"/>
      <c r="C184" s="339">
        <v>2901620</v>
      </c>
      <c r="D184" s="340" t="s">
        <v>457</v>
      </c>
      <c r="E184" s="341"/>
      <c r="F184" s="327"/>
      <c r="G184" s="339">
        <v>52516050</v>
      </c>
      <c r="H184" s="340" t="s">
        <v>458</v>
      </c>
      <c r="I184" s="342" t="s">
        <v>448</v>
      </c>
      <c r="J184" s="342"/>
      <c r="K184" s="343" t="s">
        <v>163</v>
      </c>
      <c r="L184" s="1356">
        <v>8</v>
      </c>
      <c r="M184" s="344"/>
      <c r="N184" s="344">
        <f t="shared" si="2"/>
        <v>0</v>
      </c>
      <c r="O184" s="345"/>
    </row>
    <row r="185" spans="1:15" ht="69.95" customHeight="1" x14ac:dyDescent="0.25">
      <c r="A185" s="327"/>
      <c r="B185" s="338"/>
      <c r="C185" s="346">
        <v>2980680</v>
      </c>
      <c r="D185" s="340" t="s">
        <v>477</v>
      </c>
      <c r="E185" s="341"/>
      <c r="F185" s="327"/>
      <c r="G185" s="339">
        <v>53216306</v>
      </c>
      <c r="H185" s="340" t="s">
        <v>478</v>
      </c>
      <c r="I185" s="342" t="s">
        <v>448</v>
      </c>
      <c r="J185" s="342"/>
      <c r="K185" s="343" t="s">
        <v>163</v>
      </c>
      <c r="L185" s="1356">
        <v>2</v>
      </c>
      <c r="M185" s="344"/>
      <c r="N185" s="344">
        <f t="shared" si="2"/>
        <v>0</v>
      </c>
      <c r="O185" s="345"/>
    </row>
    <row r="186" spans="1:15" ht="69.95" customHeight="1" x14ac:dyDescent="0.25">
      <c r="A186" s="327"/>
      <c r="B186" s="338"/>
      <c r="C186" s="339">
        <v>2010152</v>
      </c>
      <c r="D186" s="340" t="s">
        <v>485</v>
      </c>
      <c r="E186" s="341"/>
      <c r="F186" s="327"/>
      <c r="G186" s="339">
        <v>20511028</v>
      </c>
      <c r="H186" s="340" t="s">
        <v>486</v>
      </c>
      <c r="I186" s="342" t="s">
        <v>463</v>
      </c>
      <c r="J186" s="342"/>
      <c r="K186" s="343" t="s">
        <v>163</v>
      </c>
      <c r="L186" s="1356">
        <v>6</v>
      </c>
      <c r="M186" s="344"/>
      <c r="N186" s="344">
        <f t="shared" si="2"/>
        <v>0</v>
      </c>
      <c r="O186" s="345"/>
    </row>
    <row r="187" spans="1:15" ht="69.95" customHeight="1" x14ac:dyDescent="0.25">
      <c r="A187" s="327"/>
      <c r="B187" s="338"/>
      <c r="C187" s="339">
        <v>2010311</v>
      </c>
      <c r="D187" s="340" t="s">
        <v>461</v>
      </c>
      <c r="E187" s="341"/>
      <c r="F187" s="327"/>
      <c r="G187" s="339">
        <v>20107561</v>
      </c>
      <c r="H187" s="340" t="s">
        <v>462</v>
      </c>
      <c r="I187" s="342" t="s">
        <v>463</v>
      </c>
      <c r="J187" s="342"/>
      <c r="K187" s="343" t="s">
        <v>163</v>
      </c>
      <c r="L187" s="1356">
        <v>3</v>
      </c>
      <c r="M187" s="344"/>
      <c r="N187" s="344">
        <f t="shared" si="2"/>
        <v>0</v>
      </c>
      <c r="O187" s="345"/>
    </row>
    <row r="188" spans="1:15" ht="69.95" customHeight="1" x14ac:dyDescent="0.25">
      <c r="A188" s="327"/>
      <c r="B188" s="338"/>
      <c r="C188" s="339">
        <v>2814160</v>
      </c>
      <c r="D188" s="340" t="s">
        <v>451</v>
      </c>
      <c r="E188" s="341"/>
      <c r="F188" s="327"/>
      <c r="G188" s="339">
        <v>52019305</v>
      </c>
      <c r="H188" s="340" t="s">
        <v>452</v>
      </c>
      <c r="I188" s="342" t="s">
        <v>448</v>
      </c>
      <c r="J188" s="342"/>
      <c r="K188" s="343" t="s">
        <v>163</v>
      </c>
      <c r="L188" s="1356">
        <v>2</v>
      </c>
      <c r="M188" s="344"/>
      <c r="N188" s="344">
        <f t="shared" si="2"/>
        <v>0</v>
      </c>
      <c r="O188" s="345"/>
    </row>
    <row r="189" spans="1:15" ht="69.95" customHeight="1" x14ac:dyDescent="0.25">
      <c r="A189" s="327"/>
      <c r="B189" s="338"/>
      <c r="C189" s="339">
        <v>2110114</v>
      </c>
      <c r="D189" s="340" t="s">
        <v>557</v>
      </c>
      <c r="E189" s="341"/>
      <c r="F189" s="327"/>
      <c r="G189" s="339"/>
      <c r="H189" s="340"/>
      <c r="I189" s="342" t="s">
        <v>466</v>
      </c>
      <c r="J189" s="342"/>
      <c r="K189" s="343" t="s">
        <v>163</v>
      </c>
      <c r="L189" s="1356">
        <v>6</v>
      </c>
      <c r="M189" s="344"/>
      <c r="N189" s="344">
        <f t="shared" si="2"/>
        <v>0</v>
      </c>
      <c r="O189" s="345"/>
    </row>
    <row r="190" spans="1:15" ht="69.95" customHeight="1" x14ac:dyDescent="0.25">
      <c r="A190" s="327"/>
      <c r="B190" s="338"/>
      <c r="C190" s="339">
        <v>1012137</v>
      </c>
      <c r="D190" s="340" t="s">
        <v>464</v>
      </c>
      <c r="E190" s="341"/>
      <c r="F190" s="327"/>
      <c r="G190" s="339">
        <v>10201058</v>
      </c>
      <c r="H190" s="340" t="s">
        <v>465</v>
      </c>
      <c r="I190" s="342" t="s">
        <v>466</v>
      </c>
      <c r="J190" s="342"/>
      <c r="K190" s="343" t="s">
        <v>103</v>
      </c>
      <c r="L190" s="1356">
        <v>9</v>
      </c>
      <c r="M190" s="344"/>
      <c r="N190" s="344">
        <f t="shared" si="2"/>
        <v>0</v>
      </c>
      <c r="O190" s="345"/>
    </row>
    <row r="191" spans="1:15" ht="69.95" customHeight="1" x14ac:dyDescent="0.25">
      <c r="A191" s="327"/>
      <c r="B191" s="338"/>
      <c r="C191" s="339">
        <v>2810102</v>
      </c>
      <c r="D191" s="340" t="s">
        <v>489</v>
      </c>
      <c r="E191" s="341"/>
      <c r="F191" s="327"/>
      <c r="G191" s="339">
        <v>51505160</v>
      </c>
      <c r="H191" s="340" t="s">
        <v>490</v>
      </c>
      <c r="I191" s="342" t="s">
        <v>448</v>
      </c>
      <c r="J191" s="342"/>
      <c r="K191" s="343" t="s">
        <v>163</v>
      </c>
      <c r="L191" s="1356">
        <v>4</v>
      </c>
      <c r="M191" s="344"/>
      <c r="N191" s="344">
        <f t="shared" si="2"/>
        <v>0</v>
      </c>
      <c r="O191" s="345"/>
    </row>
    <row r="192" spans="1:15" ht="69.95" customHeight="1" thickBot="1" x14ac:dyDescent="0.3">
      <c r="A192" s="327"/>
      <c r="B192" s="347"/>
      <c r="C192" s="348">
        <v>2052258</v>
      </c>
      <c r="D192" s="349" t="s">
        <v>558</v>
      </c>
      <c r="E192" s="350"/>
      <c r="F192" s="351"/>
      <c r="G192" s="348"/>
      <c r="H192" s="349"/>
      <c r="I192" s="352" t="s">
        <v>466</v>
      </c>
      <c r="J192" s="352"/>
      <c r="K192" s="353" t="s">
        <v>163</v>
      </c>
      <c r="L192" s="1357">
        <v>3</v>
      </c>
      <c r="M192" s="354"/>
      <c r="N192" s="354">
        <f t="shared" si="2"/>
        <v>0</v>
      </c>
      <c r="O192" s="355"/>
    </row>
    <row r="193" spans="1:15" ht="69.95" customHeight="1" x14ac:dyDescent="0.25">
      <c r="A193" s="277" t="s">
        <v>559</v>
      </c>
      <c r="B193" s="273" t="s">
        <v>560</v>
      </c>
      <c r="C193" s="356">
        <v>2801502</v>
      </c>
      <c r="D193" s="275" t="s">
        <v>551</v>
      </c>
      <c r="E193" s="357" t="s">
        <v>14</v>
      </c>
      <c r="F193" s="358" t="s">
        <v>496</v>
      </c>
      <c r="G193" s="278">
        <v>51070150</v>
      </c>
      <c r="H193" s="359" t="s">
        <v>552</v>
      </c>
      <c r="I193" s="360" t="s">
        <v>448</v>
      </c>
      <c r="J193" s="360" t="s">
        <v>30</v>
      </c>
      <c r="K193" s="361" t="s">
        <v>163</v>
      </c>
      <c r="L193" s="1358">
        <v>2</v>
      </c>
      <c r="M193" s="362"/>
      <c r="N193" s="362">
        <f t="shared" si="2"/>
        <v>0</v>
      </c>
      <c r="O193" s="363">
        <f>SUM(N193:N202)</f>
        <v>0</v>
      </c>
    </row>
    <row r="194" spans="1:15" ht="69.95" customHeight="1" x14ac:dyDescent="0.25">
      <c r="A194" s="277"/>
      <c r="B194" s="282"/>
      <c r="C194" s="283">
        <v>2831607</v>
      </c>
      <c r="D194" s="275" t="s">
        <v>449</v>
      </c>
      <c r="E194" s="276"/>
      <c r="F194" s="277"/>
      <c r="G194" s="278">
        <v>54038070</v>
      </c>
      <c r="H194" s="284" t="s">
        <v>450</v>
      </c>
      <c r="I194" s="285" t="s">
        <v>448</v>
      </c>
      <c r="J194" s="285"/>
      <c r="K194" s="286" t="s">
        <v>163</v>
      </c>
      <c r="L194" s="1350">
        <v>4</v>
      </c>
      <c r="M194" s="280"/>
      <c r="N194" s="287">
        <f t="shared" si="2"/>
        <v>0</v>
      </c>
      <c r="O194" s="281"/>
    </row>
    <row r="195" spans="1:15" ht="69.95" customHeight="1" x14ac:dyDescent="0.25">
      <c r="A195" s="277"/>
      <c r="B195" s="282"/>
      <c r="C195" s="283">
        <v>2820642</v>
      </c>
      <c r="D195" s="275" t="s">
        <v>471</v>
      </c>
      <c r="E195" s="276"/>
      <c r="F195" s="277"/>
      <c r="G195" s="278">
        <v>54575042</v>
      </c>
      <c r="H195" s="284" t="s">
        <v>472</v>
      </c>
      <c r="I195" s="285" t="s">
        <v>448</v>
      </c>
      <c r="J195" s="285"/>
      <c r="K195" s="286" t="s">
        <v>163</v>
      </c>
      <c r="L195" s="1350">
        <v>2</v>
      </c>
      <c r="M195" s="280"/>
      <c r="N195" s="287">
        <f t="shared" si="2"/>
        <v>0</v>
      </c>
      <c r="O195" s="281"/>
    </row>
    <row r="196" spans="1:15" ht="69.95" customHeight="1" x14ac:dyDescent="0.25">
      <c r="A196" s="277"/>
      <c r="B196" s="282"/>
      <c r="C196" s="283">
        <v>2820151</v>
      </c>
      <c r="D196" s="275" t="s">
        <v>497</v>
      </c>
      <c r="E196" s="276"/>
      <c r="F196" s="277"/>
      <c r="G196" s="278">
        <v>50110240</v>
      </c>
      <c r="H196" s="284" t="s">
        <v>498</v>
      </c>
      <c r="I196" s="285" t="s">
        <v>448</v>
      </c>
      <c r="J196" s="285"/>
      <c r="K196" s="286" t="s">
        <v>163</v>
      </c>
      <c r="L196" s="1350">
        <v>1</v>
      </c>
      <c r="M196" s="280"/>
      <c r="N196" s="287">
        <f t="shared" si="2"/>
        <v>0</v>
      </c>
      <c r="O196" s="281"/>
    </row>
    <row r="197" spans="1:15" ht="69.95" customHeight="1" x14ac:dyDescent="0.25">
      <c r="A197" s="277"/>
      <c r="B197" s="282"/>
      <c r="C197" s="283">
        <v>2820112</v>
      </c>
      <c r="D197" s="275" t="s">
        <v>475</v>
      </c>
      <c r="E197" s="276"/>
      <c r="F197" s="277"/>
      <c r="G197" s="278">
        <v>50114160</v>
      </c>
      <c r="H197" s="284" t="s">
        <v>476</v>
      </c>
      <c r="I197" s="285" t="s">
        <v>448</v>
      </c>
      <c r="J197" s="285"/>
      <c r="K197" s="286" t="s">
        <v>163</v>
      </c>
      <c r="L197" s="1350">
        <v>1</v>
      </c>
      <c r="M197" s="280"/>
      <c r="N197" s="287">
        <f t="shared" si="2"/>
        <v>0</v>
      </c>
      <c r="O197" s="281"/>
    </row>
    <row r="198" spans="1:15" ht="69.95" customHeight="1" x14ac:dyDescent="0.25">
      <c r="A198" s="277"/>
      <c r="B198" s="282"/>
      <c r="C198" s="283">
        <v>2901620</v>
      </c>
      <c r="D198" s="275" t="s">
        <v>457</v>
      </c>
      <c r="E198" s="276"/>
      <c r="F198" s="277"/>
      <c r="G198" s="278">
        <v>52516050</v>
      </c>
      <c r="H198" s="284" t="s">
        <v>458</v>
      </c>
      <c r="I198" s="285" t="s">
        <v>448</v>
      </c>
      <c r="J198" s="285"/>
      <c r="K198" s="286" t="s">
        <v>163</v>
      </c>
      <c r="L198" s="1350">
        <v>8</v>
      </c>
      <c r="M198" s="280"/>
      <c r="N198" s="287">
        <f t="shared" si="2"/>
        <v>0</v>
      </c>
      <c r="O198" s="281"/>
    </row>
    <row r="199" spans="1:15" ht="69.95" customHeight="1" x14ac:dyDescent="0.25">
      <c r="A199" s="277"/>
      <c r="B199" s="282"/>
      <c r="C199" s="364">
        <v>2980680</v>
      </c>
      <c r="D199" s="275" t="s">
        <v>477</v>
      </c>
      <c r="E199" s="276"/>
      <c r="F199" s="277"/>
      <c r="G199" s="278">
        <v>53216306</v>
      </c>
      <c r="H199" s="284" t="s">
        <v>478</v>
      </c>
      <c r="I199" s="285" t="s">
        <v>448</v>
      </c>
      <c r="J199" s="285"/>
      <c r="K199" s="286" t="s">
        <v>163</v>
      </c>
      <c r="L199" s="1350">
        <v>2</v>
      </c>
      <c r="M199" s="280"/>
      <c r="N199" s="287">
        <f t="shared" si="2"/>
        <v>0</v>
      </c>
      <c r="O199" s="281"/>
    </row>
    <row r="200" spans="1:15" ht="69.95" customHeight="1" x14ac:dyDescent="0.25">
      <c r="A200" s="277"/>
      <c r="B200" s="282"/>
      <c r="C200" s="283">
        <v>2010152</v>
      </c>
      <c r="D200" s="275" t="s">
        <v>485</v>
      </c>
      <c r="E200" s="276"/>
      <c r="F200" s="277"/>
      <c r="G200" s="278">
        <v>20511028</v>
      </c>
      <c r="H200" s="284" t="s">
        <v>486</v>
      </c>
      <c r="I200" s="285" t="s">
        <v>463</v>
      </c>
      <c r="J200" s="285"/>
      <c r="K200" s="286" t="s">
        <v>163</v>
      </c>
      <c r="L200" s="1350">
        <v>3</v>
      </c>
      <c r="M200" s="280"/>
      <c r="N200" s="287">
        <f t="shared" si="2"/>
        <v>0</v>
      </c>
      <c r="O200" s="281"/>
    </row>
    <row r="201" spans="1:15" ht="69.95" customHeight="1" x14ac:dyDescent="0.25">
      <c r="A201" s="277"/>
      <c r="B201" s="282"/>
      <c r="C201" s="283">
        <v>2110114</v>
      </c>
      <c r="D201" s="275" t="s">
        <v>557</v>
      </c>
      <c r="E201" s="276"/>
      <c r="F201" s="277"/>
      <c r="G201" s="278"/>
      <c r="H201" s="284"/>
      <c r="I201" s="285" t="s">
        <v>466</v>
      </c>
      <c r="J201" s="285"/>
      <c r="K201" s="286" t="s">
        <v>163</v>
      </c>
      <c r="L201" s="1350">
        <v>3</v>
      </c>
      <c r="M201" s="280"/>
      <c r="N201" s="287">
        <f t="shared" si="2"/>
        <v>0</v>
      </c>
      <c r="O201" s="281"/>
    </row>
    <row r="202" spans="1:15" ht="69.95" customHeight="1" thickBot="1" x14ac:dyDescent="0.3">
      <c r="A202" s="277"/>
      <c r="B202" s="288"/>
      <c r="C202" s="289">
        <v>2810102</v>
      </c>
      <c r="D202" s="275" t="s">
        <v>489</v>
      </c>
      <c r="E202" s="290"/>
      <c r="F202" s="291"/>
      <c r="G202" s="278">
        <v>51505160</v>
      </c>
      <c r="H202" s="284" t="s">
        <v>490</v>
      </c>
      <c r="I202" s="365" t="s">
        <v>448</v>
      </c>
      <c r="J202" s="365"/>
      <c r="K202" s="292" t="s">
        <v>163</v>
      </c>
      <c r="L202" s="1351">
        <v>2</v>
      </c>
      <c r="M202" s="293"/>
      <c r="N202" s="294">
        <f t="shared" si="2"/>
        <v>0</v>
      </c>
      <c r="O202" s="295"/>
    </row>
    <row r="203" spans="1:15" ht="69.95" customHeight="1" x14ac:dyDescent="0.25">
      <c r="A203" s="327" t="s">
        <v>561</v>
      </c>
      <c r="B203" s="328" t="s">
        <v>562</v>
      </c>
      <c r="C203" s="333">
        <v>2802401</v>
      </c>
      <c r="D203" s="330" t="s">
        <v>444</v>
      </c>
      <c r="E203" s="331" t="s">
        <v>17</v>
      </c>
      <c r="F203" s="332" t="s">
        <v>563</v>
      </c>
      <c r="G203" s="333">
        <v>51070240</v>
      </c>
      <c r="H203" s="330" t="s">
        <v>447</v>
      </c>
      <c r="I203" s="334" t="s">
        <v>448</v>
      </c>
      <c r="J203" s="334" t="s">
        <v>30</v>
      </c>
      <c r="K203" s="335" t="s">
        <v>163</v>
      </c>
      <c r="L203" s="1355">
        <v>1</v>
      </c>
      <c r="M203" s="336"/>
      <c r="N203" s="336">
        <f t="shared" si="2"/>
        <v>0</v>
      </c>
      <c r="O203" s="337">
        <f>SUM(N203:N211)</f>
        <v>0</v>
      </c>
    </row>
    <row r="204" spans="1:15" ht="69.95" customHeight="1" x14ac:dyDescent="0.25">
      <c r="A204" s="327"/>
      <c r="B204" s="338"/>
      <c r="C204" s="339">
        <v>2831618</v>
      </c>
      <c r="D204" s="340" t="s">
        <v>564</v>
      </c>
      <c r="E204" s="341"/>
      <c r="F204" s="327"/>
      <c r="G204" s="339">
        <v>54038180</v>
      </c>
      <c r="H204" s="340" t="s">
        <v>565</v>
      </c>
      <c r="I204" s="342" t="s">
        <v>448</v>
      </c>
      <c r="J204" s="342"/>
      <c r="K204" s="343" t="s">
        <v>163</v>
      </c>
      <c r="L204" s="1356">
        <v>1</v>
      </c>
      <c r="M204" s="344"/>
      <c r="N204" s="344">
        <f t="shared" si="2"/>
        <v>0</v>
      </c>
      <c r="O204" s="345"/>
    </row>
    <row r="205" spans="1:15" ht="69.95" customHeight="1" x14ac:dyDescent="0.25">
      <c r="A205" s="327"/>
      <c r="B205" s="338"/>
      <c r="C205" s="339">
        <v>2820111</v>
      </c>
      <c r="D205" s="340" t="s">
        <v>455</v>
      </c>
      <c r="E205" s="341"/>
      <c r="F205" s="327"/>
      <c r="G205" s="339">
        <v>50113160</v>
      </c>
      <c r="H205" s="340" t="s">
        <v>456</v>
      </c>
      <c r="I205" s="342" t="s">
        <v>448</v>
      </c>
      <c r="J205" s="342"/>
      <c r="K205" s="343" t="s">
        <v>163</v>
      </c>
      <c r="L205" s="1356">
        <v>1</v>
      </c>
      <c r="M205" s="344"/>
      <c r="N205" s="344">
        <f t="shared" si="2"/>
        <v>0</v>
      </c>
      <c r="O205" s="345"/>
    </row>
    <row r="206" spans="1:15" ht="69.95" customHeight="1" x14ac:dyDescent="0.25">
      <c r="A206" s="327"/>
      <c r="B206" s="338"/>
      <c r="C206" s="339">
        <v>2901620</v>
      </c>
      <c r="D206" s="340" t="s">
        <v>457</v>
      </c>
      <c r="E206" s="341"/>
      <c r="F206" s="327"/>
      <c r="G206" s="339">
        <v>52516050</v>
      </c>
      <c r="H206" s="340" t="s">
        <v>458</v>
      </c>
      <c r="I206" s="342" t="s">
        <v>448</v>
      </c>
      <c r="J206" s="342"/>
      <c r="K206" s="343" t="s">
        <v>163</v>
      </c>
      <c r="L206" s="1356">
        <v>1</v>
      </c>
      <c r="M206" s="344"/>
      <c r="N206" s="344">
        <f t="shared" si="2"/>
        <v>0</v>
      </c>
      <c r="O206" s="345"/>
    </row>
    <row r="207" spans="1:15" ht="69.95" customHeight="1" x14ac:dyDescent="0.25">
      <c r="A207" s="327"/>
      <c r="B207" s="338"/>
      <c r="C207" s="339">
        <v>2851630</v>
      </c>
      <c r="D207" s="340" t="s">
        <v>459</v>
      </c>
      <c r="E207" s="341"/>
      <c r="F207" s="327"/>
      <c r="G207" s="339">
        <v>53516052</v>
      </c>
      <c r="H207" s="340" t="s">
        <v>460</v>
      </c>
      <c r="I207" s="342" t="s">
        <v>448</v>
      </c>
      <c r="J207" s="342"/>
      <c r="K207" s="343" t="s">
        <v>163</v>
      </c>
      <c r="L207" s="1356">
        <v>1</v>
      </c>
      <c r="M207" s="344"/>
      <c r="N207" s="344">
        <f t="shared" si="2"/>
        <v>0</v>
      </c>
      <c r="O207" s="345"/>
    </row>
    <row r="208" spans="1:15" ht="69.95" customHeight="1" x14ac:dyDescent="0.25">
      <c r="A208" s="327"/>
      <c r="B208" s="338"/>
      <c r="C208" s="339">
        <v>2010311</v>
      </c>
      <c r="D208" s="340" t="s">
        <v>461</v>
      </c>
      <c r="E208" s="341"/>
      <c r="F208" s="327"/>
      <c r="G208" s="339">
        <v>20107561</v>
      </c>
      <c r="H208" s="340" t="s">
        <v>462</v>
      </c>
      <c r="I208" s="342" t="s">
        <v>463</v>
      </c>
      <c r="J208" s="342"/>
      <c r="K208" s="343" t="s">
        <v>163</v>
      </c>
      <c r="L208" s="1356">
        <v>3</v>
      </c>
      <c r="M208" s="344"/>
      <c r="N208" s="344">
        <f t="shared" si="2"/>
        <v>0</v>
      </c>
      <c r="O208" s="345"/>
    </row>
    <row r="209" spans="1:15" ht="69.95" customHeight="1" x14ac:dyDescent="0.25">
      <c r="A209" s="327"/>
      <c r="B209" s="338"/>
      <c r="C209" s="339">
        <v>2814160</v>
      </c>
      <c r="D209" s="340" t="s">
        <v>451</v>
      </c>
      <c r="E209" s="341"/>
      <c r="F209" s="327"/>
      <c r="G209" s="339">
        <v>52019305</v>
      </c>
      <c r="H209" s="340" t="s">
        <v>452</v>
      </c>
      <c r="I209" s="342" t="s">
        <v>448</v>
      </c>
      <c r="J209" s="342"/>
      <c r="K209" s="343" t="s">
        <v>163</v>
      </c>
      <c r="L209" s="1356">
        <v>3</v>
      </c>
      <c r="M209" s="344"/>
      <c r="N209" s="344">
        <f t="shared" si="2"/>
        <v>0</v>
      </c>
      <c r="O209" s="345"/>
    </row>
    <row r="210" spans="1:15" ht="69.95" customHeight="1" x14ac:dyDescent="0.25">
      <c r="A210" s="327"/>
      <c r="B210" s="338"/>
      <c r="C210" s="339">
        <v>1012137</v>
      </c>
      <c r="D210" s="340" t="s">
        <v>464</v>
      </c>
      <c r="E210" s="341"/>
      <c r="F210" s="327"/>
      <c r="G210" s="339">
        <v>10201058</v>
      </c>
      <c r="H210" s="340" t="s">
        <v>465</v>
      </c>
      <c r="I210" s="342" t="s">
        <v>466</v>
      </c>
      <c r="J210" s="342"/>
      <c r="K210" s="343" t="s">
        <v>103</v>
      </c>
      <c r="L210" s="1356">
        <v>9</v>
      </c>
      <c r="M210" s="344"/>
      <c r="N210" s="344">
        <f t="shared" si="2"/>
        <v>0</v>
      </c>
      <c r="O210" s="345"/>
    </row>
    <row r="211" spans="1:15" ht="69.95" customHeight="1" thickBot="1" x14ac:dyDescent="0.3">
      <c r="A211" s="327"/>
      <c r="B211" s="347"/>
      <c r="C211" s="348">
        <v>1012301</v>
      </c>
      <c r="D211" s="349" t="s">
        <v>467</v>
      </c>
      <c r="E211" s="350"/>
      <c r="F211" s="351"/>
      <c r="G211" s="348">
        <v>10205007</v>
      </c>
      <c r="H211" s="349" t="s">
        <v>468</v>
      </c>
      <c r="I211" s="352" t="s">
        <v>466</v>
      </c>
      <c r="J211" s="352"/>
      <c r="K211" s="353" t="s">
        <v>103</v>
      </c>
      <c r="L211" s="1357">
        <v>4.5</v>
      </c>
      <c r="M211" s="354"/>
      <c r="N211" s="354">
        <f t="shared" si="2"/>
        <v>0</v>
      </c>
      <c r="O211" s="355"/>
    </row>
    <row r="212" spans="1:15" ht="69.95" customHeight="1" x14ac:dyDescent="0.25">
      <c r="A212" s="277" t="s">
        <v>566</v>
      </c>
      <c r="B212" s="273" t="s">
        <v>567</v>
      </c>
      <c r="C212" s="356">
        <v>2802401</v>
      </c>
      <c r="D212" s="275" t="s">
        <v>444</v>
      </c>
      <c r="E212" s="357" t="s">
        <v>15</v>
      </c>
      <c r="F212" s="358" t="s">
        <v>568</v>
      </c>
      <c r="G212" s="278">
        <v>51070240</v>
      </c>
      <c r="H212" s="359" t="s">
        <v>447</v>
      </c>
      <c r="I212" s="360" t="s">
        <v>448</v>
      </c>
      <c r="J212" s="360" t="s">
        <v>30</v>
      </c>
      <c r="K212" s="361" t="s">
        <v>163</v>
      </c>
      <c r="L212" s="1358">
        <v>2</v>
      </c>
      <c r="M212" s="362"/>
      <c r="N212" s="362">
        <f t="shared" si="2"/>
        <v>0</v>
      </c>
      <c r="O212" s="363">
        <f>SUM(N212:N221)</f>
        <v>0</v>
      </c>
    </row>
    <row r="213" spans="1:15" ht="69.95" customHeight="1" x14ac:dyDescent="0.25">
      <c r="A213" s="277"/>
      <c r="B213" s="282"/>
      <c r="C213" s="283">
        <v>2831618</v>
      </c>
      <c r="D213" s="275" t="s">
        <v>564</v>
      </c>
      <c r="E213" s="276"/>
      <c r="F213" s="277"/>
      <c r="G213" s="278">
        <v>54038180</v>
      </c>
      <c r="H213" s="284" t="s">
        <v>565</v>
      </c>
      <c r="I213" s="285" t="s">
        <v>448</v>
      </c>
      <c r="J213" s="285"/>
      <c r="K213" s="286" t="s">
        <v>163</v>
      </c>
      <c r="L213" s="1350">
        <v>2</v>
      </c>
      <c r="M213" s="280"/>
      <c r="N213" s="287">
        <f t="shared" si="2"/>
        <v>0</v>
      </c>
      <c r="O213" s="281"/>
    </row>
    <row r="214" spans="1:15" ht="69.95" customHeight="1" x14ac:dyDescent="0.25">
      <c r="A214" s="277"/>
      <c r="B214" s="282"/>
      <c r="C214" s="283">
        <v>2820112</v>
      </c>
      <c r="D214" s="275" t="s">
        <v>475</v>
      </c>
      <c r="E214" s="276"/>
      <c r="F214" s="277"/>
      <c r="G214" s="278">
        <v>50114160</v>
      </c>
      <c r="H214" s="284" t="s">
        <v>476</v>
      </c>
      <c r="I214" s="285" t="s">
        <v>448</v>
      </c>
      <c r="J214" s="285"/>
      <c r="K214" s="286" t="s">
        <v>163</v>
      </c>
      <c r="L214" s="1350">
        <v>1</v>
      </c>
      <c r="M214" s="280"/>
      <c r="N214" s="287">
        <f t="shared" si="2"/>
        <v>0</v>
      </c>
      <c r="O214" s="281"/>
    </row>
    <row r="215" spans="1:15" ht="69.95" customHeight="1" x14ac:dyDescent="0.25">
      <c r="A215" s="277"/>
      <c r="B215" s="282"/>
      <c r="C215" s="283">
        <v>2901620</v>
      </c>
      <c r="D215" s="275" t="s">
        <v>457</v>
      </c>
      <c r="E215" s="276"/>
      <c r="F215" s="277"/>
      <c r="G215" s="278">
        <v>52516050</v>
      </c>
      <c r="H215" s="284" t="s">
        <v>458</v>
      </c>
      <c r="I215" s="285" t="s">
        <v>448</v>
      </c>
      <c r="J215" s="285"/>
      <c r="K215" s="286" t="s">
        <v>163</v>
      </c>
      <c r="L215" s="1350">
        <v>8</v>
      </c>
      <c r="M215" s="280"/>
      <c r="N215" s="287">
        <f t="shared" si="2"/>
        <v>0</v>
      </c>
      <c r="O215" s="281"/>
    </row>
    <row r="216" spans="1:15" ht="69.95" customHeight="1" x14ac:dyDescent="0.25">
      <c r="A216" s="277"/>
      <c r="B216" s="282"/>
      <c r="C216" s="283">
        <v>2010311</v>
      </c>
      <c r="D216" s="275" t="s">
        <v>461</v>
      </c>
      <c r="E216" s="276"/>
      <c r="F216" s="277"/>
      <c r="G216" s="278">
        <v>20107561</v>
      </c>
      <c r="H216" s="284" t="s">
        <v>462</v>
      </c>
      <c r="I216" s="285" t="s">
        <v>463</v>
      </c>
      <c r="J216" s="285"/>
      <c r="K216" s="286" t="s">
        <v>163</v>
      </c>
      <c r="L216" s="1350">
        <v>6</v>
      </c>
      <c r="M216" s="280"/>
      <c r="N216" s="287">
        <f t="shared" si="2"/>
        <v>0</v>
      </c>
      <c r="O216" s="281"/>
    </row>
    <row r="217" spans="1:15" ht="69.95" customHeight="1" x14ac:dyDescent="0.25">
      <c r="A217" s="277"/>
      <c r="B217" s="282"/>
      <c r="C217" s="283">
        <v>2814160</v>
      </c>
      <c r="D217" s="275" t="s">
        <v>451</v>
      </c>
      <c r="E217" s="276"/>
      <c r="F217" s="277"/>
      <c r="G217" s="278">
        <v>52019305</v>
      </c>
      <c r="H217" s="284" t="s">
        <v>452</v>
      </c>
      <c r="I217" s="285" t="s">
        <v>448</v>
      </c>
      <c r="J217" s="285"/>
      <c r="K217" s="286" t="s">
        <v>163</v>
      </c>
      <c r="L217" s="1350">
        <v>6</v>
      </c>
      <c r="M217" s="280"/>
      <c r="N217" s="287">
        <f t="shared" ref="N217:N280" si="3">L217*M217</f>
        <v>0</v>
      </c>
      <c r="O217" s="281"/>
    </row>
    <row r="218" spans="1:15" ht="69.95" customHeight="1" x14ac:dyDescent="0.25">
      <c r="A218" s="277"/>
      <c r="B218" s="282"/>
      <c r="C218" s="283">
        <v>1012137</v>
      </c>
      <c r="D218" s="275" t="s">
        <v>464</v>
      </c>
      <c r="E218" s="276"/>
      <c r="F218" s="277"/>
      <c r="G218" s="278">
        <v>10201058</v>
      </c>
      <c r="H218" s="284" t="s">
        <v>465</v>
      </c>
      <c r="I218" s="285" t="s">
        <v>466</v>
      </c>
      <c r="J218" s="285"/>
      <c r="K218" s="286" t="s">
        <v>103</v>
      </c>
      <c r="L218" s="1350">
        <v>18</v>
      </c>
      <c r="M218" s="280"/>
      <c r="N218" s="287">
        <f t="shared" si="3"/>
        <v>0</v>
      </c>
      <c r="O218" s="281"/>
    </row>
    <row r="219" spans="1:15" ht="69.95" customHeight="1" x14ac:dyDescent="0.25">
      <c r="A219" s="277"/>
      <c r="B219" s="282"/>
      <c r="C219" s="283">
        <v>1012301</v>
      </c>
      <c r="D219" s="275" t="s">
        <v>467</v>
      </c>
      <c r="E219" s="276"/>
      <c r="F219" s="277"/>
      <c r="G219" s="278">
        <v>10205007</v>
      </c>
      <c r="H219" s="284" t="s">
        <v>468</v>
      </c>
      <c r="I219" s="285" t="s">
        <v>466</v>
      </c>
      <c r="J219" s="285"/>
      <c r="K219" s="286" t="s">
        <v>103</v>
      </c>
      <c r="L219" s="1350">
        <v>9</v>
      </c>
      <c r="M219" s="280"/>
      <c r="N219" s="287">
        <f t="shared" si="3"/>
        <v>0</v>
      </c>
      <c r="O219" s="281"/>
    </row>
    <row r="220" spans="1:15" ht="69.95" customHeight="1" x14ac:dyDescent="0.25">
      <c r="A220" s="277"/>
      <c r="B220" s="282"/>
      <c r="C220" s="364">
        <v>2980680</v>
      </c>
      <c r="D220" s="275" t="s">
        <v>477</v>
      </c>
      <c r="E220" s="276"/>
      <c r="F220" s="277"/>
      <c r="G220" s="278">
        <v>53216306</v>
      </c>
      <c r="H220" s="284" t="s">
        <v>478</v>
      </c>
      <c r="I220" s="285" t="s">
        <v>448</v>
      </c>
      <c r="J220" s="285"/>
      <c r="K220" s="286" t="s">
        <v>163</v>
      </c>
      <c r="L220" s="1350">
        <v>2</v>
      </c>
      <c r="M220" s="280"/>
      <c r="N220" s="287">
        <f t="shared" si="3"/>
        <v>0</v>
      </c>
      <c r="O220" s="281"/>
    </row>
    <row r="221" spans="1:15" ht="69.95" customHeight="1" thickBot="1" x14ac:dyDescent="0.3">
      <c r="A221" s="277"/>
      <c r="B221" s="288"/>
      <c r="C221" s="289">
        <v>2820642</v>
      </c>
      <c r="D221" s="275" t="s">
        <v>471</v>
      </c>
      <c r="E221" s="290"/>
      <c r="F221" s="291"/>
      <c r="G221" s="278">
        <v>54575042</v>
      </c>
      <c r="H221" s="284" t="s">
        <v>472</v>
      </c>
      <c r="I221" s="365" t="s">
        <v>448</v>
      </c>
      <c r="J221" s="365"/>
      <c r="K221" s="292" t="s">
        <v>163</v>
      </c>
      <c r="L221" s="1351">
        <v>3</v>
      </c>
      <c r="M221" s="293"/>
      <c r="N221" s="294">
        <f t="shared" si="3"/>
        <v>0</v>
      </c>
      <c r="O221" s="295"/>
    </row>
    <row r="222" spans="1:15" ht="69.95" customHeight="1" x14ac:dyDescent="0.25">
      <c r="A222" s="327" t="s">
        <v>569</v>
      </c>
      <c r="B222" s="328" t="s">
        <v>570</v>
      </c>
      <c r="C222" s="333">
        <v>2802401</v>
      </c>
      <c r="D222" s="330" t="s">
        <v>444</v>
      </c>
      <c r="E222" s="331" t="s">
        <v>16</v>
      </c>
      <c r="F222" s="332" t="s">
        <v>571</v>
      </c>
      <c r="G222" s="333">
        <v>51070240</v>
      </c>
      <c r="H222" s="330" t="s">
        <v>447</v>
      </c>
      <c r="I222" s="334" t="s">
        <v>448</v>
      </c>
      <c r="J222" s="334" t="s">
        <v>30</v>
      </c>
      <c r="K222" s="335" t="s">
        <v>163</v>
      </c>
      <c r="L222" s="1355">
        <v>2</v>
      </c>
      <c r="M222" s="336"/>
      <c r="N222" s="336">
        <f t="shared" si="3"/>
        <v>0</v>
      </c>
      <c r="O222" s="337">
        <f>SUM(N222:N234)</f>
        <v>0</v>
      </c>
    </row>
    <row r="223" spans="1:15" ht="69.95" customHeight="1" x14ac:dyDescent="0.25">
      <c r="A223" s="327"/>
      <c r="B223" s="338"/>
      <c r="C223" s="339">
        <v>2831618</v>
      </c>
      <c r="D223" s="340" t="s">
        <v>564</v>
      </c>
      <c r="E223" s="341"/>
      <c r="F223" s="327"/>
      <c r="G223" s="339">
        <v>54038180</v>
      </c>
      <c r="H223" s="340" t="s">
        <v>565</v>
      </c>
      <c r="I223" s="342" t="s">
        <v>448</v>
      </c>
      <c r="J223" s="342"/>
      <c r="K223" s="343" t="s">
        <v>163</v>
      </c>
      <c r="L223" s="1356">
        <v>2</v>
      </c>
      <c r="M223" s="344"/>
      <c r="N223" s="344">
        <f t="shared" si="3"/>
        <v>0</v>
      </c>
      <c r="O223" s="345"/>
    </row>
    <row r="224" spans="1:15" ht="69.95" customHeight="1" x14ac:dyDescent="0.25">
      <c r="A224" s="327"/>
      <c r="B224" s="338"/>
      <c r="C224" s="339">
        <v>2820642</v>
      </c>
      <c r="D224" s="340" t="s">
        <v>471</v>
      </c>
      <c r="E224" s="341"/>
      <c r="F224" s="327"/>
      <c r="G224" s="339">
        <v>54575042</v>
      </c>
      <c r="H224" s="340" t="s">
        <v>472</v>
      </c>
      <c r="I224" s="342" t="s">
        <v>448</v>
      </c>
      <c r="J224" s="342"/>
      <c r="K224" s="343" t="s">
        <v>163</v>
      </c>
      <c r="L224" s="1356">
        <v>3</v>
      </c>
      <c r="M224" s="344"/>
      <c r="N224" s="344">
        <f t="shared" si="3"/>
        <v>0</v>
      </c>
      <c r="O224" s="345"/>
    </row>
    <row r="225" spans="1:15" ht="69.95" customHeight="1" x14ac:dyDescent="0.25">
      <c r="A225" s="327"/>
      <c r="B225" s="338"/>
      <c r="C225" s="339">
        <v>2820112</v>
      </c>
      <c r="D225" s="340" t="s">
        <v>475</v>
      </c>
      <c r="E225" s="341"/>
      <c r="F225" s="327"/>
      <c r="G225" s="339">
        <v>50114160</v>
      </c>
      <c r="H225" s="340" t="s">
        <v>476</v>
      </c>
      <c r="I225" s="342" t="s">
        <v>448</v>
      </c>
      <c r="J225" s="342"/>
      <c r="K225" s="343" t="s">
        <v>163</v>
      </c>
      <c r="L225" s="1356">
        <v>1</v>
      </c>
      <c r="M225" s="344"/>
      <c r="N225" s="344">
        <f t="shared" si="3"/>
        <v>0</v>
      </c>
      <c r="O225" s="345"/>
    </row>
    <row r="226" spans="1:15" ht="69.95" customHeight="1" x14ac:dyDescent="0.25">
      <c r="A226" s="327"/>
      <c r="B226" s="338"/>
      <c r="C226" s="339">
        <v>2901620</v>
      </c>
      <c r="D226" s="340" t="s">
        <v>457</v>
      </c>
      <c r="E226" s="341"/>
      <c r="F226" s="327"/>
      <c r="G226" s="339">
        <v>52516050</v>
      </c>
      <c r="H226" s="340" t="s">
        <v>458</v>
      </c>
      <c r="I226" s="342" t="s">
        <v>448</v>
      </c>
      <c r="J226" s="342"/>
      <c r="K226" s="343" t="s">
        <v>163</v>
      </c>
      <c r="L226" s="1356">
        <v>8</v>
      </c>
      <c r="M226" s="344"/>
      <c r="N226" s="344">
        <f t="shared" si="3"/>
        <v>0</v>
      </c>
      <c r="O226" s="345"/>
    </row>
    <row r="227" spans="1:15" ht="69.95" customHeight="1" x14ac:dyDescent="0.25">
      <c r="A227" s="327"/>
      <c r="B227" s="338"/>
      <c r="C227" s="346">
        <v>2980680</v>
      </c>
      <c r="D227" s="340" t="s">
        <v>477</v>
      </c>
      <c r="E227" s="341"/>
      <c r="F227" s="327"/>
      <c r="G227" s="339">
        <v>53216306</v>
      </c>
      <c r="H227" s="340" t="s">
        <v>478</v>
      </c>
      <c r="I227" s="342" t="s">
        <v>448</v>
      </c>
      <c r="J227" s="342"/>
      <c r="K227" s="343" t="s">
        <v>163</v>
      </c>
      <c r="L227" s="1356">
        <v>2</v>
      </c>
      <c r="M227" s="344"/>
      <c r="N227" s="344">
        <f t="shared" si="3"/>
        <v>0</v>
      </c>
      <c r="O227" s="345"/>
    </row>
    <row r="228" spans="1:15" ht="69.95" customHeight="1" x14ac:dyDescent="0.25">
      <c r="A228" s="327"/>
      <c r="B228" s="338"/>
      <c r="C228" s="339">
        <v>2010311</v>
      </c>
      <c r="D228" s="340" t="s">
        <v>461</v>
      </c>
      <c r="E228" s="341"/>
      <c r="F228" s="327"/>
      <c r="G228" s="339">
        <v>20107561</v>
      </c>
      <c r="H228" s="340" t="s">
        <v>462</v>
      </c>
      <c r="I228" s="342" t="s">
        <v>463</v>
      </c>
      <c r="J228" s="342"/>
      <c r="K228" s="343" t="s">
        <v>163</v>
      </c>
      <c r="L228" s="1356">
        <v>3</v>
      </c>
      <c r="M228" s="344"/>
      <c r="N228" s="344">
        <f t="shared" si="3"/>
        <v>0</v>
      </c>
      <c r="O228" s="345"/>
    </row>
    <row r="229" spans="1:15" ht="69.95" customHeight="1" x14ac:dyDescent="0.25">
      <c r="A229" s="327"/>
      <c r="B229" s="338"/>
      <c r="C229" s="339">
        <v>2814160</v>
      </c>
      <c r="D229" s="340" t="s">
        <v>451</v>
      </c>
      <c r="E229" s="341"/>
      <c r="F229" s="327"/>
      <c r="G229" s="339">
        <v>52019305</v>
      </c>
      <c r="H229" s="340" t="s">
        <v>452</v>
      </c>
      <c r="I229" s="342" t="s">
        <v>448</v>
      </c>
      <c r="J229" s="342"/>
      <c r="K229" s="343" t="s">
        <v>163</v>
      </c>
      <c r="L229" s="1356">
        <v>3</v>
      </c>
      <c r="M229" s="344"/>
      <c r="N229" s="344">
        <f t="shared" si="3"/>
        <v>0</v>
      </c>
      <c r="O229" s="345"/>
    </row>
    <row r="230" spans="1:15" ht="69.95" customHeight="1" x14ac:dyDescent="0.25">
      <c r="A230" s="327"/>
      <c r="B230" s="338"/>
      <c r="C230" s="339">
        <v>2010152</v>
      </c>
      <c r="D230" s="340" t="s">
        <v>485</v>
      </c>
      <c r="E230" s="341"/>
      <c r="F230" s="327"/>
      <c r="G230" s="339">
        <v>20511028</v>
      </c>
      <c r="H230" s="340" t="s">
        <v>486</v>
      </c>
      <c r="I230" s="342" t="s">
        <v>463</v>
      </c>
      <c r="J230" s="342"/>
      <c r="K230" s="343" t="s">
        <v>163</v>
      </c>
      <c r="L230" s="1356">
        <v>6</v>
      </c>
      <c r="M230" s="344"/>
      <c r="N230" s="344">
        <f t="shared" si="3"/>
        <v>0</v>
      </c>
      <c r="O230" s="345"/>
    </row>
    <row r="231" spans="1:15" ht="69.95" customHeight="1" x14ac:dyDescent="0.25">
      <c r="A231" s="327"/>
      <c r="B231" s="338"/>
      <c r="C231" s="339">
        <v>2110114</v>
      </c>
      <c r="D231" s="340" t="s">
        <v>557</v>
      </c>
      <c r="E231" s="341"/>
      <c r="F231" s="327"/>
      <c r="G231" s="339"/>
      <c r="H231" s="340"/>
      <c r="I231" s="342" t="s">
        <v>466</v>
      </c>
      <c r="J231" s="342"/>
      <c r="K231" s="343" t="s">
        <v>163</v>
      </c>
      <c r="L231" s="1356">
        <v>6</v>
      </c>
      <c r="M231" s="344"/>
      <c r="N231" s="344">
        <f t="shared" si="3"/>
        <v>0</v>
      </c>
      <c r="O231" s="345"/>
    </row>
    <row r="232" spans="1:15" ht="69.95" customHeight="1" x14ac:dyDescent="0.25">
      <c r="A232" s="327"/>
      <c r="B232" s="338"/>
      <c r="C232" s="339">
        <v>2810102</v>
      </c>
      <c r="D232" s="340" t="s">
        <v>489</v>
      </c>
      <c r="E232" s="341"/>
      <c r="F232" s="327"/>
      <c r="G232" s="339">
        <v>51505160</v>
      </c>
      <c r="H232" s="340" t="s">
        <v>490</v>
      </c>
      <c r="I232" s="342" t="s">
        <v>448</v>
      </c>
      <c r="J232" s="342"/>
      <c r="K232" s="343" t="s">
        <v>163</v>
      </c>
      <c r="L232" s="1356">
        <v>6</v>
      </c>
      <c r="M232" s="344"/>
      <c r="N232" s="344">
        <f t="shared" si="3"/>
        <v>0</v>
      </c>
      <c r="O232" s="345"/>
    </row>
    <row r="233" spans="1:15" ht="69.95" customHeight="1" x14ac:dyDescent="0.25">
      <c r="A233" s="327"/>
      <c r="B233" s="338"/>
      <c r="C233" s="339">
        <v>1012137</v>
      </c>
      <c r="D233" s="340" t="s">
        <v>464</v>
      </c>
      <c r="E233" s="341"/>
      <c r="F233" s="327"/>
      <c r="G233" s="339">
        <v>10201058</v>
      </c>
      <c r="H233" s="340" t="s">
        <v>465</v>
      </c>
      <c r="I233" s="342" t="s">
        <v>466</v>
      </c>
      <c r="J233" s="342"/>
      <c r="K233" s="343" t="s">
        <v>103</v>
      </c>
      <c r="L233" s="1356">
        <v>9</v>
      </c>
      <c r="M233" s="344"/>
      <c r="N233" s="344">
        <f t="shared" si="3"/>
        <v>0</v>
      </c>
      <c r="O233" s="345"/>
    </row>
    <row r="234" spans="1:15" ht="69.95" customHeight="1" thickBot="1" x14ac:dyDescent="0.3">
      <c r="A234" s="327"/>
      <c r="B234" s="347"/>
      <c r="C234" s="348">
        <v>2052258</v>
      </c>
      <c r="D234" s="349" t="s">
        <v>558</v>
      </c>
      <c r="E234" s="350"/>
      <c r="F234" s="351"/>
      <c r="G234" s="348"/>
      <c r="H234" s="349"/>
      <c r="I234" s="352" t="s">
        <v>466</v>
      </c>
      <c r="J234" s="352"/>
      <c r="K234" s="353" t="s">
        <v>163</v>
      </c>
      <c r="L234" s="1357">
        <v>3</v>
      </c>
      <c r="M234" s="354"/>
      <c r="N234" s="354">
        <f t="shared" si="3"/>
        <v>0</v>
      </c>
      <c r="O234" s="355"/>
    </row>
    <row r="235" spans="1:15" ht="69.95" customHeight="1" x14ac:dyDescent="0.25">
      <c r="A235" s="277" t="s">
        <v>572</v>
      </c>
      <c r="B235" s="273" t="s">
        <v>573</v>
      </c>
      <c r="C235" s="356">
        <v>2802401</v>
      </c>
      <c r="D235" s="275" t="s">
        <v>444</v>
      </c>
      <c r="E235" s="357" t="s">
        <v>574</v>
      </c>
      <c r="F235" s="358" t="s">
        <v>575</v>
      </c>
      <c r="G235" s="278">
        <v>51070240</v>
      </c>
      <c r="H235" s="359" t="s">
        <v>447</v>
      </c>
      <c r="I235" s="360" t="s">
        <v>448</v>
      </c>
      <c r="J235" s="360" t="s">
        <v>30</v>
      </c>
      <c r="K235" s="361" t="s">
        <v>163</v>
      </c>
      <c r="L235" s="1358">
        <v>2</v>
      </c>
      <c r="M235" s="362"/>
      <c r="N235" s="362">
        <f t="shared" si="3"/>
        <v>0</v>
      </c>
      <c r="O235" s="363">
        <f>SUM(N235:N243)</f>
        <v>0</v>
      </c>
    </row>
    <row r="236" spans="1:15" ht="69.95" customHeight="1" x14ac:dyDescent="0.25">
      <c r="A236" s="277"/>
      <c r="B236" s="282"/>
      <c r="C236" s="283">
        <v>2831618</v>
      </c>
      <c r="D236" s="275" t="s">
        <v>564</v>
      </c>
      <c r="E236" s="276"/>
      <c r="F236" s="277"/>
      <c r="G236" s="278">
        <v>54038180</v>
      </c>
      <c r="H236" s="284" t="s">
        <v>565</v>
      </c>
      <c r="I236" s="285" t="s">
        <v>448</v>
      </c>
      <c r="J236" s="285"/>
      <c r="K236" s="286" t="s">
        <v>163</v>
      </c>
      <c r="L236" s="1350">
        <v>2</v>
      </c>
      <c r="M236" s="280"/>
      <c r="N236" s="287">
        <f t="shared" si="3"/>
        <v>0</v>
      </c>
      <c r="O236" s="281"/>
    </row>
    <row r="237" spans="1:15" ht="69.95" customHeight="1" x14ac:dyDescent="0.25">
      <c r="A237" s="277"/>
      <c r="B237" s="282"/>
      <c r="C237" s="283">
        <v>2820642</v>
      </c>
      <c r="D237" s="275" t="s">
        <v>471</v>
      </c>
      <c r="E237" s="276"/>
      <c r="F237" s="277"/>
      <c r="G237" s="278">
        <v>54575042</v>
      </c>
      <c r="H237" s="284" t="s">
        <v>472</v>
      </c>
      <c r="I237" s="285" t="s">
        <v>448</v>
      </c>
      <c r="J237" s="285"/>
      <c r="K237" s="286" t="s">
        <v>163</v>
      </c>
      <c r="L237" s="1350">
        <v>3</v>
      </c>
      <c r="M237" s="280"/>
      <c r="N237" s="287">
        <f t="shared" si="3"/>
        <v>0</v>
      </c>
      <c r="O237" s="281"/>
    </row>
    <row r="238" spans="1:15" ht="69.95" customHeight="1" x14ac:dyDescent="0.25">
      <c r="A238" s="277"/>
      <c r="B238" s="282"/>
      <c r="C238" s="283">
        <v>2820112</v>
      </c>
      <c r="D238" s="275" t="s">
        <v>475</v>
      </c>
      <c r="E238" s="276"/>
      <c r="F238" s="277"/>
      <c r="G238" s="278">
        <v>50114160</v>
      </c>
      <c r="H238" s="284" t="s">
        <v>476</v>
      </c>
      <c r="I238" s="285" t="s">
        <v>448</v>
      </c>
      <c r="J238" s="285"/>
      <c r="K238" s="286" t="s">
        <v>163</v>
      </c>
      <c r="L238" s="1350">
        <v>1</v>
      </c>
      <c r="M238" s="280"/>
      <c r="N238" s="287">
        <f t="shared" si="3"/>
        <v>0</v>
      </c>
      <c r="O238" s="281"/>
    </row>
    <row r="239" spans="1:15" ht="69.95" customHeight="1" x14ac:dyDescent="0.25">
      <c r="A239" s="277"/>
      <c r="B239" s="282"/>
      <c r="C239" s="283">
        <v>2901620</v>
      </c>
      <c r="D239" s="275" t="s">
        <v>457</v>
      </c>
      <c r="E239" s="276"/>
      <c r="F239" s="277"/>
      <c r="G239" s="278">
        <v>52516050</v>
      </c>
      <c r="H239" s="284" t="s">
        <v>458</v>
      </c>
      <c r="I239" s="285" t="s">
        <v>448</v>
      </c>
      <c r="J239" s="285"/>
      <c r="K239" s="286" t="s">
        <v>163</v>
      </c>
      <c r="L239" s="1350">
        <v>8</v>
      </c>
      <c r="M239" s="280"/>
      <c r="N239" s="287">
        <f t="shared" si="3"/>
        <v>0</v>
      </c>
      <c r="O239" s="281"/>
    </row>
    <row r="240" spans="1:15" ht="69.95" customHeight="1" x14ac:dyDescent="0.25">
      <c r="A240" s="277"/>
      <c r="B240" s="282"/>
      <c r="C240" s="364">
        <v>2980680</v>
      </c>
      <c r="D240" s="275" t="s">
        <v>477</v>
      </c>
      <c r="E240" s="276"/>
      <c r="F240" s="277"/>
      <c r="G240" s="278">
        <v>53216306</v>
      </c>
      <c r="H240" s="284" t="s">
        <v>478</v>
      </c>
      <c r="I240" s="285" t="s">
        <v>448</v>
      </c>
      <c r="J240" s="285"/>
      <c r="K240" s="286" t="s">
        <v>163</v>
      </c>
      <c r="L240" s="1350">
        <v>2</v>
      </c>
      <c r="M240" s="287"/>
      <c r="N240" s="287">
        <f t="shared" si="3"/>
        <v>0</v>
      </c>
      <c r="O240" s="281"/>
    </row>
    <row r="241" spans="1:15" ht="69.95" customHeight="1" x14ac:dyDescent="0.25">
      <c r="A241" s="277"/>
      <c r="B241" s="282"/>
      <c r="C241" s="283">
        <v>2010152</v>
      </c>
      <c r="D241" s="275" t="s">
        <v>485</v>
      </c>
      <c r="E241" s="276"/>
      <c r="F241" s="277"/>
      <c r="G241" s="278">
        <v>20511028</v>
      </c>
      <c r="H241" s="284" t="s">
        <v>486</v>
      </c>
      <c r="I241" s="285" t="s">
        <v>463</v>
      </c>
      <c r="J241" s="285"/>
      <c r="K241" s="286" t="s">
        <v>163</v>
      </c>
      <c r="L241" s="1350">
        <v>3</v>
      </c>
      <c r="M241" s="287"/>
      <c r="N241" s="287">
        <f t="shared" si="3"/>
        <v>0</v>
      </c>
      <c r="O241" s="281"/>
    </row>
    <row r="242" spans="1:15" ht="69.95" customHeight="1" x14ac:dyDescent="0.25">
      <c r="A242" s="277"/>
      <c r="B242" s="282"/>
      <c r="C242" s="283">
        <v>2110114</v>
      </c>
      <c r="D242" s="275" t="s">
        <v>487</v>
      </c>
      <c r="E242" s="276"/>
      <c r="F242" s="277"/>
      <c r="G242" s="278">
        <v>12601073</v>
      </c>
      <c r="H242" s="284" t="s">
        <v>488</v>
      </c>
      <c r="I242" s="285" t="s">
        <v>466</v>
      </c>
      <c r="J242" s="285"/>
      <c r="K242" s="286" t="s">
        <v>163</v>
      </c>
      <c r="L242" s="1350">
        <v>3</v>
      </c>
      <c r="M242" s="287"/>
      <c r="N242" s="287">
        <f t="shared" si="3"/>
        <v>0</v>
      </c>
      <c r="O242" s="281"/>
    </row>
    <row r="243" spans="1:15" ht="69.95" customHeight="1" thickBot="1" x14ac:dyDescent="0.3">
      <c r="A243" s="277"/>
      <c r="B243" s="288"/>
      <c r="C243" s="289">
        <v>2810102</v>
      </c>
      <c r="D243" s="275" t="s">
        <v>489</v>
      </c>
      <c r="E243" s="290"/>
      <c r="F243" s="291"/>
      <c r="G243" s="278">
        <v>51505160</v>
      </c>
      <c r="H243" s="284" t="s">
        <v>490</v>
      </c>
      <c r="I243" s="365" t="s">
        <v>448</v>
      </c>
      <c r="J243" s="365"/>
      <c r="K243" s="292" t="s">
        <v>163</v>
      </c>
      <c r="L243" s="1351">
        <v>3</v>
      </c>
      <c r="M243" s="293"/>
      <c r="N243" s="294">
        <f t="shared" si="3"/>
        <v>0</v>
      </c>
      <c r="O243" s="295"/>
    </row>
    <row r="244" spans="1:15" ht="69.95" customHeight="1" x14ac:dyDescent="0.25">
      <c r="A244" s="327" t="s">
        <v>576</v>
      </c>
      <c r="B244" s="328" t="s">
        <v>577</v>
      </c>
      <c r="C244" s="329">
        <v>2802401</v>
      </c>
      <c r="D244" s="330" t="s">
        <v>444</v>
      </c>
      <c r="E244" s="331" t="s">
        <v>578</v>
      </c>
      <c r="F244" s="332" t="s">
        <v>579</v>
      </c>
      <c r="G244" s="333">
        <v>51070240</v>
      </c>
      <c r="H244" s="330" t="s">
        <v>447</v>
      </c>
      <c r="I244" s="334" t="s">
        <v>448</v>
      </c>
      <c r="J244" s="334" t="s">
        <v>30</v>
      </c>
      <c r="K244" s="335" t="s">
        <v>163</v>
      </c>
      <c r="L244" s="1355">
        <v>1</v>
      </c>
      <c r="M244" s="336"/>
      <c r="N244" s="336">
        <f t="shared" si="3"/>
        <v>0</v>
      </c>
      <c r="O244" s="337">
        <f>SUM(N244:N252)</f>
        <v>0</v>
      </c>
    </row>
    <row r="245" spans="1:15" ht="69.95" customHeight="1" x14ac:dyDescent="0.25">
      <c r="A245" s="327"/>
      <c r="B245" s="338"/>
      <c r="C245" s="339">
        <v>2831618</v>
      </c>
      <c r="D245" s="340" t="s">
        <v>564</v>
      </c>
      <c r="E245" s="341"/>
      <c r="F245" s="327"/>
      <c r="G245" s="339">
        <v>54038180</v>
      </c>
      <c r="H245" s="340" t="s">
        <v>565</v>
      </c>
      <c r="I245" s="342" t="s">
        <v>448</v>
      </c>
      <c r="J245" s="342"/>
      <c r="K245" s="343" t="s">
        <v>163</v>
      </c>
      <c r="L245" s="1356">
        <v>1</v>
      </c>
      <c r="M245" s="344"/>
      <c r="N245" s="344">
        <f t="shared" si="3"/>
        <v>0</v>
      </c>
      <c r="O245" s="345"/>
    </row>
    <row r="246" spans="1:15" ht="69.95" customHeight="1" x14ac:dyDescent="0.25">
      <c r="A246" s="327"/>
      <c r="B246" s="338"/>
      <c r="C246" s="339">
        <v>2820111</v>
      </c>
      <c r="D246" s="340" t="s">
        <v>455</v>
      </c>
      <c r="E246" s="341"/>
      <c r="F246" s="327"/>
      <c r="G246" s="339">
        <v>50113160</v>
      </c>
      <c r="H246" s="340" t="s">
        <v>456</v>
      </c>
      <c r="I246" s="342" t="s">
        <v>448</v>
      </c>
      <c r="J246" s="342"/>
      <c r="K246" s="343" t="s">
        <v>163</v>
      </c>
      <c r="L246" s="1356">
        <v>1</v>
      </c>
      <c r="M246" s="344"/>
      <c r="N246" s="344">
        <f t="shared" si="3"/>
        <v>0</v>
      </c>
      <c r="O246" s="345"/>
    </row>
    <row r="247" spans="1:15" ht="69.95" customHeight="1" x14ac:dyDescent="0.25">
      <c r="A247" s="327"/>
      <c r="B247" s="338"/>
      <c r="C247" s="339">
        <v>2901620</v>
      </c>
      <c r="D247" s="340" t="s">
        <v>457</v>
      </c>
      <c r="E247" s="341"/>
      <c r="F247" s="327"/>
      <c r="G247" s="339">
        <v>52516050</v>
      </c>
      <c r="H247" s="340" t="s">
        <v>458</v>
      </c>
      <c r="I247" s="342" t="s">
        <v>448</v>
      </c>
      <c r="J247" s="342"/>
      <c r="K247" s="343" t="s">
        <v>163</v>
      </c>
      <c r="L247" s="1356">
        <v>1</v>
      </c>
      <c r="M247" s="344"/>
      <c r="N247" s="344">
        <f t="shared" si="3"/>
        <v>0</v>
      </c>
      <c r="O247" s="345"/>
    </row>
    <row r="248" spans="1:15" ht="69.95" customHeight="1" x14ac:dyDescent="0.25">
      <c r="A248" s="327"/>
      <c r="B248" s="338"/>
      <c r="C248" s="339">
        <v>2851630</v>
      </c>
      <c r="D248" s="340" t="s">
        <v>459</v>
      </c>
      <c r="E248" s="341"/>
      <c r="F248" s="327"/>
      <c r="G248" s="339">
        <v>53516052</v>
      </c>
      <c r="H248" s="340" t="s">
        <v>460</v>
      </c>
      <c r="I248" s="342" t="s">
        <v>448</v>
      </c>
      <c r="J248" s="342"/>
      <c r="K248" s="343" t="s">
        <v>163</v>
      </c>
      <c r="L248" s="1356">
        <v>1</v>
      </c>
      <c r="M248" s="344"/>
      <c r="N248" s="344">
        <f t="shared" si="3"/>
        <v>0</v>
      </c>
      <c r="O248" s="345"/>
    </row>
    <row r="249" spans="1:15" ht="69.95" customHeight="1" x14ac:dyDescent="0.25">
      <c r="A249" s="327"/>
      <c r="B249" s="338"/>
      <c r="C249" s="339">
        <v>2010311</v>
      </c>
      <c r="D249" s="340" t="s">
        <v>461</v>
      </c>
      <c r="E249" s="341"/>
      <c r="F249" s="327"/>
      <c r="G249" s="339">
        <v>20107561</v>
      </c>
      <c r="H249" s="340" t="s">
        <v>462</v>
      </c>
      <c r="I249" s="342" t="s">
        <v>463</v>
      </c>
      <c r="J249" s="342"/>
      <c r="K249" s="343" t="s">
        <v>163</v>
      </c>
      <c r="L249" s="1356">
        <v>2</v>
      </c>
      <c r="M249" s="344"/>
      <c r="N249" s="344">
        <f t="shared" si="3"/>
        <v>0</v>
      </c>
      <c r="O249" s="345"/>
    </row>
    <row r="250" spans="1:15" ht="69.95" customHeight="1" x14ac:dyDescent="0.25">
      <c r="A250" s="327"/>
      <c r="B250" s="338"/>
      <c r="C250" s="339">
        <v>2814160</v>
      </c>
      <c r="D250" s="340" t="s">
        <v>451</v>
      </c>
      <c r="E250" s="341"/>
      <c r="F250" s="327"/>
      <c r="G250" s="339">
        <v>52019305</v>
      </c>
      <c r="H250" s="340" t="s">
        <v>452</v>
      </c>
      <c r="I250" s="342" t="s">
        <v>448</v>
      </c>
      <c r="J250" s="342"/>
      <c r="K250" s="343" t="s">
        <v>163</v>
      </c>
      <c r="L250" s="1356">
        <v>2</v>
      </c>
      <c r="M250" s="344"/>
      <c r="N250" s="344">
        <f t="shared" si="3"/>
        <v>0</v>
      </c>
      <c r="O250" s="345"/>
    </row>
    <row r="251" spans="1:15" ht="69.95" customHeight="1" x14ac:dyDescent="0.25">
      <c r="A251" s="327"/>
      <c r="B251" s="338"/>
      <c r="C251" s="339">
        <v>1012137</v>
      </c>
      <c r="D251" s="340" t="s">
        <v>464</v>
      </c>
      <c r="E251" s="341"/>
      <c r="F251" s="327"/>
      <c r="G251" s="339">
        <v>10201058</v>
      </c>
      <c r="H251" s="340" t="s">
        <v>465</v>
      </c>
      <c r="I251" s="342" t="s">
        <v>466</v>
      </c>
      <c r="J251" s="342"/>
      <c r="K251" s="343" t="s">
        <v>103</v>
      </c>
      <c r="L251" s="1356">
        <v>6</v>
      </c>
      <c r="M251" s="344"/>
      <c r="N251" s="344">
        <f t="shared" si="3"/>
        <v>0</v>
      </c>
      <c r="O251" s="345"/>
    </row>
    <row r="252" spans="1:15" ht="69.95" customHeight="1" thickBot="1" x14ac:dyDescent="0.3">
      <c r="A252" s="327"/>
      <c r="B252" s="347"/>
      <c r="C252" s="348">
        <v>1012301</v>
      </c>
      <c r="D252" s="340" t="s">
        <v>467</v>
      </c>
      <c r="E252" s="350"/>
      <c r="F252" s="351"/>
      <c r="G252" s="339">
        <v>10205007</v>
      </c>
      <c r="H252" s="340" t="s">
        <v>468</v>
      </c>
      <c r="I252" s="401" t="s">
        <v>466</v>
      </c>
      <c r="J252" s="401"/>
      <c r="K252" s="353" t="s">
        <v>103</v>
      </c>
      <c r="L252" s="1357">
        <v>3</v>
      </c>
      <c r="M252" s="354"/>
      <c r="N252" s="354">
        <f t="shared" si="3"/>
        <v>0</v>
      </c>
      <c r="O252" s="355"/>
    </row>
    <row r="253" spans="1:15" ht="69.95" customHeight="1" x14ac:dyDescent="0.25">
      <c r="A253" s="277" t="s">
        <v>580</v>
      </c>
      <c r="B253" s="273" t="s">
        <v>581</v>
      </c>
      <c r="C253" s="356">
        <v>2802401</v>
      </c>
      <c r="D253" s="275" t="s">
        <v>444</v>
      </c>
      <c r="E253" s="357" t="s">
        <v>582</v>
      </c>
      <c r="F253" s="358" t="s">
        <v>583</v>
      </c>
      <c r="G253" s="278">
        <v>51070240</v>
      </c>
      <c r="H253" s="359" t="s">
        <v>447</v>
      </c>
      <c r="I253" s="360" t="s">
        <v>448</v>
      </c>
      <c r="J253" s="360" t="s">
        <v>30</v>
      </c>
      <c r="K253" s="361" t="s">
        <v>163</v>
      </c>
      <c r="L253" s="1358">
        <v>2</v>
      </c>
      <c r="M253" s="362"/>
      <c r="N253" s="362">
        <f t="shared" si="3"/>
        <v>0</v>
      </c>
      <c r="O253" s="363">
        <f>SUM(N253:N262)</f>
        <v>0</v>
      </c>
    </row>
    <row r="254" spans="1:15" ht="69.95" customHeight="1" x14ac:dyDescent="0.25">
      <c r="A254" s="277"/>
      <c r="B254" s="282"/>
      <c r="C254" s="283">
        <v>2831618</v>
      </c>
      <c r="D254" s="275" t="s">
        <v>564</v>
      </c>
      <c r="E254" s="276"/>
      <c r="F254" s="277"/>
      <c r="G254" s="278">
        <v>54038180</v>
      </c>
      <c r="H254" s="284" t="s">
        <v>565</v>
      </c>
      <c r="I254" s="285" t="s">
        <v>448</v>
      </c>
      <c r="J254" s="285"/>
      <c r="K254" s="286" t="s">
        <v>163</v>
      </c>
      <c r="L254" s="1350">
        <v>2</v>
      </c>
      <c r="M254" s="280"/>
      <c r="N254" s="287">
        <f t="shared" si="3"/>
        <v>0</v>
      </c>
      <c r="O254" s="281"/>
    </row>
    <row r="255" spans="1:15" ht="69.95" customHeight="1" x14ac:dyDescent="0.25">
      <c r="A255" s="277"/>
      <c r="B255" s="282"/>
      <c r="C255" s="283">
        <v>2820642</v>
      </c>
      <c r="D255" s="275" t="s">
        <v>471</v>
      </c>
      <c r="E255" s="276"/>
      <c r="F255" s="277"/>
      <c r="G255" s="278">
        <v>54575042</v>
      </c>
      <c r="H255" s="284" t="s">
        <v>472</v>
      </c>
      <c r="I255" s="285" t="s">
        <v>448</v>
      </c>
      <c r="J255" s="285"/>
      <c r="K255" s="286" t="s">
        <v>163</v>
      </c>
      <c r="L255" s="1350">
        <v>2</v>
      </c>
      <c r="M255" s="280"/>
      <c r="N255" s="287">
        <f t="shared" si="3"/>
        <v>0</v>
      </c>
      <c r="O255" s="281"/>
    </row>
    <row r="256" spans="1:15" ht="69.95" customHeight="1" x14ac:dyDescent="0.25">
      <c r="A256" s="277"/>
      <c r="B256" s="282"/>
      <c r="C256" s="283">
        <v>2820112</v>
      </c>
      <c r="D256" s="275" t="s">
        <v>475</v>
      </c>
      <c r="E256" s="276"/>
      <c r="F256" s="277"/>
      <c r="G256" s="278">
        <v>50114160</v>
      </c>
      <c r="H256" s="284" t="s">
        <v>476</v>
      </c>
      <c r="I256" s="285" t="s">
        <v>448</v>
      </c>
      <c r="J256" s="285"/>
      <c r="K256" s="286" t="s">
        <v>163</v>
      </c>
      <c r="L256" s="1350">
        <v>1</v>
      </c>
      <c r="M256" s="280"/>
      <c r="N256" s="287">
        <f t="shared" si="3"/>
        <v>0</v>
      </c>
      <c r="O256" s="281"/>
    </row>
    <row r="257" spans="1:15" ht="69.95" customHeight="1" x14ac:dyDescent="0.25">
      <c r="A257" s="277"/>
      <c r="B257" s="282"/>
      <c r="C257" s="283">
        <v>2901620</v>
      </c>
      <c r="D257" s="275" t="s">
        <v>457</v>
      </c>
      <c r="E257" s="276"/>
      <c r="F257" s="277"/>
      <c r="G257" s="278">
        <v>52516050</v>
      </c>
      <c r="H257" s="284" t="s">
        <v>458</v>
      </c>
      <c r="I257" s="285" t="s">
        <v>448</v>
      </c>
      <c r="J257" s="285"/>
      <c r="K257" s="286" t="s">
        <v>163</v>
      </c>
      <c r="L257" s="1350">
        <v>6</v>
      </c>
      <c r="M257" s="280"/>
      <c r="N257" s="287">
        <f t="shared" si="3"/>
        <v>0</v>
      </c>
      <c r="O257" s="281"/>
    </row>
    <row r="258" spans="1:15" ht="69.95" customHeight="1" x14ac:dyDescent="0.25">
      <c r="A258" s="277"/>
      <c r="B258" s="282"/>
      <c r="C258" s="283">
        <v>2010311</v>
      </c>
      <c r="D258" s="275" t="s">
        <v>461</v>
      </c>
      <c r="E258" s="276"/>
      <c r="F258" s="277"/>
      <c r="G258" s="278">
        <v>20107561</v>
      </c>
      <c r="H258" s="284" t="s">
        <v>462</v>
      </c>
      <c r="I258" s="285" t="s">
        <v>463</v>
      </c>
      <c r="J258" s="285"/>
      <c r="K258" s="286" t="s">
        <v>163</v>
      </c>
      <c r="L258" s="1350">
        <v>4</v>
      </c>
      <c r="M258" s="280"/>
      <c r="N258" s="287">
        <f t="shared" si="3"/>
        <v>0</v>
      </c>
      <c r="O258" s="281"/>
    </row>
    <row r="259" spans="1:15" ht="69.95" customHeight="1" x14ac:dyDescent="0.25">
      <c r="A259" s="277"/>
      <c r="B259" s="282"/>
      <c r="C259" s="283">
        <v>2814160</v>
      </c>
      <c r="D259" s="275" t="s">
        <v>451</v>
      </c>
      <c r="E259" s="276"/>
      <c r="F259" s="277"/>
      <c r="G259" s="278">
        <v>52019305</v>
      </c>
      <c r="H259" s="284" t="s">
        <v>452</v>
      </c>
      <c r="I259" s="285" t="s">
        <v>448</v>
      </c>
      <c r="J259" s="285"/>
      <c r="K259" s="286" t="s">
        <v>163</v>
      </c>
      <c r="L259" s="1350">
        <v>4</v>
      </c>
      <c r="M259" s="280"/>
      <c r="N259" s="287">
        <f t="shared" si="3"/>
        <v>0</v>
      </c>
      <c r="O259" s="281"/>
    </row>
    <row r="260" spans="1:15" ht="69.95" customHeight="1" x14ac:dyDescent="0.25">
      <c r="A260" s="277"/>
      <c r="B260" s="282"/>
      <c r="C260" s="283">
        <v>1012137</v>
      </c>
      <c r="D260" s="275" t="s">
        <v>464</v>
      </c>
      <c r="E260" s="276"/>
      <c r="F260" s="277"/>
      <c r="G260" s="278">
        <v>10201058</v>
      </c>
      <c r="H260" s="284" t="s">
        <v>465</v>
      </c>
      <c r="I260" s="285" t="s">
        <v>466</v>
      </c>
      <c r="J260" s="285"/>
      <c r="K260" s="286" t="s">
        <v>103</v>
      </c>
      <c r="L260" s="1350">
        <v>12</v>
      </c>
      <c r="M260" s="280"/>
      <c r="N260" s="287">
        <f t="shared" si="3"/>
        <v>0</v>
      </c>
      <c r="O260" s="281"/>
    </row>
    <row r="261" spans="1:15" ht="69.95" customHeight="1" x14ac:dyDescent="0.25">
      <c r="A261" s="277"/>
      <c r="B261" s="282"/>
      <c r="C261" s="283">
        <v>1012301</v>
      </c>
      <c r="D261" s="275" t="s">
        <v>467</v>
      </c>
      <c r="E261" s="276"/>
      <c r="F261" s="277"/>
      <c r="G261" s="278">
        <v>10205007</v>
      </c>
      <c r="H261" s="284" t="s">
        <v>468</v>
      </c>
      <c r="I261" s="285" t="s">
        <v>466</v>
      </c>
      <c r="J261" s="285"/>
      <c r="K261" s="286" t="s">
        <v>103</v>
      </c>
      <c r="L261" s="1350">
        <v>6</v>
      </c>
      <c r="M261" s="280"/>
      <c r="N261" s="287">
        <f t="shared" si="3"/>
        <v>0</v>
      </c>
      <c r="O261" s="281"/>
    </row>
    <row r="262" spans="1:15" ht="69.95" customHeight="1" thickBot="1" x14ac:dyDescent="0.3">
      <c r="A262" s="277"/>
      <c r="B262" s="288"/>
      <c r="C262" s="402">
        <v>2980680</v>
      </c>
      <c r="D262" s="275" t="s">
        <v>477</v>
      </c>
      <c r="E262" s="290"/>
      <c r="F262" s="291"/>
      <c r="G262" s="278">
        <v>53216306</v>
      </c>
      <c r="H262" s="284" t="s">
        <v>478</v>
      </c>
      <c r="I262" s="365" t="s">
        <v>448</v>
      </c>
      <c r="J262" s="365"/>
      <c r="K262" s="292" t="s">
        <v>163</v>
      </c>
      <c r="L262" s="1351">
        <v>2</v>
      </c>
      <c r="M262" s="293"/>
      <c r="N262" s="294">
        <f t="shared" si="3"/>
        <v>0</v>
      </c>
      <c r="O262" s="295"/>
    </row>
    <row r="263" spans="1:15" ht="69.95" customHeight="1" x14ac:dyDescent="0.25">
      <c r="A263" s="327" t="s">
        <v>584</v>
      </c>
      <c r="B263" s="328" t="s">
        <v>585</v>
      </c>
      <c r="C263" s="333">
        <v>2802401</v>
      </c>
      <c r="D263" s="330" t="s">
        <v>444</v>
      </c>
      <c r="E263" s="331" t="s">
        <v>586</v>
      </c>
      <c r="F263" s="332" t="s">
        <v>587</v>
      </c>
      <c r="G263" s="333">
        <v>51070240</v>
      </c>
      <c r="H263" s="330" t="s">
        <v>447</v>
      </c>
      <c r="I263" s="334" t="s">
        <v>448</v>
      </c>
      <c r="J263" s="334" t="s">
        <v>30</v>
      </c>
      <c r="K263" s="335" t="s">
        <v>163</v>
      </c>
      <c r="L263" s="1355">
        <v>2</v>
      </c>
      <c r="M263" s="336"/>
      <c r="N263" s="336">
        <f t="shared" si="3"/>
        <v>0</v>
      </c>
      <c r="O263" s="337">
        <f>SUM(N263:N275)</f>
        <v>0</v>
      </c>
    </row>
    <row r="264" spans="1:15" ht="69.95" customHeight="1" x14ac:dyDescent="0.25">
      <c r="A264" s="327"/>
      <c r="B264" s="338"/>
      <c r="C264" s="339">
        <v>2831618</v>
      </c>
      <c r="D264" s="340" t="s">
        <v>564</v>
      </c>
      <c r="E264" s="341"/>
      <c r="F264" s="327"/>
      <c r="G264" s="339">
        <v>54038180</v>
      </c>
      <c r="H264" s="340" t="s">
        <v>565</v>
      </c>
      <c r="I264" s="342" t="s">
        <v>448</v>
      </c>
      <c r="J264" s="342"/>
      <c r="K264" s="343" t="s">
        <v>163</v>
      </c>
      <c r="L264" s="1356">
        <v>2</v>
      </c>
      <c r="M264" s="344"/>
      <c r="N264" s="344">
        <f t="shared" si="3"/>
        <v>0</v>
      </c>
      <c r="O264" s="345"/>
    </row>
    <row r="265" spans="1:15" ht="69.95" customHeight="1" x14ac:dyDescent="0.25">
      <c r="A265" s="327"/>
      <c r="B265" s="338"/>
      <c r="C265" s="339">
        <v>2820642</v>
      </c>
      <c r="D265" s="340" t="s">
        <v>471</v>
      </c>
      <c r="E265" s="341"/>
      <c r="F265" s="327"/>
      <c r="G265" s="339">
        <v>54575042</v>
      </c>
      <c r="H265" s="340" t="s">
        <v>472</v>
      </c>
      <c r="I265" s="342" t="s">
        <v>448</v>
      </c>
      <c r="J265" s="342"/>
      <c r="K265" s="343" t="s">
        <v>163</v>
      </c>
      <c r="L265" s="1356">
        <v>2</v>
      </c>
      <c r="M265" s="344"/>
      <c r="N265" s="344">
        <f t="shared" si="3"/>
        <v>0</v>
      </c>
      <c r="O265" s="345"/>
    </row>
    <row r="266" spans="1:15" ht="69.95" customHeight="1" x14ac:dyDescent="0.25">
      <c r="A266" s="327"/>
      <c r="B266" s="338"/>
      <c r="C266" s="339">
        <v>2820112</v>
      </c>
      <c r="D266" s="340" t="s">
        <v>475</v>
      </c>
      <c r="E266" s="341"/>
      <c r="F266" s="327"/>
      <c r="G266" s="339">
        <v>50114160</v>
      </c>
      <c r="H266" s="340" t="s">
        <v>476</v>
      </c>
      <c r="I266" s="342" t="s">
        <v>448</v>
      </c>
      <c r="J266" s="342"/>
      <c r="K266" s="343" t="s">
        <v>163</v>
      </c>
      <c r="L266" s="1356">
        <v>1</v>
      </c>
      <c r="M266" s="344"/>
      <c r="N266" s="344">
        <f t="shared" si="3"/>
        <v>0</v>
      </c>
      <c r="O266" s="345"/>
    </row>
    <row r="267" spans="1:15" ht="69.95" customHeight="1" x14ac:dyDescent="0.25">
      <c r="A267" s="327"/>
      <c r="B267" s="338"/>
      <c r="C267" s="339">
        <v>2901620</v>
      </c>
      <c r="D267" s="340" t="s">
        <v>457</v>
      </c>
      <c r="E267" s="341"/>
      <c r="F267" s="327"/>
      <c r="G267" s="339">
        <v>52516050</v>
      </c>
      <c r="H267" s="340" t="s">
        <v>458</v>
      </c>
      <c r="I267" s="342" t="s">
        <v>448</v>
      </c>
      <c r="J267" s="342"/>
      <c r="K267" s="343" t="s">
        <v>163</v>
      </c>
      <c r="L267" s="1356">
        <v>6</v>
      </c>
      <c r="M267" s="344"/>
      <c r="N267" s="344">
        <f t="shared" si="3"/>
        <v>0</v>
      </c>
      <c r="O267" s="345"/>
    </row>
    <row r="268" spans="1:15" ht="69.95" customHeight="1" x14ac:dyDescent="0.25">
      <c r="A268" s="327"/>
      <c r="B268" s="338"/>
      <c r="C268" s="346">
        <v>2980680</v>
      </c>
      <c r="D268" s="340" t="s">
        <v>477</v>
      </c>
      <c r="E268" s="341"/>
      <c r="F268" s="327"/>
      <c r="G268" s="339">
        <v>53216306</v>
      </c>
      <c r="H268" s="340" t="s">
        <v>478</v>
      </c>
      <c r="I268" s="342" t="s">
        <v>448</v>
      </c>
      <c r="J268" s="342"/>
      <c r="K268" s="343" t="s">
        <v>163</v>
      </c>
      <c r="L268" s="1356">
        <v>2</v>
      </c>
      <c r="M268" s="344"/>
      <c r="N268" s="344">
        <f t="shared" si="3"/>
        <v>0</v>
      </c>
      <c r="O268" s="345"/>
    </row>
    <row r="269" spans="1:15" ht="69.95" customHeight="1" x14ac:dyDescent="0.25">
      <c r="A269" s="327"/>
      <c r="B269" s="338"/>
      <c r="C269" s="339">
        <v>2010311</v>
      </c>
      <c r="D269" s="340" t="s">
        <v>461</v>
      </c>
      <c r="E269" s="341"/>
      <c r="F269" s="327"/>
      <c r="G269" s="339">
        <v>20107561</v>
      </c>
      <c r="H269" s="340" t="s">
        <v>462</v>
      </c>
      <c r="I269" s="342" t="s">
        <v>463</v>
      </c>
      <c r="J269" s="342"/>
      <c r="K269" s="343" t="s">
        <v>163</v>
      </c>
      <c r="L269" s="1356">
        <v>2</v>
      </c>
      <c r="M269" s="344"/>
      <c r="N269" s="344">
        <f t="shared" si="3"/>
        <v>0</v>
      </c>
      <c r="O269" s="345"/>
    </row>
    <row r="270" spans="1:15" ht="69.95" customHeight="1" x14ac:dyDescent="0.25">
      <c r="A270" s="327"/>
      <c r="B270" s="338"/>
      <c r="C270" s="339">
        <v>2814160</v>
      </c>
      <c r="D270" s="340" t="s">
        <v>451</v>
      </c>
      <c r="E270" s="341"/>
      <c r="F270" s="327"/>
      <c r="G270" s="339">
        <v>52019305</v>
      </c>
      <c r="H270" s="340" t="s">
        <v>452</v>
      </c>
      <c r="I270" s="342" t="s">
        <v>448</v>
      </c>
      <c r="J270" s="342"/>
      <c r="K270" s="343" t="s">
        <v>163</v>
      </c>
      <c r="L270" s="1356">
        <v>2</v>
      </c>
      <c r="M270" s="344"/>
      <c r="N270" s="344">
        <f t="shared" si="3"/>
        <v>0</v>
      </c>
      <c r="O270" s="345"/>
    </row>
    <row r="271" spans="1:15" ht="69.95" customHeight="1" x14ac:dyDescent="0.25">
      <c r="A271" s="327"/>
      <c r="B271" s="338"/>
      <c r="C271" s="339">
        <v>2010152</v>
      </c>
      <c r="D271" s="340" t="s">
        <v>485</v>
      </c>
      <c r="E271" s="341"/>
      <c r="F271" s="327"/>
      <c r="G271" s="339">
        <v>20511028</v>
      </c>
      <c r="H271" s="340" t="s">
        <v>486</v>
      </c>
      <c r="I271" s="342" t="s">
        <v>463</v>
      </c>
      <c r="J271" s="342"/>
      <c r="K271" s="343" t="s">
        <v>163</v>
      </c>
      <c r="L271" s="1356">
        <v>4</v>
      </c>
      <c r="M271" s="344"/>
      <c r="N271" s="344">
        <f t="shared" si="3"/>
        <v>0</v>
      </c>
      <c r="O271" s="345"/>
    </row>
    <row r="272" spans="1:15" ht="69.95" customHeight="1" x14ac:dyDescent="0.25">
      <c r="A272" s="327"/>
      <c r="B272" s="338"/>
      <c r="C272" s="339">
        <v>2110114</v>
      </c>
      <c r="D272" s="340" t="s">
        <v>487</v>
      </c>
      <c r="E272" s="341"/>
      <c r="F272" s="327"/>
      <c r="G272" s="339">
        <v>12601073</v>
      </c>
      <c r="H272" s="340" t="s">
        <v>488</v>
      </c>
      <c r="I272" s="342" t="s">
        <v>466</v>
      </c>
      <c r="J272" s="342"/>
      <c r="K272" s="343" t="s">
        <v>163</v>
      </c>
      <c r="L272" s="1356">
        <v>4</v>
      </c>
      <c r="M272" s="344"/>
      <c r="N272" s="344">
        <f t="shared" si="3"/>
        <v>0</v>
      </c>
      <c r="O272" s="345"/>
    </row>
    <row r="273" spans="1:15" ht="69.95" customHeight="1" x14ac:dyDescent="0.25">
      <c r="A273" s="327"/>
      <c r="B273" s="338"/>
      <c r="C273" s="339">
        <v>2810102</v>
      </c>
      <c r="D273" s="340" t="s">
        <v>489</v>
      </c>
      <c r="E273" s="341"/>
      <c r="F273" s="327"/>
      <c r="G273" s="339">
        <v>51505160</v>
      </c>
      <c r="H273" s="340" t="s">
        <v>490</v>
      </c>
      <c r="I273" s="342" t="s">
        <v>448</v>
      </c>
      <c r="J273" s="342"/>
      <c r="K273" s="343" t="s">
        <v>163</v>
      </c>
      <c r="L273" s="1356">
        <v>4</v>
      </c>
      <c r="M273" s="344"/>
      <c r="N273" s="344">
        <f t="shared" si="3"/>
        <v>0</v>
      </c>
      <c r="O273" s="345"/>
    </row>
    <row r="274" spans="1:15" ht="69.95" customHeight="1" x14ac:dyDescent="0.25">
      <c r="A274" s="327"/>
      <c r="B274" s="338"/>
      <c r="C274" s="339">
        <v>1012137</v>
      </c>
      <c r="D274" s="340" t="s">
        <v>464</v>
      </c>
      <c r="E274" s="341"/>
      <c r="F274" s="327"/>
      <c r="G274" s="339">
        <v>10201058</v>
      </c>
      <c r="H274" s="340" t="s">
        <v>465</v>
      </c>
      <c r="I274" s="342" t="s">
        <v>466</v>
      </c>
      <c r="J274" s="342"/>
      <c r="K274" s="343" t="s">
        <v>103</v>
      </c>
      <c r="L274" s="1356">
        <v>6</v>
      </c>
      <c r="M274" s="344"/>
      <c r="N274" s="344">
        <f t="shared" si="3"/>
        <v>0</v>
      </c>
      <c r="O274" s="345"/>
    </row>
    <row r="275" spans="1:15" ht="69.95" customHeight="1" thickBot="1" x14ac:dyDescent="0.3">
      <c r="A275" s="327"/>
      <c r="B275" s="347"/>
      <c r="C275" s="348">
        <v>2052244</v>
      </c>
      <c r="D275" s="340" t="s">
        <v>491</v>
      </c>
      <c r="E275" s="350"/>
      <c r="F275" s="351"/>
      <c r="G275" s="339">
        <v>10606082</v>
      </c>
      <c r="H275" s="340" t="s">
        <v>492</v>
      </c>
      <c r="I275" s="401" t="s">
        <v>466</v>
      </c>
      <c r="J275" s="401"/>
      <c r="K275" s="353" t="s">
        <v>163</v>
      </c>
      <c r="L275" s="1357">
        <v>2</v>
      </c>
      <c r="M275" s="354"/>
      <c r="N275" s="354">
        <f t="shared" si="3"/>
        <v>0</v>
      </c>
      <c r="O275" s="355"/>
    </row>
    <row r="276" spans="1:15" ht="69.95" customHeight="1" x14ac:dyDescent="0.25">
      <c r="A276" s="277" t="s">
        <v>588</v>
      </c>
      <c r="B276" s="273" t="s">
        <v>589</v>
      </c>
      <c r="C276" s="356">
        <v>2802401</v>
      </c>
      <c r="D276" s="275" t="s">
        <v>444</v>
      </c>
      <c r="E276" s="357" t="s">
        <v>590</v>
      </c>
      <c r="F276" s="358" t="s">
        <v>591</v>
      </c>
      <c r="G276" s="278">
        <v>51070240</v>
      </c>
      <c r="H276" s="359" t="s">
        <v>447</v>
      </c>
      <c r="I276" s="360" t="s">
        <v>448</v>
      </c>
      <c r="J276" s="360" t="s">
        <v>30</v>
      </c>
      <c r="K276" s="361" t="s">
        <v>163</v>
      </c>
      <c r="L276" s="1358">
        <v>2</v>
      </c>
      <c r="M276" s="362"/>
      <c r="N276" s="362">
        <f t="shared" si="3"/>
        <v>0</v>
      </c>
      <c r="O276" s="363">
        <f>SUM(N276:N284)</f>
        <v>0</v>
      </c>
    </row>
    <row r="277" spans="1:15" ht="69.95" customHeight="1" x14ac:dyDescent="0.25">
      <c r="A277" s="277"/>
      <c r="B277" s="282"/>
      <c r="C277" s="283">
        <v>2831618</v>
      </c>
      <c r="D277" s="275" t="s">
        <v>564</v>
      </c>
      <c r="E277" s="276"/>
      <c r="F277" s="277"/>
      <c r="G277" s="278">
        <v>54038180</v>
      </c>
      <c r="H277" s="284" t="s">
        <v>565</v>
      </c>
      <c r="I277" s="285" t="s">
        <v>448</v>
      </c>
      <c r="J277" s="285"/>
      <c r="K277" s="286" t="s">
        <v>163</v>
      </c>
      <c r="L277" s="1350">
        <v>2</v>
      </c>
      <c r="M277" s="280"/>
      <c r="N277" s="287">
        <f t="shared" si="3"/>
        <v>0</v>
      </c>
      <c r="O277" s="281"/>
    </row>
    <row r="278" spans="1:15" ht="69.95" customHeight="1" x14ac:dyDescent="0.25">
      <c r="A278" s="277"/>
      <c r="B278" s="282"/>
      <c r="C278" s="283">
        <v>2820642</v>
      </c>
      <c r="D278" s="275" t="s">
        <v>471</v>
      </c>
      <c r="E278" s="276"/>
      <c r="F278" s="277"/>
      <c r="G278" s="278">
        <v>54575042</v>
      </c>
      <c r="H278" s="284" t="s">
        <v>472</v>
      </c>
      <c r="I278" s="285" t="s">
        <v>448</v>
      </c>
      <c r="J278" s="285"/>
      <c r="K278" s="286" t="s">
        <v>163</v>
      </c>
      <c r="L278" s="1350">
        <v>2</v>
      </c>
      <c r="M278" s="280"/>
      <c r="N278" s="287">
        <f t="shared" si="3"/>
        <v>0</v>
      </c>
      <c r="O278" s="281"/>
    </row>
    <row r="279" spans="1:15" ht="69.95" customHeight="1" x14ac:dyDescent="0.25">
      <c r="A279" s="277"/>
      <c r="B279" s="282"/>
      <c r="C279" s="283">
        <v>2820112</v>
      </c>
      <c r="D279" s="275" t="s">
        <v>475</v>
      </c>
      <c r="E279" s="276"/>
      <c r="F279" s="277"/>
      <c r="G279" s="278">
        <v>50114160</v>
      </c>
      <c r="H279" s="284" t="s">
        <v>476</v>
      </c>
      <c r="I279" s="285" t="s">
        <v>448</v>
      </c>
      <c r="J279" s="285"/>
      <c r="K279" s="286" t="s">
        <v>163</v>
      </c>
      <c r="L279" s="1350">
        <v>1</v>
      </c>
      <c r="M279" s="280"/>
      <c r="N279" s="287">
        <f t="shared" si="3"/>
        <v>0</v>
      </c>
      <c r="O279" s="281"/>
    </row>
    <row r="280" spans="1:15" ht="69.95" customHeight="1" x14ac:dyDescent="0.25">
      <c r="A280" s="277"/>
      <c r="B280" s="282"/>
      <c r="C280" s="283">
        <v>2901620</v>
      </c>
      <c r="D280" s="275" t="s">
        <v>457</v>
      </c>
      <c r="E280" s="276"/>
      <c r="F280" s="277"/>
      <c r="G280" s="278">
        <v>52516050</v>
      </c>
      <c r="H280" s="284" t="s">
        <v>458</v>
      </c>
      <c r="I280" s="285" t="s">
        <v>448</v>
      </c>
      <c r="J280" s="285"/>
      <c r="K280" s="286" t="s">
        <v>163</v>
      </c>
      <c r="L280" s="1350">
        <v>6</v>
      </c>
      <c r="M280" s="280"/>
      <c r="N280" s="287">
        <f t="shared" si="3"/>
        <v>0</v>
      </c>
      <c r="O280" s="281"/>
    </row>
    <row r="281" spans="1:15" ht="69.95" customHeight="1" x14ac:dyDescent="0.25">
      <c r="A281" s="277"/>
      <c r="B281" s="282"/>
      <c r="C281" s="364">
        <v>2980680</v>
      </c>
      <c r="D281" s="275" t="s">
        <v>477</v>
      </c>
      <c r="E281" s="276"/>
      <c r="F281" s="277"/>
      <c r="G281" s="278">
        <v>53216306</v>
      </c>
      <c r="H281" s="284" t="s">
        <v>478</v>
      </c>
      <c r="I281" s="285" t="s">
        <v>448</v>
      </c>
      <c r="J281" s="285"/>
      <c r="K281" s="286" t="s">
        <v>163</v>
      </c>
      <c r="L281" s="1350">
        <v>2</v>
      </c>
      <c r="M281" s="280"/>
      <c r="N281" s="287">
        <f t="shared" ref="N281:N344" si="4">L281*M281</f>
        <v>0</v>
      </c>
      <c r="O281" s="281"/>
    </row>
    <row r="282" spans="1:15" ht="69.95" customHeight="1" x14ac:dyDescent="0.25">
      <c r="A282" s="277"/>
      <c r="B282" s="282"/>
      <c r="C282" s="283">
        <v>2010152</v>
      </c>
      <c r="D282" s="275" t="s">
        <v>485</v>
      </c>
      <c r="E282" s="276"/>
      <c r="F282" s="277"/>
      <c r="G282" s="278">
        <v>20511028</v>
      </c>
      <c r="H282" s="284" t="s">
        <v>486</v>
      </c>
      <c r="I282" s="285" t="s">
        <v>463</v>
      </c>
      <c r="J282" s="285"/>
      <c r="K282" s="286" t="s">
        <v>163</v>
      </c>
      <c r="L282" s="1350">
        <v>2</v>
      </c>
      <c r="M282" s="280"/>
      <c r="N282" s="287">
        <f t="shared" si="4"/>
        <v>0</v>
      </c>
      <c r="O282" s="281"/>
    </row>
    <row r="283" spans="1:15" ht="69.95" customHeight="1" x14ac:dyDescent="0.25">
      <c r="A283" s="277"/>
      <c r="B283" s="282"/>
      <c r="C283" s="283">
        <v>2110114</v>
      </c>
      <c r="D283" s="275" t="s">
        <v>487</v>
      </c>
      <c r="E283" s="276"/>
      <c r="F283" s="277"/>
      <c r="G283" s="278">
        <v>12601073</v>
      </c>
      <c r="H283" s="284" t="s">
        <v>488</v>
      </c>
      <c r="I283" s="285" t="s">
        <v>466</v>
      </c>
      <c r="J283" s="285"/>
      <c r="K283" s="286" t="s">
        <v>163</v>
      </c>
      <c r="L283" s="1350">
        <v>2</v>
      </c>
      <c r="M283" s="280"/>
      <c r="N283" s="287">
        <f t="shared" si="4"/>
        <v>0</v>
      </c>
      <c r="O283" s="281"/>
    </row>
    <row r="284" spans="1:15" ht="69.95" customHeight="1" thickBot="1" x14ac:dyDescent="0.3">
      <c r="A284" s="277"/>
      <c r="B284" s="288"/>
      <c r="C284" s="289">
        <v>2810102</v>
      </c>
      <c r="D284" s="275" t="s">
        <v>489</v>
      </c>
      <c r="E284" s="290"/>
      <c r="F284" s="291"/>
      <c r="G284" s="278">
        <v>51505160</v>
      </c>
      <c r="H284" s="284" t="s">
        <v>490</v>
      </c>
      <c r="I284" s="365" t="s">
        <v>448</v>
      </c>
      <c r="J284" s="365"/>
      <c r="K284" s="292" t="s">
        <v>163</v>
      </c>
      <c r="L284" s="1351">
        <v>2</v>
      </c>
      <c r="M284" s="293"/>
      <c r="N284" s="294">
        <f t="shared" si="4"/>
        <v>0</v>
      </c>
      <c r="O284" s="295"/>
    </row>
    <row r="285" spans="1:15" ht="69.95" customHeight="1" x14ac:dyDescent="0.25">
      <c r="A285" s="327" t="s">
        <v>592</v>
      </c>
      <c r="B285" s="328" t="s">
        <v>593</v>
      </c>
      <c r="C285" s="333">
        <v>2802001</v>
      </c>
      <c r="D285" s="330" t="s">
        <v>594</v>
      </c>
      <c r="E285" s="331" t="s">
        <v>595</v>
      </c>
      <c r="F285" s="332" t="s">
        <v>596</v>
      </c>
      <c r="G285" s="333">
        <v>51070200</v>
      </c>
      <c r="H285" s="330" t="s">
        <v>597</v>
      </c>
      <c r="I285" s="334" t="s">
        <v>448</v>
      </c>
      <c r="J285" s="334" t="s">
        <v>30</v>
      </c>
      <c r="K285" s="335" t="s">
        <v>163</v>
      </c>
      <c r="L285" s="1355">
        <v>1</v>
      </c>
      <c r="M285" s="336"/>
      <c r="N285" s="336">
        <f t="shared" si="4"/>
        <v>0</v>
      </c>
      <c r="O285" s="337">
        <f>SUM(N285:N293)</f>
        <v>0</v>
      </c>
    </row>
    <row r="286" spans="1:15" ht="69.95" customHeight="1" x14ac:dyDescent="0.25">
      <c r="A286" s="327"/>
      <c r="B286" s="338"/>
      <c r="C286" s="339">
        <v>2831618</v>
      </c>
      <c r="D286" s="340" t="s">
        <v>564</v>
      </c>
      <c r="E286" s="341"/>
      <c r="F286" s="327"/>
      <c r="G286" s="339">
        <v>54038180</v>
      </c>
      <c r="H286" s="340" t="s">
        <v>565</v>
      </c>
      <c r="I286" s="342" t="s">
        <v>448</v>
      </c>
      <c r="J286" s="342"/>
      <c r="K286" s="343" t="s">
        <v>163</v>
      </c>
      <c r="L286" s="1356">
        <v>1</v>
      </c>
      <c r="M286" s="344"/>
      <c r="N286" s="344">
        <f t="shared" si="4"/>
        <v>0</v>
      </c>
      <c r="O286" s="345"/>
    </row>
    <row r="287" spans="1:15" ht="69.95" customHeight="1" x14ac:dyDescent="0.25">
      <c r="A287" s="327"/>
      <c r="B287" s="338"/>
      <c r="C287" s="339">
        <v>2820111</v>
      </c>
      <c r="D287" s="340" t="s">
        <v>455</v>
      </c>
      <c r="E287" s="341"/>
      <c r="F287" s="327"/>
      <c r="G287" s="339">
        <v>50113160</v>
      </c>
      <c r="H287" s="340" t="s">
        <v>456</v>
      </c>
      <c r="I287" s="342" t="s">
        <v>448</v>
      </c>
      <c r="J287" s="342"/>
      <c r="K287" s="343" t="s">
        <v>163</v>
      </c>
      <c r="L287" s="1356">
        <v>1</v>
      </c>
      <c r="M287" s="344"/>
      <c r="N287" s="344">
        <f t="shared" si="4"/>
        <v>0</v>
      </c>
      <c r="O287" s="345"/>
    </row>
    <row r="288" spans="1:15" ht="69.95" customHeight="1" x14ac:dyDescent="0.25">
      <c r="A288" s="327"/>
      <c r="B288" s="338"/>
      <c r="C288" s="339">
        <v>2901620</v>
      </c>
      <c r="D288" s="340" t="s">
        <v>457</v>
      </c>
      <c r="E288" s="341"/>
      <c r="F288" s="327"/>
      <c r="G288" s="339">
        <v>52516050</v>
      </c>
      <c r="H288" s="340" t="s">
        <v>458</v>
      </c>
      <c r="I288" s="342" t="s">
        <v>448</v>
      </c>
      <c r="J288" s="342"/>
      <c r="K288" s="343" t="s">
        <v>163</v>
      </c>
      <c r="L288" s="1356">
        <v>1</v>
      </c>
      <c r="M288" s="344"/>
      <c r="N288" s="344">
        <f t="shared" si="4"/>
        <v>0</v>
      </c>
      <c r="O288" s="345"/>
    </row>
    <row r="289" spans="1:15" ht="69.95" customHeight="1" x14ac:dyDescent="0.25">
      <c r="A289" s="327"/>
      <c r="B289" s="338"/>
      <c r="C289" s="339">
        <v>2851630</v>
      </c>
      <c r="D289" s="340" t="s">
        <v>459</v>
      </c>
      <c r="E289" s="341"/>
      <c r="F289" s="327"/>
      <c r="G289" s="339">
        <v>53516052</v>
      </c>
      <c r="H289" s="340" t="s">
        <v>460</v>
      </c>
      <c r="I289" s="342" t="s">
        <v>448</v>
      </c>
      <c r="J289" s="342"/>
      <c r="K289" s="343" t="s">
        <v>163</v>
      </c>
      <c r="L289" s="1356">
        <v>1</v>
      </c>
      <c r="M289" s="344"/>
      <c r="N289" s="344">
        <f t="shared" si="4"/>
        <v>0</v>
      </c>
      <c r="O289" s="345"/>
    </row>
    <row r="290" spans="1:15" ht="69.95" customHeight="1" x14ac:dyDescent="0.25">
      <c r="A290" s="327"/>
      <c r="B290" s="338"/>
      <c r="C290" s="339">
        <v>2010311</v>
      </c>
      <c r="D290" s="340" t="s">
        <v>461</v>
      </c>
      <c r="E290" s="341"/>
      <c r="F290" s="327"/>
      <c r="G290" s="339">
        <v>20107561</v>
      </c>
      <c r="H290" s="340" t="s">
        <v>462</v>
      </c>
      <c r="I290" s="342" t="s">
        <v>463</v>
      </c>
      <c r="J290" s="342"/>
      <c r="K290" s="343" t="s">
        <v>163</v>
      </c>
      <c r="L290" s="1356">
        <v>1</v>
      </c>
      <c r="M290" s="344"/>
      <c r="N290" s="344">
        <f t="shared" si="4"/>
        <v>0</v>
      </c>
      <c r="O290" s="345"/>
    </row>
    <row r="291" spans="1:15" ht="69.95" customHeight="1" x14ac:dyDescent="0.25">
      <c r="A291" s="327"/>
      <c r="B291" s="338"/>
      <c r="C291" s="339">
        <v>2814160</v>
      </c>
      <c r="D291" s="340" t="s">
        <v>451</v>
      </c>
      <c r="E291" s="341"/>
      <c r="F291" s="327"/>
      <c r="G291" s="339">
        <v>52019305</v>
      </c>
      <c r="H291" s="340" t="s">
        <v>452</v>
      </c>
      <c r="I291" s="342" t="s">
        <v>448</v>
      </c>
      <c r="J291" s="342"/>
      <c r="K291" s="343" t="s">
        <v>163</v>
      </c>
      <c r="L291" s="1356">
        <v>1</v>
      </c>
      <c r="M291" s="344"/>
      <c r="N291" s="344">
        <f t="shared" si="4"/>
        <v>0</v>
      </c>
      <c r="O291" s="345"/>
    </row>
    <row r="292" spans="1:15" ht="69.95" customHeight="1" x14ac:dyDescent="0.25">
      <c r="A292" s="327"/>
      <c r="B292" s="338"/>
      <c r="C292" s="339">
        <v>1012137</v>
      </c>
      <c r="D292" s="340" t="s">
        <v>464</v>
      </c>
      <c r="E292" s="341"/>
      <c r="F292" s="327"/>
      <c r="G292" s="339">
        <v>10201058</v>
      </c>
      <c r="H292" s="340" t="s">
        <v>465</v>
      </c>
      <c r="I292" s="342" t="s">
        <v>466</v>
      </c>
      <c r="J292" s="342"/>
      <c r="K292" s="343" t="s">
        <v>103</v>
      </c>
      <c r="L292" s="1356">
        <v>3</v>
      </c>
      <c r="M292" s="344"/>
      <c r="N292" s="344">
        <f t="shared" si="4"/>
        <v>0</v>
      </c>
      <c r="O292" s="345"/>
    </row>
    <row r="293" spans="1:15" ht="69.95" customHeight="1" thickBot="1" x14ac:dyDescent="0.3">
      <c r="A293" s="327"/>
      <c r="B293" s="347"/>
      <c r="C293" s="348">
        <v>1012301</v>
      </c>
      <c r="D293" s="340" t="s">
        <v>467</v>
      </c>
      <c r="E293" s="350"/>
      <c r="F293" s="351"/>
      <c r="G293" s="339">
        <v>10205007</v>
      </c>
      <c r="H293" s="340" t="s">
        <v>468</v>
      </c>
      <c r="I293" s="401" t="s">
        <v>466</v>
      </c>
      <c r="J293" s="401"/>
      <c r="K293" s="353" t="s">
        <v>103</v>
      </c>
      <c r="L293" s="1357">
        <v>1.5</v>
      </c>
      <c r="M293" s="354"/>
      <c r="N293" s="354">
        <f t="shared" si="4"/>
        <v>0</v>
      </c>
      <c r="O293" s="355"/>
    </row>
    <row r="294" spans="1:15" ht="69.95" customHeight="1" x14ac:dyDescent="0.25">
      <c r="A294" s="277" t="s">
        <v>598</v>
      </c>
      <c r="B294" s="273" t="s">
        <v>599</v>
      </c>
      <c r="C294" s="356">
        <v>2802001</v>
      </c>
      <c r="D294" s="275" t="s">
        <v>594</v>
      </c>
      <c r="E294" s="357" t="s">
        <v>600</v>
      </c>
      <c r="F294" s="358" t="s">
        <v>601</v>
      </c>
      <c r="G294" s="278">
        <v>51070200</v>
      </c>
      <c r="H294" s="359" t="s">
        <v>597</v>
      </c>
      <c r="I294" s="360" t="s">
        <v>448</v>
      </c>
      <c r="J294" s="360" t="s">
        <v>30</v>
      </c>
      <c r="K294" s="361" t="s">
        <v>163</v>
      </c>
      <c r="L294" s="1358">
        <v>2</v>
      </c>
      <c r="M294" s="362"/>
      <c r="N294" s="362">
        <f t="shared" si="4"/>
        <v>0</v>
      </c>
      <c r="O294" s="363">
        <f>SUM(N294:N303)</f>
        <v>0</v>
      </c>
    </row>
    <row r="295" spans="1:15" ht="69.95" customHeight="1" x14ac:dyDescent="0.25">
      <c r="A295" s="277"/>
      <c r="B295" s="282"/>
      <c r="C295" s="283">
        <v>2831618</v>
      </c>
      <c r="D295" s="275" t="s">
        <v>564</v>
      </c>
      <c r="E295" s="276"/>
      <c r="F295" s="277"/>
      <c r="G295" s="278">
        <v>54038180</v>
      </c>
      <c r="H295" s="284" t="s">
        <v>565</v>
      </c>
      <c r="I295" s="285" t="s">
        <v>448</v>
      </c>
      <c r="J295" s="285"/>
      <c r="K295" s="286" t="s">
        <v>163</v>
      </c>
      <c r="L295" s="1350">
        <v>2</v>
      </c>
      <c r="M295" s="280"/>
      <c r="N295" s="287">
        <f t="shared" si="4"/>
        <v>0</v>
      </c>
      <c r="O295" s="281"/>
    </row>
    <row r="296" spans="1:15" ht="69.95" customHeight="1" x14ac:dyDescent="0.25">
      <c r="A296" s="277"/>
      <c r="B296" s="282"/>
      <c r="C296" s="283">
        <v>2820642</v>
      </c>
      <c r="D296" s="275" t="s">
        <v>471</v>
      </c>
      <c r="E296" s="276"/>
      <c r="F296" s="277"/>
      <c r="G296" s="278">
        <v>54575042</v>
      </c>
      <c r="H296" s="284" t="s">
        <v>472</v>
      </c>
      <c r="I296" s="285" t="s">
        <v>448</v>
      </c>
      <c r="J296" s="285"/>
      <c r="K296" s="286" t="s">
        <v>163</v>
      </c>
      <c r="L296" s="1350">
        <v>1</v>
      </c>
      <c r="M296" s="280"/>
      <c r="N296" s="287">
        <f t="shared" si="4"/>
        <v>0</v>
      </c>
      <c r="O296" s="281"/>
    </row>
    <row r="297" spans="1:15" ht="69.95" customHeight="1" x14ac:dyDescent="0.25">
      <c r="A297" s="277"/>
      <c r="B297" s="282"/>
      <c r="C297" s="283">
        <v>2820112</v>
      </c>
      <c r="D297" s="275" t="s">
        <v>475</v>
      </c>
      <c r="E297" s="276"/>
      <c r="F297" s="277"/>
      <c r="G297" s="278">
        <v>50114160</v>
      </c>
      <c r="H297" s="284" t="s">
        <v>476</v>
      </c>
      <c r="I297" s="285" t="s">
        <v>448</v>
      </c>
      <c r="J297" s="285"/>
      <c r="K297" s="286" t="s">
        <v>163</v>
      </c>
      <c r="L297" s="1350">
        <v>1</v>
      </c>
      <c r="M297" s="280"/>
      <c r="N297" s="287">
        <f t="shared" si="4"/>
        <v>0</v>
      </c>
      <c r="O297" s="281"/>
    </row>
    <row r="298" spans="1:15" ht="69.95" customHeight="1" x14ac:dyDescent="0.25">
      <c r="A298" s="277"/>
      <c r="B298" s="282"/>
      <c r="C298" s="283">
        <v>2901620</v>
      </c>
      <c r="D298" s="275" t="s">
        <v>457</v>
      </c>
      <c r="E298" s="276"/>
      <c r="F298" s="277"/>
      <c r="G298" s="278">
        <v>52516050</v>
      </c>
      <c r="H298" s="284" t="s">
        <v>458</v>
      </c>
      <c r="I298" s="285" t="s">
        <v>448</v>
      </c>
      <c r="J298" s="285"/>
      <c r="K298" s="286" t="s">
        <v>163</v>
      </c>
      <c r="L298" s="1350">
        <v>4</v>
      </c>
      <c r="M298" s="280"/>
      <c r="N298" s="287">
        <f t="shared" si="4"/>
        <v>0</v>
      </c>
      <c r="O298" s="281"/>
    </row>
    <row r="299" spans="1:15" ht="69.95" customHeight="1" x14ac:dyDescent="0.25">
      <c r="A299" s="277"/>
      <c r="B299" s="282"/>
      <c r="C299" s="283">
        <v>2010311</v>
      </c>
      <c r="D299" s="275" t="s">
        <v>461</v>
      </c>
      <c r="E299" s="276"/>
      <c r="F299" s="277"/>
      <c r="G299" s="278">
        <v>20107561</v>
      </c>
      <c r="H299" s="284" t="s">
        <v>462</v>
      </c>
      <c r="I299" s="285" t="s">
        <v>463</v>
      </c>
      <c r="J299" s="285"/>
      <c r="K299" s="286" t="s">
        <v>163</v>
      </c>
      <c r="L299" s="1350">
        <v>2</v>
      </c>
      <c r="M299" s="280"/>
      <c r="N299" s="287">
        <f t="shared" si="4"/>
        <v>0</v>
      </c>
      <c r="O299" s="281"/>
    </row>
    <row r="300" spans="1:15" ht="69.95" customHeight="1" x14ac:dyDescent="0.25">
      <c r="A300" s="277"/>
      <c r="B300" s="282"/>
      <c r="C300" s="283">
        <v>2814160</v>
      </c>
      <c r="D300" s="275" t="s">
        <v>451</v>
      </c>
      <c r="E300" s="276"/>
      <c r="F300" s="277"/>
      <c r="G300" s="278">
        <v>52019305</v>
      </c>
      <c r="H300" s="284" t="s">
        <v>452</v>
      </c>
      <c r="I300" s="285" t="s">
        <v>448</v>
      </c>
      <c r="J300" s="285"/>
      <c r="K300" s="286" t="s">
        <v>163</v>
      </c>
      <c r="L300" s="1350">
        <v>2</v>
      </c>
      <c r="M300" s="280"/>
      <c r="N300" s="287">
        <f t="shared" si="4"/>
        <v>0</v>
      </c>
      <c r="O300" s="281"/>
    </row>
    <row r="301" spans="1:15" ht="69.95" customHeight="1" x14ac:dyDescent="0.25">
      <c r="A301" s="277"/>
      <c r="B301" s="282"/>
      <c r="C301" s="283">
        <v>1012137</v>
      </c>
      <c r="D301" s="275" t="s">
        <v>464</v>
      </c>
      <c r="E301" s="276"/>
      <c r="F301" s="277"/>
      <c r="G301" s="278">
        <v>10201058</v>
      </c>
      <c r="H301" s="284" t="s">
        <v>465</v>
      </c>
      <c r="I301" s="285" t="s">
        <v>466</v>
      </c>
      <c r="J301" s="285"/>
      <c r="K301" s="286" t="s">
        <v>103</v>
      </c>
      <c r="L301" s="1350">
        <v>6</v>
      </c>
      <c r="M301" s="280"/>
      <c r="N301" s="287">
        <f t="shared" si="4"/>
        <v>0</v>
      </c>
      <c r="O301" s="281"/>
    </row>
    <row r="302" spans="1:15" ht="69.95" customHeight="1" x14ac:dyDescent="0.25">
      <c r="A302" s="277"/>
      <c r="B302" s="282"/>
      <c r="C302" s="283">
        <v>1012301</v>
      </c>
      <c r="D302" s="275" t="s">
        <v>467</v>
      </c>
      <c r="E302" s="276"/>
      <c r="F302" s="277"/>
      <c r="G302" s="278">
        <v>10205007</v>
      </c>
      <c r="H302" s="284" t="s">
        <v>468</v>
      </c>
      <c r="I302" s="285" t="s">
        <v>466</v>
      </c>
      <c r="J302" s="285"/>
      <c r="K302" s="286" t="s">
        <v>103</v>
      </c>
      <c r="L302" s="1350">
        <v>4</v>
      </c>
      <c r="M302" s="280"/>
      <c r="N302" s="287">
        <f t="shared" si="4"/>
        <v>0</v>
      </c>
      <c r="O302" s="281"/>
    </row>
    <row r="303" spans="1:15" ht="69.95" customHeight="1" thickBot="1" x14ac:dyDescent="0.3">
      <c r="A303" s="277"/>
      <c r="B303" s="288"/>
      <c r="C303" s="402">
        <v>2980680</v>
      </c>
      <c r="D303" s="275" t="s">
        <v>477</v>
      </c>
      <c r="E303" s="290"/>
      <c r="F303" s="291"/>
      <c r="G303" s="278">
        <v>53216306</v>
      </c>
      <c r="H303" s="284" t="s">
        <v>478</v>
      </c>
      <c r="I303" s="365" t="s">
        <v>448</v>
      </c>
      <c r="J303" s="365"/>
      <c r="K303" s="292" t="s">
        <v>163</v>
      </c>
      <c r="L303" s="1351">
        <v>2</v>
      </c>
      <c r="M303" s="293"/>
      <c r="N303" s="294">
        <f t="shared" si="4"/>
        <v>0</v>
      </c>
      <c r="O303" s="295"/>
    </row>
    <row r="304" spans="1:15" ht="69.95" customHeight="1" x14ac:dyDescent="0.25">
      <c r="A304" s="327" t="s">
        <v>602</v>
      </c>
      <c r="B304" s="328" t="s">
        <v>603</v>
      </c>
      <c r="C304" s="333">
        <v>2802001</v>
      </c>
      <c r="D304" s="330" t="s">
        <v>594</v>
      </c>
      <c r="E304" s="331" t="s">
        <v>604</v>
      </c>
      <c r="F304" s="332" t="s">
        <v>605</v>
      </c>
      <c r="G304" s="333">
        <v>51070200</v>
      </c>
      <c r="H304" s="330" t="s">
        <v>597</v>
      </c>
      <c r="I304" s="334" t="s">
        <v>448</v>
      </c>
      <c r="J304" s="334" t="s">
        <v>30</v>
      </c>
      <c r="K304" s="335" t="s">
        <v>163</v>
      </c>
      <c r="L304" s="1355">
        <v>2</v>
      </c>
      <c r="M304" s="336"/>
      <c r="N304" s="336">
        <f t="shared" si="4"/>
        <v>0</v>
      </c>
      <c r="O304" s="337">
        <f>SUM(N304:N316)</f>
        <v>0</v>
      </c>
    </row>
    <row r="305" spans="1:15" ht="69.95" customHeight="1" x14ac:dyDescent="0.25">
      <c r="A305" s="327"/>
      <c r="B305" s="338"/>
      <c r="C305" s="339">
        <v>2831618</v>
      </c>
      <c r="D305" s="340" t="s">
        <v>564</v>
      </c>
      <c r="E305" s="341"/>
      <c r="F305" s="327"/>
      <c r="G305" s="339">
        <v>54038180</v>
      </c>
      <c r="H305" s="340" t="s">
        <v>565</v>
      </c>
      <c r="I305" s="342" t="s">
        <v>448</v>
      </c>
      <c r="J305" s="342"/>
      <c r="K305" s="343" t="s">
        <v>163</v>
      </c>
      <c r="L305" s="1356">
        <v>2</v>
      </c>
      <c r="M305" s="344"/>
      <c r="N305" s="344">
        <f t="shared" si="4"/>
        <v>0</v>
      </c>
      <c r="O305" s="345"/>
    </row>
    <row r="306" spans="1:15" ht="69.95" customHeight="1" x14ac:dyDescent="0.25">
      <c r="A306" s="327"/>
      <c r="B306" s="338"/>
      <c r="C306" s="339">
        <v>2820642</v>
      </c>
      <c r="D306" s="340" t="s">
        <v>471</v>
      </c>
      <c r="E306" s="341"/>
      <c r="F306" s="327"/>
      <c r="G306" s="339">
        <v>54575042</v>
      </c>
      <c r="H306" s="340" t="s">
        <v>472</v>
      </c>
      <c r="I306" s="342" t="s">
        <v>448</v>
      </c>
      <c r="J306" s="342"/>
      <c r="K306" s="343" t="s">
        <v>163</v>
      </c>
      <c r="L306" s="1356">
        <v>1</v>
      </c>
      <c r="M306" s="344"/>
      <c r="N306" s="344">
        <f t="shared" si="4"/>
        <v>0</v>
      </c>
      <c r="O306" s="345"/>
    </row>
    <row r="307" spans="1:15" ht="69.95" customHeight="1" x14ac:dyDescent="0.25">
      <c r="A307" s="327"/>
      <c r="B307" s="338"/>
      <c r="C307" s="339">
        <v>2820112</v>
      </c>
      <c r="D307" s="340" t="s">
        <v>475</v>
      </c>
      <c r="E307" s="341"/>
      <c r="F307" s="327"/>
      <c r="G307" s="339">
        <v>50114160</v>
      </c>
      <c r="H307" s="340" t="s">
        <v>476</v>
      </c>
      <c r="I307" s="342" t="s">
        <v>448</v>
      </c>
      <c r="J307" s="342"/>
      <c r="K307" s="343" t="s">
        <v>163</v>
      </c>
      <c r="L307" s="1356">
        <v>1</v>
      </c>
      <c r="M307" s="344"/>
      <c r="N307" s="344">
        <f t="shared" si="4"/>
        <v>0</v>
      </c>
      <c r="O307" s="345"/>
    </row>
    <row r="308" spans="1:15" ht="69.95" customHeight="1" x14ac:dyDescent="0.25">
      <c r="A308" s="327"/>
      <c r="B308" s="338"/>
      <c r="C308" s="339">
        <v>2901620</v>
      </c>
      <c r="D308" s="340" t="s">
        <v>457</v>
      </c>
      <c r="E308" s="341"/>
      <c r="F308" s="327"/>
      <c r="G308" s="339">
        <v>52516050</v>
      </c>
      <c r="H308" s="340" t="s">
        <v>458</v>
      </c>
      <c r="I308" s="342" t="s">
        <v>448</v>
      </c>
      <c r="J308" s="342"/>
      <c r="K308" s="343" t="s">
        <v>163</v>
      </c>
      <c r="L308" s="1356">
        <v>4</v>
      </c>
      <c r="M308" s="344"/>
      <c r="N308" s="344">
        <f t="shared" si="4"/>
        <v>0</v>
      </c>
      <c r="O308" s="345"/>
    </row>
    <row r="309" spans="1:15" ht="69.95" customHeight="1" x14ac:dyDescent="0.25">
      <c r="A309" s="327"/>
      <c r="B309" s="338"/>
      <c r="C309" s="346">
        <v>2980680</v>
      </c>
      <c r="D309" s="340" t="s">
        <v>477</v>
      </c>
      <c r="E309" s="341"/>
      <c r="F309" s="327"/>
      <c r="G309" s="339">
        <v>53216306</v>
      </c>
      <c r="H309" s="340" t="s">
        <v>478</v>
      </c>
      <c r="I309" s="342" t="s">
        <v>448</v>
      </c>
      <c r="J309" s="342"/>
      <c r="K309" s="343" t="s">
        <v>163</v>
      </c>
      <c r="L309" s="1356">
        <v>2</v>
      </c>
      <c r="M309" s="344"/>
      <c r="N309" s="344">
        <f t="shared" si="4"/>
        <v>0</v>
      </c>
      <c r="O309" s="345"/>
    </row>
    <row r="310" spans="1:15" ht="69.95" customHeight="1" x14ac:dyDescent="0.25">
      <c r="A310" s="327"/>
      <c r="B310" s="338"/>
      <c r="C310" s="339">
        <v>2010311</v>
      </c>
      <c r="D310" s="340" t="s">
        <v>461</v>
      </c>
      <c r="E310" s="341"/>
      <c r="F310" s="327"/>
      <c r="G310" s="339">
        <v>20107561</v>
      </c>
      <c r="H310" s="340" t="s">
        <v>462</v>
      </c>
      <c r="I310" s="342" t="s">
        <v>463</v>
      </c>
      <c r="J310" s="342"/>
      <c r="K310" s="343" t="s">
        <v>163</v>
      </c>
      <c r="L310" s="1356">
        <v>1</v>
      </c>
      <c r="M310" s="344"/>
      <c r="N310" s="344">
        <f t="shared" si="4"/>
        <v>0</v>
      </c>
      <c r="O310" s="345"/>
    </row>
    <row r="311" spans="1:15" ht="69.95" customHeight="1" x14ac:dyDescent="0.25">
      <c r="A311" s="327"/>
      <c r="B311" s="338"/>
      <c r="C311" s="339">
        <v>2814160</v>
      </c>
      <c r="D311" s="340" t="s">
        <v>451</v>
      </c>
      <c r="E311" s="341"/>
      <c r="F311" s="327"/>
      <c r="G311" s="339">
        <v>52019305</v>
      </c>
      <c r="H311" s="340" t="s">
        <v>452</v>
      </c>
      <c r="I311" s="342" t="s">
        <v>448</v>
      </c>
      <c r="J311" s="342"/>
      <c r="K311" s="343" t="s">
        <v>163</v>
      </c>
      <c r="L311" s="1356">
        <v>1</v>
      </c>
      <c r="M311" s="344"/>
      <c r="N311" s="344">
        <f t="shared" si="4"/>
        <v>0</v>
      </c>
      <c r="O311" s="345"/>
    </row>
    <row r="312" spans="1:15" ht="69.95" customHeight="1" x14ac:dyDescent="0.25">
      <c r="A312" s="327"/>
      <c r="B312" s="338"/>
      <c r="C312" s="339">
        <v>2010152</v>
      </c>
      <c r="D312" s="340" t="s">
        <v>485</v>
      </c>
      <c r="E312" s="341"/>
      <c r="F312" s="327"/>
      <c r="G312" s="339">
        <v>20511028</v>
      </c>
      <c r="H312" s="340" t="s">
        <v>486</v>
      </c>
      <c r="I312" s="342" t="s">
        <v>463</v>
      </c>
      <c r="J312" s="342"/>
      <c r="K312" s="343" t="s">
        <v>163</v>
      </c>
      <c r="L312" s="1356">
        <v>4</v>
      </c>
      <c r="M312" s="344"/>
      <c r="N312" s="344">
        <f t="shared" si="4"/>
        <v>0</v>
      </c>
      <c r="O312" s="345"/>
    </row>
    <row r="313" spans="1:15" ht="69.95" customHeight="1" x14ac:dyDescent="0.25">
      <c r="A313" s="327"/>
      <c r="B313" s="338"/>
      <c r="C313" s="339">
        <v>2110114</v>
      </c>
      <c r="D313" s="340" t="s">
        <v>487</v>
      </c>
      <c r="E313" s="341"/>
      <c r="F313" s="327"/>
      <c r="G313" s="339">
        <v>12601073</v>
      </c>
      <c r="H313" s="340" t="s">
        <v>488</v>
      </c>
      <c r="I313" s="342" t="s">
        <v>466</v>
      </c>
      <c r="J313" s="342"/>
      <c r="K313" s="343" t="s">
        <v>163</v>
      </c>
      <c r="L313" s="1356">
        <v>2</v>
      </c>
      <c r="M313" s="344"/>
      <c r="N313" s="344">
        <f t="shared" si="4"/>
        <v>0</v>
      </c>
      <c r="O313" s="345"/>
    </row>
    <row r="314" spans="1:15" ht="69.95" customHeight="1" x14ac:dyDescent="0.25">
      <c r="A314" s="327"/>
      <c r="B314" s="338"/>
      <c r="C314" s="339">
        <v>2810102</v>
      </c>
      <c r="D314" s="340" t="s">
        <v>489</v>
      </c>
      <c r="E314" s="341"/>
      <c r="F314" s="327"/>
      <c r="G314" s="339">
        <v>51505160</v>
      </c>
      <c r="H314" s="340" t="s">
        <v>490</v>
      </c>
      <c r="I314" s="342" t="s">
        <v>448</v>
      </c>
      <c r="J314" s="342"/>
      <c r="K314" s="343" t="s">
        <v>163</v>
      </c>
      <c r="L314" s="1356">
        <v>2</v>
      </c>
      <c r="M314" s="344"/>
      <c r="N314" s="344">
        <f t="shared" si="4"/>
        <v>0</v>
      </c>
      <c r="O314" s="345"/>
    </row>
    <row r="315" spans="1:15" ht="69.95" customHeight="1" x14ac:dyDescent="0.25">
      <c r="A315" s="327"/>
      <c r="B315" s="338"/>
      <c r="C315" s="339">
        <v>1012137</v>
      </c>
      <c r="D315" s="340" t="s">
        <v>464</v>
      </c>
      <c r="E315" s="341"/>
      <c r="F315" s="327"/>
      <c r="G315" s="339">
        <v>10201058</v>
      </c>
      <c r="H315" s="340" t="s">
        <v>465</v>
      </c>
      <c r="I315" s="342" t="s">
        <v>466</v>
      </c>
      <c r="J315" s="342"/>
      <c r="K315" s="343" t="s">
        <v>103</v>
      </c>
      <c r="L315" s="1356">
        <v>3</v>
      </c>
      <c r="M315" s="344"/>
      <c r="N315" s="344">
        <f t="shared" si="4"/>
        <v>0</v>
      </c>
      <c r="O315" s="345"/>
    </row>
    <row r="316" spans="1:15" ht="69.95" customHeight="1" thickBot="1" x14ac:dyDescent="0.3">
      <c r="A316" s="327"/>
      <c r="B316" s="347"/>
      <c r="C316" s="348">
        <v>2052244</v>
      </c>
      <c r="D316" s="340" t="s">
        <v>491</v>
      </c>
      <c r="E316" s="350"/>
      <c r="F316" s="351"/>
      <c r="G316" s="339">
        <v>10606082</v>
      </c>
      <c r="H316" s="340" t="s">
        <v>492</v>
      </c>
      <c r="I316" s="401" t="s">
        <v>466</v>
      </c>
      <c r="J316" s="401"/>
      <c r="K316" s="353" t="s">
        <v>163</v>
      </c>
      <c r="L316" s="1357">
        <v>1</v>
      </c>
      <c r="M316" s="354"/>
      <c r="N316" s="354">
        <f t="shared" si="4"/>
        <v>0</v>
      </c>
      <c r="O316" s="355"/>
    </row>
    <row r="317" spans="1:15" ht="69.95" customHeight="1" x14ac:dyDescent="0.25">
      <c r="A317" s="277" t="s">
        <v>606</v>
      </c>
      <c r="B317" s="273" t="s">
        <v>607</v>
      </c>
      <c r="C317" s="356">
        <v>2802001</v>
      </c>
      <c r="D317" s="275" t="s">
        <v>594</v>
      </c>
      <c r="E317" s="357" t="s">
        <v>608</v>
      </c>
      <c r="F317" s="358" t="s">
        <v>609</v>
      </c>
      <c r="G317" s="278">
        <v>51070200</v>
      </c>
      <c r="H317" s="359" t="s">
        <v>597</v>
      </c>
      <c r="I317" s="360" t="s">
        <v>448</v>
      </c>
      <c r="J317" s="360" t="s">
        <v>30</v>
      </c>
      <c r="K317" s="361" t="s">
        <v>163</v>
      </c>
      <c r="L317" s="1358">
        <v>2</v>
      </c>
      <c r="M317" s="362"/>
      <c r="N317" s="362">
        <f t="shared" si="4"/>
        <v>0</v>
      </c>
      <c r="O317" s="363">
        <f>SUM(N317:N325)</f>
        <v>0</v>
      </c>
    </row>
    <row r="318" spans="1:15" ht="69.95" customHeight="1" x14ac:dyDescent="0.25">
      <c r="A318" s="277"/>
      <c r="B318" s="282"/>
      <c r="C318" s="283">
        <v>2831618</v>
      </c>
      <c r="D318" s="275" t="s">
        <v>564</v>
      </c>
      <c r="E318" s="276"/>
      <c r="F318" s="277"/>
      <c r="G318" s="278">
        <v>54038180</v>
      </c>
      <c r="H318" s="284" t="s">
        <v>565</v>
      </c>
      <c r="I318" s="285" t="s">
        <v>448</v>
      </c>
      <c r="J318" s="285"/>
      <c r="K318" s="286" t="s">
        <v>163</v>
      </c>
      <c r="L318" s="1350">
        <v>2</v>
      </c>
      <c r="M318" s="280"/>
      <c r="N318" s="287">
        <f t="shared" si="4"/>
        <v>0</v>
      </c>
      <c r="O318" s="281"/>
    </row>
    <row r="319" spans="1:15" ht="69.95" customHeight="1" x14ac:dyDescent="0.25">
      <c r="A319" s="277"/>
      <c r="B319" s="282"/>
      <c r="C319" s="283">
        <v>2820642</v>
      </c>
      <c r="D319" s="275" t="s">
        <v>471</v>
      </c>
      <c r="E319" s="276"/>
      <c r="F319" s="277"/>
      <c r="G319" s="278">
        <v>54575042</v>
      </c>
      <c r="H319" s="284" t="s">
        <v>472</v>
      </c>
      <c r="I319" s="285" t="s">
        <v>448</v>
      </c>
      <c r="J319" s="285"/>
      <c r="K319" s="286" t="s">
        <v>163</v>
      </c>
      <c r="L319" s="1350">
        <v>1</v>
      </c>
      <c r="M319" s="280"/>
      <c r="N319" s="287">
        <f t="shared" si="4"/>
        <v>0</v>
      </c>
      <c r="O319" s="281"/>
    </row>
    <row r="320" spans="1:15" ht="69.95" customHeight="1" x14ac:dyDescent="0.25">
      <c r="A320" s="277"/>
      <c r="B320" s="282"/>
      <c r="C320" s="283">
        <v>2820112</v>
      </c>
      <c r="D320" s="275" t="s">
        <v>475</v>
      </c>
      <c r="E320" s="276"/>
      <c r="F320" s="277"/>
      <c r="G320" s="278">
        <v>50114160</v>
      </c>
      <c r="H320" s="284" t="s">
        <v>476</v>
      </c>
      <c r="I320" s="285" t="s">
        <v>448</v>
      </c>
      <c r="J320" s="285"/>
      <c r="K320" s="286" t="s">
        <v>163</v>
      </c>
      <c r="L320" s="1350">
        <v>1</v>
      </c>
      <c r="M320" s="280"/>
      <c r="N320" s="287">
        <f t="shared" si="4"/>
        <v>0</v>
      </c>
      <c r="O320" s="281"/>
    </row>
    <row r="321" spans="1:15" ht="69.95" customHeight="1" x14ac:dyDescent="0.25">
      <c r="A321" s="277"/>
      <c r="B321" s="282"/>
      <c r="C321" s="283">
        <v>2901620</v>
      </c>
      <c r="D321" s="275" t="s">
        <v>457</v>
      </c>
      <c r="E321" s="276"/>
      <c r="F321" s="277"/>
      <c r="G321" s="278">
        <v>52516050</v>
      </c>
      <c r="H321" s="284" t="s">
        <v>458</v>
      </c>
      <c r="I321" s="285" t="s">
        <v>448</v>
      </c>
      <c r="J321" s="285"/>
      <c r="K321" s="286" t="s">
        <v>163</v>
      </c>
      <c r="L321" s="1350">
        <v>4</v>
      </c>
      <c r="M321" s="280"/>
      <c r="N321" s="287">
        <f t="shared" si="4"/>
        <v>0</v>
      </c>
      <c r="O321" s="281"/>
    </row>
    <row r="322" spans="1:15" ht="69.95" customHeight="1" x14ac:dyDescent="0.25">
      <c r="A322" s="277"/>
      <c r="B322" s="282"/>
      <c r="C322" s="364">
        <v>2980680</v>
      </c>
      <c r="D322" s="275" t="s">
        <v>477</v>
      </c>
      <c r="E322" s="276"/>
      <c r="F322" s="277"/>
      <c r="G322" s="278">
        <v>53216306</v>
      </c>
      <c r="H322" s="284" t="s">
        <v>478</v>
      </c>
      <c r="I322" s="285" t="s">
        <v>448</v>
      </c>
      <c r="J322" s="285"/>
      <c r="K322" s="286" t="s">
        <v>163</v>
      </c>
      <c r="L322" s="1350">
        <v>2</v>
      </c>
      <c r="M322" s="280"/>
      <c r="N322" s="287">
        <f t="shared" si="4"/>
        <v>0</v>
      </c>
      <c r="O322" s="281"/>
    </row>
    <row r="323" spans="1:15" ht="69.95" customHeight="1" x14ac:dyDescent="0.25">
      <c r="A323" s="277"/>
      <c r="B323" s="282"/>
      <c r="C323" s="283">
        <v>2010152</v>
      </c>
      <c r="D323" s="275" t="s">
        <v>485</v>
      </c>
      <c r="E323" s="276"/>
      <c r="F323" s="277"/>
      <c r="G323" s="278">
        <v>20511028</v>
      </c>
      <c r="H323" s="284" t="s">
        <v>486</v>
      </c>
      <c r="I323" s="285" t="s">
        <v>463</v>
      </c>
      <c r="J323" s="285"/>
      <c r="K323" s="286" t="s">
        <v>163</v>
      </c>
      <c r="L323" s="1350">
        <v>1</v>
      </c>
      <c r="M323" s="280"/>
      <c r="N323" s="287">
        <f t="shared" si="4"/>
        <v>0</v>
      </c>
      <c r="O323" s="281"/>
    </row>
    <row r="324" spans="1:15" ht="69.95" customHeight="1" x14ac:dyDescent="0.25">
      <c r="A324" s="277"/>
      <c r="B324" s="282"/>
      <c r="C324" s="283">
        <v>2110114</v>
      </c>
      <c r="D324" s="275" t="s">
        <v>487</v>
      </c>
      <c r="E324" s="276"/>
      <c r="F324" s="277"/>
      <c r="G324" s="278">
        <v>12601073</v>
      </c>
      <c r="H324" s="284" t="s">
        <v>488</v>
      </c>
      <c r="I324" s="285" t="s">
        <v>466</v>
      </c>
      <c r="J324" s="285"/>
      <c r="K324" s="286" t="s">
        <v>163</v>
      </c>
      <c r="L324" s="1350">
        <v>1</v>
      </c>
      <c r="M324" s="280"/>
      <c r="N324" s="287">
        <f t="shared" si="4"/>
        <v>0</v>
      </c>
      <c r="O324" s="281"/>
    </row>
    <row r="325" spans="1:15" ht="69.95" customHeight="1" thickBot="1" x14ac:dyDescent="0.3">
      <c r="A325" s="277"/>
      <c r="B325" s="288"/>
      <c r="C325" s="289">
        <v>2810102</v>
      </c>
      <c r="D325" s="275" t="s">
        <v>489</v>
      </c>
      <c r="E325" s="290"/>
      <c r="F325" s="291"/>
      <c r="G325" s="278">
        <v>51505160</v>
      </c>
      <c r="H325" s="284" t="s">
        <v>490</v>
      </c>
      <c r="I325" s="365" t="s">
        <v>448</v>
      </c>
      <c r="J325" s="365"/>
      <c r="K325" s="292" t="s">
        <v>163</v>
      </c>
      <c r="L325" s="1351">
        <v>1</v>
      </c>
      <c r="M325" s="293"/>
      <c r="N325" s="294">
        <f t="shared" si="4"/>
        <v>0</v>
      </c>
      <c r="O325" s="295"/>
    </row>
    <row r="326" spans="1:15" ht="69.95" customHeight="1" x14ac:dyDescent="0.25">
      <c r="A326" s="327" t="s">
        <v>610</v>
      </c>
      <c r="B326" s="328" t="s">
        <v>611</v>
      </c>
      <c r="C326" s="333">
        <v>2815104</v>
      </c>
      <c r="D326" s="330" t="s">
        <v>453</v>
      </c>
      <c r="E326" s="331" t="s">
        <v>612</v>
      </c>
      <c r="F326" s="332" t="s">
        <v>612</v>
      </c>
      <c r="G326" s="333">
        <v>52119450</v>
      </c>
      <c r="H326" s="330" t="s">
        <v>454</v>
      </c>
      <c r="I326" s="334" t="s">
        <v>448</v>
      </c>
      <c r="J326" s="334" t="s">
        <v>30</v>
      </c>
      <c r="K326" s="335" t="s">
        <v>163</v>
      </c>
      <c r="L326" s="1355">
        <v>1</v>
      </c>
      <c r="M326" s="336"/>
      <c r="N326" s="336">
        <f t="shared" si="4"/>
        <v>0</v>
      </c>
      <c r="O326" s="337">
        <f>SUM(N326:N329)</f>
        <v>0</v>
      </c>
    </row>
    <row r="327" spans="1:15" ht="69.95" customHeight="1" x14ac:dyDescent="0.25">
      <c r="A327" s="327"/>
      <c r="B327" s="338"/>
      <c r="C327" s="339">
        <v>2010311</v>
      </c>
      <c r="D327" s="340" t="s">
        <v>461</v>
      </c>
      <c r="E327" s="341"/>
      <c r="F327" s="327"/>
      <c r="G327" s="339">
        <v>20107561</v>
      </c>
      <c r="H327" s="340" t="s">
        <v>462</v>
      </c>
      <c r="I327" s="342" t="s">
        <v>463</v>
      </c>
      <c r="J327" s="342"/>
      <c r="K327" s="343" t="s">
        <v>163</v>
      </c>
      <c r="L327" s="1356">
        <v>1</v>
      </c>
      <c r="M327" s="344"/>
      <c r="N327" s="344">
        <f t="shared" si="4"/>
        <v>0</v>
      </c>
      <c r="O327" s="345"/>
    </row>
    <row r="328" spans="1:15" ht="69.95" customHeight="1" x14ac:dyDescent="0.25">
      <c r="A328" s="327"/>
      <c r="B328" s="338"/>
      <c r="C328" s="339">
        <v>1012137</v>
      </c>
      <c r="D328" s="340" t="s">
        <v>464</v>
      </c>
      <c r="E328" s="341"/>
      <c r="F328" s="327"/>
      <c r="G328" s="339">
        <v>10201058</v>
      </c>
      <c r="H328" s="340" t="s">
        <v>465</v>
      </c>
      <c r="I328" s="342" t="s">
        <v>466</v>
      </c>
      <c r="J328" s="342"/>
      <c r="K328" s="343" t="s">
        <v>103</v>
      </c>
      <c r="L328" s="1356">
        <v>3</v>
      </c>
      <c r="M328" s="344"/>
      <c r="N328" s="344">
        <f t="shared" si="4"/>
        <v>0</v>
      </c>
      <c r="O328" s="345"/>
    </row>
    <row r="329" spans="1:15" ht="69.95" customHeight="1" thickBot="1" x14ac:dyDescent="0.3">
      <c r="A329" s="327"/>
      <c r="B329" s="347"/>
      <c r="C329" s="348">
        <v>1012301</v>
      </c>
      <c r="D329" s="340" t="s">
        <v>467</v>
      </c>
      <c r="E329" s="350"/>
      <c r="F329" s="351"/>
      <c r="G329" s="339">
        <v>10205007</v>
      </c>
      <c r="H329" s="340" t="s">
        <v>468</v>
      </c>
      <c r="I329" s="401" t="s">
        <v>466</v>
      </c>
      <c r="J329" s="401"/>
      <c r="K329" s="353" t="s">
        <v>103</v>
      </c>
      <c r="L329" s="1357">
        <v>2</v>
      </c>
      <c r="M329" s="354"/>
      <c r="N329" s="354">
        <f t="shared" si="4"/>
        <v>0</v>
      </c>
      <c r="O329" s="355"/>
    </row>
    <row r="330" spans="1:15" ht="69.95" customHeight="1" x14ac:dyDescent="0.25">
      <c r="A330" s="277" t="s">
        <v>613</v>
      </c>
      <c r="B330" s="273" t="s">
        <v>614</v>
      </c>
      <c r="C330" s="356">
        <v>2815204</v>
      </c>
      <c r="D330" s="275" t="s">
        <v>473</v>
      </c>
      <c r="E330" s="357" t="s">
        <v>615</v>
      </c>
      <c r="F330" s="358" t="s">
        <v>615</v>
      </c>
      <c r="G330" s="278">
        <v>52189450</v>
      </c>
      <c r="H330" s="359" t="s">
        <v>474</v>
      </c>
      <c r="I330" s="360" t="s">
        <v>448</v>
      </c>
      <c r="J330" s="360" t="s">
        <v>30</v>
      </c>
      <c r="K330" s="361" t="s">
        <v>163</v>
      </c>
      <c r="L330" s="1358">
        <v>1</v>
      </c>
      <c r="M330" s="362"/>
      <c r="N330" s="362">
        <f t="shared" si="4"/>
        <v>0</v>
      </c>
      <c r="O330" s="363">
        <f>SUM(N330:N333)</f>
        <v>0</v>
      </c>
    </row>
    <row r="331" spans="1:15" ht="69.95" customHeight="1" x14ac:dyDescent="0.25">
      <c r="A331" s="277"/>
      <c r="B331" s="282"/>
      <c r="C331" s="283">
        <v>2010311</v>
      </c>
      <c r="D331" s="275" t="s">
        <v>461</v>
      </c>
      <c r="E331" s="276"/>
      <c r="F331" s="277"/>
      <c r="G331" s="278">
        <v>20107561</v>
      </c>
      <c r="H331" s="284" t="s">
        <v>462</v>
      </c>
      <c r="I331" s="285" t="s">
        <v>463</v>
      </c>
      <c r="J331" s="285"/>
      <c r="K331" s="286" t="s">
        <v>163</v>
      </c>
      <c r="L331" s="1350">
        <v>2</v>
      </c>
      <c r="M331" s="280"/>
      <c r="N331" s="287">
        <f t="shared" si="4"/>
        <v>0</v>
      </c>
      <c r="O331" s="281"/>
    </row>
    <row r="332" spans="1:15" ht="69.95" customHeight="1" x14ac:dyDescent="0.25">
      <c r="A332" s="277"/>
      <c r="B332" s="282"/>
      <c r="C332" s="283">
        <v>1012137</v>
      </c>
      <c r="D332" s="275" t="s">
        <v>464</v>
      </c>
      <c r="E332" s="276"/>
      <c r="F332" s="277"/>
      <c r="G332" s="278">
        <v>10201058</v>
      </c>
      <c r="H332" s="284" t="s">
        <v>465</v>
      </c>
      <c r="I332" s="285" t="s">
        <v>466</v>
      </c>
      <c r="J332" s="285"/>
      <c r="K332" s="286" t="s">
        <v>103</v>
      </c>
      <c r="L332" s="1350">
        <v>6</v>
      </c>
      <c r="M332" s="280"/>
      <c r="N332" s="287">
        <f t="shared" si="4"/>
        <v>0</v>
      </c>
      <c r="O332" s="281"/>
    </row>
    <row r="333" spans="1:15" ht="69.95" customHeight="1" thickBot="1" x14ac:dyDescent="0.3">
      <c r="A333" s="277"/>
      <c r="B333" s="288"/>
      <c r="C333" s="289">
        <v>1012301</v>
      </c>
      <c r="D333" s="275" t="s">
        <v>467</v>
      </c>
      <c r="E333" s="290"/>
      <c r="F333" s="291"/>
      <c r="G333" s="278">
        <v>10205007</v>
      </c>
      <c r="H333" s="284" t="s">
        <v>468</v>
      </c>
      <c r="I333" s="365" t="s">
        <v>466</v>
      </c>
      <c r="J333" s="365"/>
      <c r="K333" s="292" t="s">
        <v>103</v>
      </c>
      <c r="L333" s="1351">
        <v>3</v>
      </c>
      <c r="M333" s="293"/>
      <c r="N333" s="294">
        <f t="shared" si="4"/>
        <v>0</v>
      </c>
      <c r="O333" s="295"/>
    </row>
    <row r="334" spans="1:15" ht="69.95" customHeight="1" x14ac:dyDescent="0.25">
      <c r="A334" s="327" t="s">
        <v>616</v>
      </c>
      <c r="B334" s="328" t="s">
        <v>617</v>
      </c>
      <c r="C334" s="333">
        <v>2815104</v>
      </c>
      <c r="D334" s="330" t="s">
        <v>453</v>
      </c>
      <c r="E334" s="331" t="s">
        <v>618</v>
      </c>
      <c r="F334" s="332" t="s">
        <v>618</v>
      </c>
      <c r="G334" s="333">
        <v>52119450</v>
      </c>
      <c r="H334" s="330" t="s">
        <v>454</v>
      </c>
      <c r="I334" s="334" t="s">
        <v>448</v>
      </c>
      <c r="J334" s="334" t="s">
        <v>30</v>
      </c>
      <c r="K334" s="335" t="s">
        <v>163</v>
      </c>
      <c r="L334" s="1355">
        <v>1</v>
      </c>
      <c r="M334" s="336"/>
      <c r="N334" s="336">
        <f t="shared" si="4"/>
        <v>0</v>
      </c>
      <c r="O334" s="337">
        <f>SUM(N334:N341)</f>
        <v>0</v>
      </c>
    </row>
    <row r="335" spans="1:15" ht="69.95" customHeight="1" x14ac:dyDescent="0.25">
      <c r="A335" s="327"/>
      <c r="B335" s="338"/>
      <c r="C335" s="339">
        <v>2820152</v>
      </c>
      <c r="D335" s="340" t="s">
        <v>483</v>
      </c>
      <c r="E335" s="341"/>
      <c r="F335" s="327"/>
      <c r="G335" s="339">
        <v>50111240</v>
      </c>
      <c r="H335" s="340" t="s">
        <v>484</v>
      </c>
      <c r="I335" s="342" t="s">
        <v>448</v>
      </c>
      <c r="J335" s="342"/>
      <c r="K335" s="343" t="s">
        <v>163</v>
      </c>
      <c r="L335" s="1356">
        <v>1</v>
      </c>
      <c r="M335" s="344"/>
      <c r="N335" s="344">
        <f t="shared" si="4"/>
        <v>0</v>
      </c>
      <c r="O335" s="345"/>
    </row>
    <row r="336" spans="1:15" ht="69.95" customHeight="1" x14ac:dyDescent="0.25">
      <c r="A336" s="327"/>
      <c r="B336" s="338"/>
      <c r="C336" s="339">
        <v>2010152</v>
      </c>
      <c r="D336" s="340" t="s">
        <v>485</v>
      </c>
      <c r="E336" s="341"/>
      <c r="F336" s="327"/>
      <c r="G336" s="339">
        <v>20511028</v>
      </c>
      <c r="H336" s="340" t="s">
        <v>486</v>
      </c>
      <c r="I336" s="342" t="s">
        <v>463</v>
      </c>
      <c r="J336" s="342"/>
      <c r="K336" s="343" t="s">
        <v>163</v>
      </c>
      <c r="L336" s="1356">
        <v>2</v>
      </c>
      <c r="M336" s="344"/>
      <c r="N336" s="344">
        <f t="shared" si="4"/>
        <v>0</v>
      </c>
      <c r="O336" s="345"/>
    </row>
    <row r="337" spans="1:22" ht="69.95" customHeight="1" x14ac:dyDescent="0.25">
      <c r="A337" s="327"/>
      <c r="B337" s="338"/>
      <c r="C337" s="339">
        <v>2010311</v>
      </c>
      <c r="D337" s="340" t="s">
        <v>461</v>
      </c>
      <c r="E337" s="341"/>
      <c r="F337" s="327"/>
      <c r="G337" s="339">
        <v>20107561</v>
      </c>
      <c r="H337" s="340" t="s">
        <v>462</v>
      </c>
      <c r="I337" s="342" t="s">
        <v>463</v>
      </c>
      <c r="J337" s="342"/>
      <c r="K337" s="343" t="s">
        <v>163</v>
      </c>
      <c r="L337" s="1356">
        <v>1</v>
      </c>
      <c r="M337" s="344"/>
      <c r="N337" s="344">
        <f t="shared" si="4"/>
        <v>0</v>
      </c>
      <c r="O337" s="345"/>
    </row>
    <row r="338" spans="1:22" ht="69.95" customHeight="1" x14ac:dyDescent="0.25">
      <c r="A338" s="327"/>
      <c r="B338" s="338"/>
      <c r="C338" s="339">
        <v>2110114</v>
      </c>
      <c r="D338" s="340" t="s">
        <v>487</v>
      </c>
      <c r="E338" s="341"/>
      <c r="F338" s="327"/>
      <c r="G338" s="339">
        <v>12601073</v>
      </c>
      <c r="H338" s="340" t="s">
        <v>488</v>
      </c>
      <c r="I338" s="342" t="s">
        <v>466</v>
      </c>
      <c r="J338" s="342"/>
      <c r="K338" s="343" t="s">
        <v>163</v>
      </c>
      <c r="L338" s="1356">
        <v>2</v>
      </c>
      <c r="M338" s="344"/>
      <c r="N338" s="344">
        <f t="shared" si="4"/>
        <v>0</v>
      </c>
      <c r="O338" s="345"/>
    </row>
    <row r="339" spans="1:22" ht="69.95" customHeight="1" x14ac:dyDescent="0.25">
      <c r="A339" s="327"/>
      <c r="B339" s="338"/>
      <c r="C339" s="339">
        <v>1012137</v>
      </c>
      <c r="D339" s="340" t="s">
        <v>464</v>
      </c>
      <c r="E339" s="341"/>
      <c r="F339" s="327"/>
      <c r="G339" s="339">
        <v>10201058</v>
      </c>
      <c r="H339" s="340" t="s">
        <v>465</v>
      </c>
      <c r="I339" s="342" t="s">
        <v>466</v>
      </c>
      <c r="J339" s="342"/>
      <c r="K339" s="343" t="s">
        <v>103</v>
      </c>
      <c r="L339" s="1356">
        <v>3</v>
      </c>
      <c r="M339" s="344"/>
      <c r="N339" s="344">
        <f t="shared" si="4"/>
        <v>0</v>
      </c>
      <c r="O339" s="345"/>
    </row>
    <row r="340" spans="1:22" ht="69.95" customHeight="1" x14ac:dyDescent="0.25">
      <c r="A340" s="327"/>
      <c r="B340" s="338"/>
      <c r="C340" s="339">
        <v>1012301</v>
      </c>
      <c r="D340" s="340" t="s">
        <v>467</v>
      </c>
      <c r="E340" s="341"/>
      <c r="F340" s="327"/>
      <c r="G340" s="339">
        <v>10205007</v>
      </c>
      <c r="H340" s="340" t="s">
        <v>468</v>
      </c>
      <c r="I340" s="342" t="s">
        <v>466</v>
      </c>
      <c r="J340" s="342"/>
      <c r="K340" s="343" t="s">
        <v>103</v>
      </c>
      <c r="L340" s="1356">
        <v>1.5</v>
      </c>
      <c r="M340" s="344"/>
      <c r="N340" s="344">
        <f t="shared" si="4"/>
        <v>0</v>
      </c>
      <c r="O340" s="345"/>
    </row>
    <row r="341" spans="1:22" ht="69.95" customHeight="1" thickBot="1" x14ac:dyDescent="0.3">
      <c r="A341" s="327"/>
      <c r="B341" s="347"/>
      <c r="C341" s="348">
        <v>2052244</v>
      </c>
      <c r="D341" s="340" t="s">
        <v>491</v>
      </c>
      <c r="E341" s="350"/>
      <c r="F341" s="351"/>
      <c r="G341" s="339">
        <v>10606082</v>
      </c>
      <c r="H341" s="340" t="s">
        <v>492</v>
      </c>
      <c r="I341" s="401" t="s">
        <v>466</v>
      </c>
      <c r="J341" s="401"/>
      <c r="K341" s="353" t="s">
        <v>163</v>
      </c>
      <c r="L341" s="1357">
        <v>1</v>
      </c>
      <c r="M341" s="354"/>
      <c r="N341" s="354">
        <f t="shared" si="4"/>
        <v>0</v>
      </c>
      <c r="O341" s="355"/>
    </row>
    <row r="342" spans="1:22" ht="69.95" customHeight="1" x14ac:dyDescent="0.25">
      <c r="A342" s="277" t="s">
        <v>619</v>
      </c>
      <c r="B342" s="273" t="s">
        <v>620</v>
      </c>
      <c r="C342" s="356">
        <v>2820151</v>
      </c>
      <c r="D342" s="275" t="s">
        <v>497</v>
      </c>
      <c r="E342" s="357" t="s">
        <v>10</v>
      </c>
      <c r="F342" s="358" t="s">
        <v>10</v>
      </c>
      <c r="G342" s="278">
        <v>50110240</v>
      </c>
      <c r="H342" s="359" t="s">
        <v>498</v>
      </c>
      <c r="I342" s="360" t="s">
        <v>448</v>
      </c>
      <c r="J342" s="360" t="s">
        <v>30</v>
      </c>
      <c r="K342" s="361" t="s">
        <v>163</v>
      </c>
      <c r="L342" s="1358">
        <v>1</v>
      </c>
      <c r="M342" s="362"/>
      <c r="N342" s="362">
        <f t="shared" si="4"/>
        <v>0</v>
      </c>
      <c r="O342" s="363">
        <f>SUM(N342:N344)</f>
        <v>0</v>
      </c>
    </row>
    <row r="343" spans="1:22" ht="69.95" customHeight="1" x14ac:dyDescent="0.25">
      <c r="A343" s="277"/>
      <c r="B343" s="282"/>
      <c r="C343" s="283">
        <v>2010152</v>
      </c>
      <c r="D343" s="275" t="s">
        <v>485</v>
      </c>
      <c r="E343" s="276"/>
      <c r="F343" s="277"/>
      <c r="G343" s="278">
        <v>20511028</v>
      </c>
      <c r="H343" s="284" t="s">
        <v>486</v>
      </c>
      <c r="I343" s="285" t="s">
        <v>463</v>
      </c>
      <c r="J343" s="285"/>
      <c r="K343" s="286" t="s">
        <v>163</v>
      </c>
      <c r="L343" s="1350">
        <v>1</v>
      </c>
      <c r="M343" s="280"/>
      <c r="N343" s="287">
        <f t="shared" si="4"/>
        <v>0</v>
      </c>
      <c r="O343" s="281"/>
    </row>
    <row r="344" spans="1:22" ht="69.95" customHeight="1" thickBot="1" x14ac:dyDescent="0.3">
      <c r="A344" s="277"/>
      <c r="B344" s="288"/>
      <c r="C344" s="289">
        <v>2110114</v>
      </c>
      <c r="D344" s="275" t="s">
        <v>557</v>
      </c>
      <c r="E344" s="290"/>
      <c r="F344" s="291"/>
      <c r="G344" s="278"/>
      <c r="H344" s="284"/>
      <c r="I344" s="365" t="s">
        <v>466</v>
      </c>
      <c r="J344" s="365"/>
      <c r="K344" s="292" t="s">
        <v>163</v>
      </c>
      <c r="L344" s="1351">
        <v>1</v>
      </c>
      <c r="M344" s="293"/>
      <c r="N344" s="294">
        <f t="shared" si="4"/>
        <v>0</v>
      </c>
      <c r="O344" s="295"/>
    </row>
    <row r="345" spans="1:22" s="400" customFormat="1" ht="69.95" customHeight="1" x14ac:dyDescent="0.25">
      <c r="A345" s="403"/>
      <c r="B345" s="404" t="s">
        <v>621</v>
      </c>
      <c r="C345" s="405">
        <v>2815104</v>
      </c>
      <c r="D345" s="406" t="s">
        <v>453</v>
      </c>
      <c r="E345" s="407" t="s">
        <v>622</v>
      </c>
      <c r="F345" s="407" t="s">
        <v>35</v>
      </c>
      <c r="G345" s="405">
        <v>52119450</v>
      </c>
      <c r="H345" s="406" t="s">
        <v>454</v>
      </c>
      <c r="I345" s="408" t="s">
        <v>448</v>
      </c>
      <c r="J345" s="408" t="s">
        <v>623</v>
      </c>
      <c r="K345" s="409" t="s">
        <v>163</v>
      </c>
      <c r="L345" s="1363">
        <v>1</v>
      </c>
      <c r="M345" s="410"/>
      <c r="N345" s="410">
        <f t="shared" ref="N345:N408" si="5">L345*M345</f>
        <v>0</v>
      </c>
      <c r="O345" s="411">
        <f>SUM(N345:N348)</f>
        <v>0</v>
      </c>
      <c r="P345" s="399"/>
      <c r="V345" s="399"/>
    </row>
    <row r="346" spans="1:22" s="400" customFormat="1" ht="69.95" customHeight="1" x14ac:dyDescent="0.25">
      <c r="A346" s="403"/>
      <c r="B346" s="412"/>
      <c r="C346" s="413">
        <v>2010311</v>
      </c>
      <c r="D346" s="414" t="s">
        <v>461</v>
      </c>
      <c r="E346" s="403"/>
      <c r="F346" s="403"/>
      <c r="G346" s="413">
        <v>20107561</v>
      </c>
      <c r="H346" s="414" t="s">
        <v>462</v>
      </c>
      <c r="I346" s="415" t="s">
        <v>463</v>
      </c>
      <c r="J346" s="415"/>
      <c r="K346" s="416" t="s">
        <v>163</v>
      </c>
      <c r="L346" s="1364">
        <v>1</v>
      </c>
      <c r="M346" s="417"/>
      <c r="N346" s="417">
        <f t="shared" si="5"/>
        <v>0</v>
      </c>
      <c r="O346" s="418"/>
      <c r="P346" s="399"/>
      <c r="V346" s="399"/>
    </row>
    <row r="347" spans="1:22" s="400" customFormat="1" ht="69.95" customHeight="1" x14ac:dyDescent="0.25">
      <c r="A347" s="403"/>
      <c r="B347" s="412"/>
      <c r="C347" s="413">
        <v>1012137</v>
      </c>
      <c r="D347" s="414" t="s">
        <v>464</v>
      </c>
      <c r="E347" s="403"/>
      <c r="F347" s="403"/>
      <c r="G347" s="413">
        <v>10201058</v>
      </c>
      <c r="H347" s="414" t="s">
        <v>465</v>
      </c>
      <c r="I347" s="415" t="s">
        <v>466</v>
      </c>
      <c r="J347" s="415"/>
      <c r="K347" s="416" t="s">
        <v>103</v>
      </c>
      <c r="L347" s="1364">
        <v>3</v>
      </c>
      <c r="M347" s="417"/>
      <c r="N347" s="417">
        <f t="shared" si="5"/>
        <v>0</v>
      </c>
      <c r="O347" s="418"/>
      <c r="P347" s="399"/>
      <c r="V347" s="399"/>
    </row>
    <row r="348" spans="1:22" s="400" customFormat="1" ht="69.95" customHeight="1" thickBot="1" x14ac:dyDescent="0.3">
      <c r="A348" s="403"/>
      <c r="B348" s="419"/>
      <c r="C348" s="420">
        <v>1012301</v>
      </c>
      <c r="D348" s="421" t="s">
        <v>467</v>
      </c>
      <c r="E348" s="422"/>
      <c r="F348" s="422"/>
      <c r="G348" s="420">
        <v>10205007</v>
      </c>
      <c r="H348" s="421" t="s">
        <v>468</v>
      </c>
      <c r="I348" s="423" t="s">
        <v>466</v>
      </c>
      <c r="J348" s="423"/>
      <c r="K348" s="424" t="s">
        <v>103</v>
      </c>
      <c r="L348" s="1365">
        <v>1.5</v>
      </c>
      <c r="M348" s="425"/>
      <c r="N348" s="425">
        <f t="shared" si="5"/>
        <v>0</v>
      </c>
      <c r="O348" s="426"/>
      <c r="P348" s="399"/>
      <c r="V348" s="399"/>
    </row>
    <row r="349" spans="1:22" s="400" customFormat="1" ht="69.95" customHeight="1" x14ac:dyDescent="0.25">
      <c r="A349" s="427"/>
      <c r="B349" s="428" t="s">
        <v>624</v>
      </c>
      <c r="C349" s="429">
        <v>2815204</v>
      </c>
      <c r="D349" s="430" t="s">
        <v>473</v>
      </c>
      <c r="E349" s="431" t="s">
        <v>625</v>
      </c>
      <c r="F349" s="431" t="s">
        <v>35</v>
      </c>
      <c r="G349" s="429">
        <v>52189450</v>
      </c>
      <c r="H349" s="430" t="s">
        <v>474</v>
      </c>
      <c r="I349" s="432" t="s">
        <v>448</v>
      </c>
      <c r="J349" s="432" t="s">
        <v>623</v>
      </c>
      <c r="K349" s="433" t="s">
        <v>163</v>
      </c>
      <c r="L349" s="1366">
        <v>1</v>
      </c>
      <c r="M349" s="434"/>
      <c r="N349" s="434">
        <f t="shared" si="5"/>
        <v>0</v>
      </c>
      <c r="O349" s="435">
        <f>SUM(N349:N352)</f>
        <v>0</v>
      </c>
      <c r="P349" s="399"/>
      <c r="V349" s="399"/>
    </row>
    <row r="350" spans="1:22" s="400" customFormat="1" ht="69.95" customHeight="1" x14ac:dyDescent="0.25">
      <c r="A350" s="427"/>
      <c r="B350" s="436"/>
      <c r="C350" s="437">
        <v>2010311</v>
      </c>
      <c r="D350" s="438" t="s">
        <v>461</v>
      </c>
      <c r="E350" s="427"/>
      <c r="F350" s="427"/>
      <c r="G350" s="437">
        <v>20107561</v>
      </c>
      <c r="H350" s="438" t="s">
        <v>462</v>
      </c>
      <c r="I350" s="439" t="s">
        <v>463</v>
      </c>
      <c r="J350" s="439"/>
      <c r="K350" s="440" t="s">
        <v>163</v>
      </c>
      <c r="L350" s="1367">
        <v>2</v>
      </c>
      <c r="M350" s="441"/>
      <c r="N350" s="441">
        <f t="shared" si="5"/>
        <v>0</v>
      </c>
      <c r="O350" s="442"/>
      <c r="P350" s="399"/>
      <c r="V350" s="399"/>
    </row>
    <row r="351" spans="1:22" s="400" customFormat="1" ht="69.95" customHeight="1" x14ac:dyDescent="0.25">
      <c r="A351" s="427"/>
      <c r="B351" s="436"/>
      <c r="C351" s="437">
        <v>1012137</v>
      </c>
      <c r="D351" s="438" t="s">
        <v>464</v>
      </c>
      <c r="E351" s="427"/>
      <c r="F351" s="427"/>
      <c r="G351" s="437">
        <v>10201058</v>
      </c>
      <c r="H351" s="438" t="s">
        <v>465</v>
      </c>
      <c r="I351" s="439" t="s">
        <v>466</v>
      </c>
      <c r="J351" s="439"/>
      <c r="K351" s="440" t="s">
        <v>103</v>
      </c>
      <c r="L351" s="1367">
        <v>6</v>
      </c>
      <c r="M351" s="441"/>
      <c r="N351" s="441">
        <f t="shared" si="5"/>
        <v>0</v>
      </c>
      <c r="O351" s="442"/>
      <c r="P351" s="399"/>
      <c r="V351" s="399"/>
    </row>
    <row r="352" spans="1:22" s="400" customFormat="1" ht="69.95" customHeight="1" thickBot="1" x14ac:dyDescent="0.3">
      <c r="A352" s="427"/>
      <c r="B352" s="443"/>
      <c r="C352" s="444">
        <v>1012301</v>
      </c>
      <c r="D352" s="445" t="s">
        <v>467</v>
      </c>
      <c r="E352" s="446"/>
      <c r="F352" s="446"/>
      <c r="G352" s="444">
        <v>10205007</v>
      </c>
      <c r="H352" s="445" t="s">
        <v>468</v>
      </c>
      <c r="I352" s="447" t="s">
        <v>466</v>
      </c>
      <c r="J352" s="447"/>
      <c r="K352" s="448" t="s">
        <v>103</v>
      </c>
      <c r="L352" s="1368">
        <v>3</v>
      </c>
      <c r="M352" s="449"/>
      <c r="N352" s="449">
        <f t="shared" si="5"/>
        <v>0</v>
      </c>
      <c r="O352" s="450"/>
      <c r="P352" s="399"/>
      <c r="V352" s="399"/>
    </row>
    <row r="353" spans="1:22" s="400" customFormat="1" ht="69.95" customHeight="1" x14ac:dyDescent="0.25">
      <c r="A353" s="451"/>
      <c r="B353" s="452" t="s">
        <v>626</v>
      </c>
      <c r="C353" s="453">
        <v>2815104</v>
      </c>
      <c r="D353" s="454" t="s">
        <v>453</v>
      </c>
      <c r="E353" s="455" t="s">
        <v>627</v>
      </c>
      <c r="F353" s="455" t="s">
        <v>35</v>
      </c>
      <c r="G353" s="453">
        <v>52119450</v>
      </c>
      <c r="H353" s="454" t="s">
        <v>454</v>
      </c>
      <c r="I353" s="456" t="s">
        <v>448</v>
      </c>
      <c r="J353" s="456" t="s">
        <v>623</v>
      </c>
      <c r="K353" s="457" t="s">
        <v>163</v>
      </c>
      <c r="L353" s="1369">
        <v>1</v>
      </c>
      <c r="M353" s="458"/>
      <c r="N353" s="458">
        <f t="shared" si="5"/>
        <v>0</v>
      </c>
      <c r="O353" s="459">
        <f>SUM(N353:N359)</f>
        <v>0</v>
      </c>
      <c r="P353" s="399"/>
      <c r="V353" s="399"/>
    </row>
    <row r="354" spans="1:22" s="400" customFormat="1" ht="69.95" customHeight="1" x14ac:dyDescent="0.25">
      <c r="A354" s="451"/>
      <c r="B354" s="460"/>
      <c r="C354" s="461">
        <v>2010311</v>
      </c>
      <c r="D354" s="462" t="s">
        <v>461</v>
      </c>
      <c r="E354" s="451"/>
      <c r="F354" s="451"/>
      <c r="G354" s="461">
        <v>20107561</v>
      </c>
      <c r="H354" s="462" t="s">
        <v>462</v>
      </c>
      <c r="I354" s="463" t="s">
        <v>463</v>
      </c>
      <c r="J354" s="463"/>
      <c r="K354" s="464" t="s">
        <v>163</v>
      </c>
      <c r="L354" s="1370">
        <v>1</v>
      </c>
      <c r="M354" s="465"/>
      <c r="N354" s="465">
        <f t="shared" si="5"/>
        <v>0</v>
      </c>
      <c r="O354" s="466"/>
      <c r="P354" s="399"/>
      <c r="V354" s="399"/>
    </row>
    <row r="355" spans="1:22" s="400" customFormat="1" ht="69.95" customHeight="1" x14ac:dyDescent="0.25">
      <c r="A355" s="451"/>
      <c r="B355" s="460"/>
      <c r="C355" s="461">
        <v>2820152</v>
      </c>
      <c r="D355" s="462" t="s">
        <v>483</v>
      </c>
      <c r="E355" s="451"/>
      <c r="F355" s="451"/>
      <c r="G355" s="467">
        <v>50111240</v>
      </c>
      <c r="H355" s="468" t="s">
        <v>484</v>
      </c>
      <c r="I355" s="469" t="s">
        <v>448</v>
      </c>
      <c r="J355" s="469"/>
      <c r="K355" s="470" t="s">
        <v>163</v>
      </c>
      <c r="L355" s="1371">
        <v>1</v>
      </c>
      <c r="M355" s="471"/>
      <c r="N355" s="471">
        <f t="shared" si="5"/>
        <v>0</v>
      </c>
      <c r="O355" s="466"/>
      <c r="P355" s="399"/>
      <c r="V355" s="399"/>
    </row>
    <row r="356" spans="1:22" s="400" customFormat="1" ht="69.95" customHeight="1" x14ac:dyDescent="0.25">
      <c r="A356" s="451"/>
      <c r="B356" s="460"/>
      <c r="C356" s="461">
        <v>2110114</v>
      </c>
      <c r="D356" s="462" t="s">
        <v>557</v>
      </c>
      <c r="E356" s="451"/>
      <c r="F356" s="451"/>
      <c r="G356" s="467">
        <v>12601073</v>
      </c>
      <c r="H356" s="468" t="s">
        <v>488</v>
      </c>
      <c r="I356" s="469" t="s">
        <v>466</v>
      </c>
      <c r="J356" s="469"/>
      <c r="K356" s="470" t="s">
        <v>163</v>
      </c>
      <c r="L356" s="1371">
        <v>2</v>
      </c>
      <c r="M356" s="471"/>
      <c r="N356" s="471">
        <f t="shared" si="5"/>
        <v>0</v>
      </c>
      <c r="O356" s="466"/>
      <c r="P356" s="399"/>
      <c r="V356" s="399"/>
    </row>
    <row r="357" spans="1:22" s="400" customFormat="1" ht="69.95" customHeight="1" x14ac:dyDescent="0.25">
      <c r="A357" s="451"/>
      <c r="B357" s="460"/>
      <c r="C357" s="461">
        <v>2052244</v>
      </c>
      <c r="D357" s="462" t="s">
        <v>491</v>
      </c>
      <c r="E357" s="451"/>
      <c r="F357" s="451"/>
      <c r="G357" s="467">
        <v>10606082</v>
      </c>
      <c r="H357" s="468" t="s">
        <v>492</v>
      </c>
      <c r="I357" s="469" t="s">
        <v>466</v>
      </c>
      <c r="J357" s="469"/>
      <c r="K357" s="470" t="s">
        <v>163</v>
      </c>
      <c r="L357" s="1371">
        <v>1</v>
      </c>
      <c r="M357" s="471"/>
      <c r="N357" s="471">
        <f t="shared" si="5"/>
        <v>0</v>
      </c>
      <c r="O357" s="466"/>
      <c r="P357" s="399"/>
      <c r="V357" s="399"/>
    </row>
    <row r="358" spans="1:22" s="400" customFormat="1" ht="69.95" customHeight="1" x14ac:dyDescent="0.25">
      <c r="A358" s="451"/>
      <c r="B358" s="460"/>
      <c r="C358" s="461">
        <v>1012137</v>
      </c>
      <c r="D358" s="462" t="s">
        <v>464</v>
      </c>
      <c r="E358" s="451"/>
      <c r="F358" s="451"/>
      <c r="G358" s="467">
        <v>10201058</v>
      </c>
      <c r="H358" s="468" t="s">
        <v>465</v>
      </c>
      <c r="I358" s="469" t="s">
        <v>466</v>
      </c>
      <c r="J358" s="469"/>
      <c r="K358" s="470" t="s">
        <v>163</v>
      </c>
      <c r="L358" s="1371">
        <v>1.5</v>
      </c>
      <c r="M358" s="471"/>
      <c r="N358" s="471">
        <f t="shared" si="5"/>
        <v>0</v>
      </c>
      <c r="O358" s="466"/>
      <c r="P358" s="399"/>
      <c r="V358" s="399"/>
    </row>
    <row r="359" spans="1:22" s="400" customFormat="1" ht="69.95" customHeight="1" thickBot="1" x14ac:dyDescent="0.3">
      <c r="A359" s="451"/>
      <c r="B359" s="472"/>
      <c r="C359" s="473">
        <v>1012301</v>
      </c>
      <c r="D359" s="474" t="s">
        <v>467</v>
      </c>
      <c r="E359" s="475"/>
      <c r="F359" s="475"/>
      <c r="G359" s="473">
        <v>10205007</v>
      </c>
      <c r="H359" s="474" t="s">
        <v>468</v>
      </c>
      <c r="I359" s="476" t="s">
        <v>466</v>
      </c>
      <c r="J359" s="476"/>
      <c r="K359" s="477" t="s">
        <v>163</v>
      </c>
      <c r="L359" s="1372">
        <v>4.5</v>
      </c>
      <c r="M359" s="478"/>
      <c r="N359" s="478">
        <f t="shared" si="5"/>
        <v>0</v>
      </c>
      <c r="O359" s="479"/>
      <c r="P359" s="399"/>
      <c r="V359" s="399"/>
    </row>
    <row r="360" spans="1:22" s="400" customFormat="1" ht="69.95" customHeight="1" x14ac:dyDescent="0.25">
      <c r="A360" s="403"/>
      <c r="B360" s="404" t="s">
        <v>628</v>
      </c>
      <c r="C360" s="405">
        <v>2820151</v>
      </c>
      <c r="D360" s="406" t="s">
        <v>497</v>
      </c>
      <c r="E360" s="407" t="s">
        <v>629</v>
      </c>
      <c r="F360" s="407" t="s">
        <v>35</v>
      </c>
      <c r="G360" s="405">
        <v>50110240</v>
      </c>
      <c r="H360" s="406" t="s">
        <v>498</v>
      </c>
      <c r="I360" s="408" t="s">
        <v>448</v>
      </c>
      <c r="J360" s="408" t="s">
        <v>623</v>
      </c>
      <c r="K360" s="409" t="s">
        <v>163</v>
      </c>
      <c r="L360" s="1363">
        <v>1</v>
      </c>
      <c r="M360" s="410"/>
      <c r="N360" s="410">
        <f t="shared" si="5"/>
        <v>0</v>
      </c>
      <c r="O360" s="411">
        <f>SUM(N360:N362)</f>
        <v>0</v>
      </c>
      <c r="P360" s="399"/>
      <c r="V360" s="399"/>
    </row>
    <row r="361" spans="1:22" s="400" customFormat="1" ht="69.95" customHeight="1" x14ac:dyDescent="0.25">
      <c r="A361" s="403"/>
      <c r="B361" s="412"/>
      <c r="C361" s="480">
        <v>2110114</v>
      </c>
      <c r="D361" s="481" t="s">
        <v>487</v>
      </c>
      <c r="E361" s="403"/>
      <c r="F361" s="403"/>
      <c r="G361" s="480">
        <v>12601073</v>
      </c>
      <c r="H361" s="481" t="s">
        <v>488</v>
      </c>
      <c r="I361" s="482" t="s">
        <v>466</v>
      </c>
      <c r="J361" s="482"/>
      <c r="K361" s="403" t="s">
        <v>163</v>
      </c>
      <c r="L361" s="1373">
        <v>1</v>
      </c>
      <c r="M361" s="483"/>
      <c r="N361" s="483">
        <f t="shared" si="5"/>
        <v>0</v>
      </c>
      <c r="O361" s="418"/>
      <c r="P361" s="399"/>
      <c r="V361" s="399"/>
    </row>
    <row r="362" spans="1:22" s="400" customFormat="1" ht="69.95" customHeight="1" thickBot="1" x14ac:dyDescent="0.3">
      <c r="A362" s="403"/>
      <c r="B362" s="419"/>
      <c r="C362" s="420">
        <v>1012301</v>
      </c>
      <c r="D362" s="421" t="s">
        <v>467</v>
      </c>
      <c r="E362" s="422"/>
      <c r="F362" s="422"/>
      <c r="G362" s="420">
        <v>10205007</v>
      </c>
      <c r="H362" s="421" t="s">
        <v>468</v>
      </c>
      <c r="I362" s="423" t="s">
        <v>466</v>
      </c>
      <c r="J362" s="423"/>
      <c r="K362" s="424" t="s">
        <v>103</v>
      </c>
      <c r="L362" s="1365">
        <v>1.5</v>
      </c>
      <c r="M362" s="425"/>
      <c r="N362" s="425">
        <f t="shared" si="5"/>
        <v>0</v>
      </c>
      <c r="O362" s="426"/>
      <c r="P362" s="399"/>
      <c r="V362" s="399"/>
    </row>
    <row r="363" spans="1:22" s="400" customFormat="1" ht="69.95" customHeight="1" x14ac:dyDescent="0.25">
      <c r="A363" s="427"/>
      <c r="B363" s="428" t="s">
        <v>630</v>
      </c>
      <c r="C363" s="484">
        <v>2802401</v>
      </c>
      <c r="D363" s="485" t="s">
        <v>444</v>
      </c>
      <c r="E363" s="431" t="s">
        <v>631</v>
      </c>
      <c r="F363" s="431" t="s">
        <v>632</v>
      </c>
      <c r="G363" s="486">
        <v>51070240</v>
      </c>
      <c r="H363" s="430" t="s">
        <v>447</v>
      </c>
      <c r="I363" s="432" t="s">
        <v>448</v>
      </c>
      <c r="J363" s="432" t="s">
        <v>30</v>
      </c>
      <c r="K363" s="432" t="s">
        <v>163</v>
      </c>
      <c r="L363" s="1366">
        <v>1</v>
      </c>
      <c r="M363" s="434"/>
      <c r="N363" s="434">
        <f t="shared" si="5"/>
        <v>0</v>
      </c>
      <c r="O363" s="435">
        <f>SUM(N363:N371)</f>
        <v>0</v>
      </c>
      <c r="P363" s="399"/>
      <c r="V363" s="399"/>
    </row>
    <row r="364" spans="1:22" s="400" customFormat="1" ht="69.95" customHeight="1" x14ac:dyDescent="0.25">
      <c r="A364" s="427"/>
      <c r="B364" s="436"/>
      <c r="C364" s="437">
        <v>2831607</v>
      </c>
      <c r="D364" s="485" t="s">
        <v>449</v>
      </c>
      <c r="E364" s="427"/>
      <c r="F364" s="427"/>
      <c r="G364" s="486">
        <v>54038070</v>
      </c>
      <c r="H364" s="438" t="s">
        <v>450</v>
      </c>
      <c r="I364" s="439" t="s">
        <v>448</v>
      </c>
      <c r="J364" s="439"/>
      <c r="K364" s="440" t="s">
        <v>163</v>
      </c>
      <c r="L364" s="1367">
        <v>2</v>
      </c>
      <c r="M364" s="487"/>
      <c r="N364" s="441">
        <f t="shared" si="5"/>
        <v>0</v>
      </c>
      <c r="O364" s="442"/>
      <c r="P364" s="399"/>
      <c r="V364" s="399"/>
    </row>
    <row r="365" spans="1:22" s="400" customFormat="1" ht="69.95" customHeight="1" x14ac:dyDescent="0.25">
      <c r="A365" s="427"/>
      <c r="B365" s="436"/>
      <c r="C365" s="437">
        <v>2814160</v>
      </c>
      <c r="D365" s="485" t="s">
        <v>451</v>
      </c>
      <c r="E365" s="427"/>
      <c r="F365" s="427"/>
      <c r="G365" s="486">
        <v>52019305</v>
      </c>
      <c r="H365" s="438" t="s">
        <v>452</v>
      </c>
      <c r="I365" s="439" t="s">
        <v>448</v>
      </c>
      <c r="J365" s="439"/>
      <c r="K365" s="440" t="s">
        <v>163</v>
      </c>
      <c r="L365" s="1367">
        <v>3</v>
      </c>
      <c r="M365" s="487"/>
      <c r="N365" s="441">
        <f t="shared" si="5"/>
        <v>0</v>
      </c>
      <c r="O365" s="442"/>
      <c r="P365" s="399"/>
      <c r="V365" s="399"/>
    </row>
    <row r="366" spans="1:22" s="400" customFormat="1" ht="69.95" customHeight="1" x14ac:dyDescent="0.25">
      <c r="A366" s="427"/>
      <c r="B366" s="436"/>
      <c r="C366" s="437">
        <v>2820111</v>
      </c>
      <c r="D366" s="485" t="s">
        <v>455</v>
      </c>
      <c r="E366" s="427"/>
      <c r="F366" s="427"/>
      <c r="G366" s="486">
        <v>50113160</v>
      </c>
      <c r="H366" s="438" t="s">
        <v>456</v>
      </c>
      <c r="I366" s="439" t="s">
        <v>448</v>
      </c>
      <c r="J366" s="439"/>
      <c r="K366" s="440" t="s">
        <v>163</v>
      </c>
      <c r="L366" s="1367">
        <v>1</v>
      </c>
      <c r="M366" s="487"/>
      <c r="N366" s="441">
        <f t="shared" si="5"/>
        <v>0</v>
      </c>
      <c r="O366" s="442"/>
      <c r="P366" s="399"/>
      <c r="V366" s="399"/>
    </row>
    <row r="367" spans="1:22" s="400" customFormat="1" ht="69.95" customHeight="1" x14ac:dyDescent="0.25">
      <c r="A367" s="427"/>
      <c r="B367" s="436"/>
      <c r="C367" s="437">
        <v>2901620</v>
      </c>
      <c r="D367" s="485" t="s">
        <v>457</v>
      </c>
      <c r="E367" s="427"/>
      <c r="F367" s="427"/>
      <c r="G367" s="486">
        <v>52516050</v>
      </c>
      <c r="H367" s="438" t="s">
        <v>458</v>
      </c>
      <c r="I367" s="439" t="s">
        <v>448</v>
      </c>
      <c r="J367" s="439"/>
      <c r="K367" s="440" t="s">
        <v>163</v>
      </c>
      <c r="L367" s="1367">
        <v>2</v>
      </c>
      <c r="M367" s="487"/>
      <c r="N367" s="441">
        <f t="shared" si="5"/>
        <v>0</v>
      </c>
      <c r="O367" s="442"/>
      <c r="P367" s="399"/>
      <c r="V367" s="399"/>
    </row>
    <row r="368" spans="1:22" s="400" customFormat="1" ht="69.95" customHeight="1" x14ac:dyDescent="0.25">
      <c r="A368" s="427"/>
      <c r="B368" s="436"/>
      <c r="C368" s="437">
        <v>2851630</v>
      </c>
      <c r="D368" s="485" t="s">
        <v>459</v>
      </c>
      <c r="E368" s="427"/>
      <c r="F368" s="427"/>
      <c r="G368" s="486">
        <v>53516052</v>
      </c>
      <c r="H368" s="438" t="s">
        <v>460</v>
      </c>
      <c r="I368" s="439" t="s">
        <v>448</v>
      </c>
      <c r="J368" s="439"/>
      <c r="K368" s="440" t="s">
        <v>163</v>
      </c>
      <c r="L368" s="1367">
        <v>1</v>
      </c>
      <c r="M368" s="487"/>
      <c r="N368" s="441">
        <f t="shared" si="5"/>
        <v>0</v>
      </c>
      <c r="O368" s="442"/>
      <c r="P368" s="399"/>
      <c r="V368" s="399"/>
    </row>
    <row r="369" spans="1:22" s="400" customFormat="1" ht="69.95" customHeight="1" x14ac:dyDescent="0.25">
      <c r="A369" s="427"/>
      <c r="B369" s="436"/>
      <c r="C369" s="437">
        <v>2010311</v>
      </c>
      <c r="D369" s="485" t="s">
        <v>461</v>
      </c>
      <c r="E369" s="427"/>
      <c r="F369" s="427"/>
      <c r="G369" s="486">
        <v>20107561</v>
      </c>
      <c r="H369" s="438" t="s">
        <v>462</v>
      </c>
      <c r="I369" s="439" t="s">
        <v>463</v>
      </c>
      <c r="J369" s="439"/>
      <c r="K369" s="440" t="s">
        <v>163</v>
      </c>
      <c r="L369" s="1367">
        <v>3</v>
      </c>
      <c r="M369" s="487"/>
      <c r="N369" s="441">
        <f t="shared" si="5"/>
        <v>0</v>
      </c>
      <c r="O369" s="442"/>
      <c r="P369" s="399"/>
      <c r="V369" s="399"/>
    </row>
    <row r="370" spans="1:22" s="400" customFormat="1" ht="69.95" customHeight="1" x14ac:dyDescent="0.25">
      <c r="A370" s="427"/>
      <c r="B370" s="436"/>
      <c r="C370" s="437">
        <v>1012137</v>
      </c>
      <c r="D370" s="485" t="s">
        <v>464</v>
      </c>
      <c r="E370" s="427"/>
      <c r="F370" s="427"/>
      <c r="G370" s="486">
        <v>10201058</v>
      </c>
      <c r="H370" s="438" t="s">
        <v>465</v>
      </c>
      <c r="I370" s="439" t="s">
        <v>466</v>
      </c>
      <c r="J370" s="439"/>
      <c r="K370" s="440" t="s">
        <v>103</v>
      </c>
      <c r="L370" s="1367">
        <v>9</v>
      </c>
      <c r="M370" s="487"/>
      <c r="N370" s="441">
        <f t="shared" si="5"/>
        <v>0</v>
      </c>
      <c r="O370" s="442"/>
      <c r="P370" s="399"/>
      <c r="V370" s="399"/>
    </row>
    <row r="371" spans="1:22" s="400" customFormat="1" ht="69.95" customHeight="1" thickBot="1" x14ac:dyDescent="0.3">
      <c r="A371" s="427"/>
      <c r="B371" s="443"/>
      <c r="C371" s="444">
        <v>1012301</v>
      </c>
      <c r="D371" s="485" t="s">
        <v>467</v>
      </c>
      <c r="E371" s="446"/>
      <c r="F371" s="446"/>
      <c r="G371" s="486">
        <v>10205007</v>
      </c>
      <c r="H371" s="438" t="s">
        <v>468</v>
      </c>
      <c r="I371" s="439" t="s">
        <v>466</v>
      </c>
      <c r="J371" s="439"/>
      <c r="K371" s="440" t="s">
        <v>103</v>
      </c>
      <c r="L371" s="1368">
        <v>4.5</v>
      </c>
      <c r="M371" s="488"/>
      <c r="N371" s="449">
        <f t="shared" si="5"/>
        <v>0</v>
      </c>
      <c r="O371" s="450"/>
      <c r="P371" s="399"/>
      <c r="V371" s="399"/>
    </row>
    <row r="372" spans="1:22" s="400" customFormat="1" ht="69.95" customHeight="1" x14ac:dyDescent="0.25">
      <c r="A372" s="427"/>
      <c r="B372" s="428" t="s">
        <v>633</v>
      </c>
      <c r="C372" s="429">
        <v>2802401</v>
      </c>
      <c r="D372" s="485" t="s">
        <v>444</v>
      </c>
      <c r="E372" s="431" t="s">
        <v>634</v>
      </c>
      <c r="F372" s="431" t="s">
        <v>635</v>
      </c>
      <c r="G372" s="486">
        <v>51070240</v>
      </c>
      <c r="H372" s="430" t="s">
        <v>447</v>
      </c>
      <c r="I372" s="432" t="s">
        <v>448</v>
      </c>
      <c r="J372" s="432" t="s">
        <v>30</v>
      </c>
      <c r="K372" s="433" t="s">
        <v>163</v>
      </c>
      <c r="L372" s="1366">
        <v>2</v>
      </c>
      <c r="M372" s="434"/>
      <c r="N372" s="434">
        <f t="shared" si="5"/>
        <v>0</v>
      </c>
      <c r="O372" s="435">
        <f>SUM(N372:N381)</f>
        <v>0</v>
      </c>
      <c r="P372" s="399"/>
      <c r="V372" s="399"/>
    </row>
    <row r="373" spans="1:22" s="400" customFormat="1" ht="69.95" customHeight="1" x14ac:dyDescent="0.25">
      <c r="A373" s="427"/>
      <c r="B373" s="436"/>
      <c r="C373" s="437">
        <v>2831607</v>
      </c>
      <c r="D373" s="485" t="s">
        <v>449</v>
      </c>
      <c r="E373" s="427"/>
      <c r="F373" s="427"/>
      <c r="G373" s="486">
        <v>54038070</v>
      </c>
      <c r="H373" s="438" t="s">
        <v>450</v>
      </c>
      <c r="I373" s="439" t="s">
        <v>448</v>
      </c>
      <c r="J373" s="439"/>
      <c r="K373" s="440" t="s">
        <v>163</v>
      </c>
      <c r="L373" s="1367">
        <v>4</v>
      </c>
      <c r="M373" s="487"/>
      <c r="N373" s="441">
        <f t="shared" si="5"/>
        <v>0</v>
      </c>
      <c r="O373" s="442"/>
      <c r="P373" s="399"/>
      <c r="V373" s="399"/>
    </row>
    <row r="374" spans="1:22" s="400" customFormat="1" ht="69.95" customHeight="1" x14ac:dyDescent="0.25">
      <c r="A374" s="427"/>
      <c r="B374" s="436"/>
      <c r="C374" s="437">
        <v>2820642</v>
      </c>
      <c r="D374" s="485" t="s">
        <v>471</v>
      </c>
      <c r="E374" s="427"/>
      <c r="F374" s="427"/>
      <c r="G374" s="486">
        <v>54575042</v>
      </c>
      <c r="H374" s="438" t="s">
        <v>472</v>
      </c>
      <c r="I374" s="439" t="s">
        <v>448</v>
      </c>
      <c r="J374" s="439"/>
      <c r="K374" s="440" t="s">
        <v>163</v>
      </c>
      <c r="L374" s="1367">
        <v>2</v>
      </c>
      <c r="M374" s="487"/>
      <c r="N374" s="441">
        <f t="shared" si="5"/>
        <v>0</v>
      </c>
      <c r="O374" s="442"/>
      <c r="P374" s="399"/>
      <c r="V374" s="399"/>
    </row>
    <row r="375" spans="1:22" s="400" customFormat="1" ht="69.95" customHeight="1" x14ac:dyDescent="0.25">
      <c r="A375" s="427"/>
      <c r="B375" s="436"/>
      <c r="C375" s="437">
        <v>2820112</v>
      </c>
      <c r="D375" s="485" t="s">
        <v>475</v>
      </c>
      <c r="E375" s="427"/>
      <c r="F375" s="427"/>
      <c r="G375" s="486">
        <v>50114160</v>
      </c>
      <c r="H375" s="438" t="s">
        <v>476</v>
      </c>
      <c r="I375" s="439" t="s">
        <v>448</v>
      </c>
      <c r="J375" s="439"/>
      <c r="K375" s="440" t="s">
        <v>163</v>
      </c>
      <c r="L375" s="1367">
        <v>1</v>
      </c>
      <c r="M375" s="487"/>
      <c r="N375" s="441">
        <f t="shared" si="5"/>
        <v>0</v>
      </c>
      <c r="O375" s="442"/>
      <c r="P375" s="399"/>
      <c r="V375" s="399"/>
    </row>
    <row r="376" spans="1:22" s="400" customFormat="1" ht="69.95" customHeight="1" x14ac:dyDescent="0.25">
      <c r="A376" s="427"/>
      <c r="B376" s="436"/>
      <c r="C376" s="437">
        <v>2814160</v>
      </c>
      <c r="D376" s="485" t="s">
        <v>451</v>
      </c>
      <c r="E376" s="427"/>
      <c r="F376" s="427"/>
      <c r="G376" s="486">
        <v>52019305</v>
      </c>
      <c r="H376" s="438" t="s">
        <v>452</v>
      </c>
      <c r="I376" s="439" t="s">
        <v>448</v>
      </c>
      <c r="J376" s="439"/>
      <c r="K376" s="440" t="s">
        <v>163</v>
      </c>
      <c r="L376" s="1367">
        <v>6</v>
      </c>
      <c r="M376" s="487"/>
      <c r="N376" s="441">
        <f t="shared" si="5"/>
        <v>0</v>
      </c>
      <c r="O376" s="442"/>
      <c r="P376" s="399"/>
      <c r="V376" s="399"/>
    </row>
    <row r="377" spans="1:22" s="400" customFormat="1" ht="69.95" customHeight="1" x14ac:dyDescent="0.25">
      <c r="A377" s="427"/>
      <c r="B377" s="436"/>
      <c r="C377" s="489">
        <v>2980680</v>
      </c>
      <c r="D377" s="485" t="s">
        <v>477</v>
      </c>
      <c r="E377" s="427"/>
      <c r="F377" s="427"/>
      <c r="G377" s="486">
        <v>53216306</v>
      </c>
      <c r="H377" s="438" t="s">
        <v>478</v>
      </c>
      <c r="I377" s="439" t="s">
        <v>448</v>
      </c>
      <c r="J377" s="439"/>
      <c r="K377" s="440" t="s">
        <v>163</v>
      </c>
      <c r="L377" s="1367">
        <v>2</v>
      </c>
      <c r="M377" s="487"/>
      <c r="N377" s="441">
        <f t="shared" si="5"/>
        <v>0</v>
      </c>
      <c r="O377" s="442"/>
      <c r="P377" s="399"/>
      <c r="V377" s="399"/>
    </row>
    <row r="378" spans="1:22" s="400" customFormat="1" ht="69.95" customHeight="1" x14ac:dyDescent="0.25">
      <c r="A378" s="427"/>
      <c r="B378" s="436"/>
      <c r="C378" s="437">
        <v>2901620</v>
      </c>
      <c r="D378" s="485" t="s">
        <v>457</v>
      </c>
      <c r="E378" s="427"/>
      <c r="F378" s="427"/>
      <c r="G378" s="486">
        <v>52516050</v>
      </c>
      <c r="H378" s="438" t="s">
        <v>458</v>
      </c>
      <c r="I378" s="439" t="s">
        <v>448</v>
      </c>
      <c r="J378" s="439"/>
      <c r="K378" s="440" t="s">
        <v>163</v>
      </c>
      <c r="L378" s="1367">
        <v>8</v>
      </c>
      <c r="M378" s="487"/>
      <c r="N378" s="441">
        <f t="shared" si="5"/>
        <v>0</v>
      </c>
      <c r="O378" s="442"/>
      <c r="P378" s="399"/>
      <c r="V378" s="399"/>
    </row>
    <row r="379" spans="1:22" s="400" customFormat="1" ht="69.95" customHeight="1" x14ac:dyDescent="0.25">
      <c r="A379" s="427"/>
      <c r="B379" s="436"/>
      <c r="C379" s="437">
        <v>2010311</v>
      </c>
      <c r="D379" s="485" t="s">
        <v>461</v>
      </c>
      <c r="E379" s="427"/>
      <c r="F379" s="427"/>
      <c r="G379" s="486">
        <v>20107561</v>
      </c>
      <c r="H379" s="438" t="s">
        <v>462</v>
      </c>
      <c r="I379" s="439" t="s">
        <v>463</v>
      </c>
      <c r="J379" s="439"/>
      <c r="K379" s="440" t="s">
        <v>163</v>
      </c>
      <c r="L379" s="1367">
        <v>6</v>
      </c>
      <c r="M379" s="487"/>
      <c r="N379" s="441">
        <f t="shared" si="5"/>
        <v>0</v>
      </c>
      <c r="O379" s="442"/>
      <c r="P379" s="399"/>
      <c r="V379" s="399"/>
    </row>
    <row r="380" spans="1:22" s="400" customFormat="1" ht="69.95" customHeight="1" x14ac:dyDescent="0.25">
      <c r="A380" s="427"/>
      <c r="B380" s="436"/>
      <c r="C380" s="437">
        <v>1012137</v>
      </c>
      <c r="D380" s="485" t="s">
        <v>464</v>
      </c>
      <c r="E380" s="427"/>
      <c r="F380" s="427"/>
      <c r="G380" s="486">
        <v>10201058</v>
      </c>
      <c r="H380" s="438" t="s">
        <v>465</v>
      </c>
      <c r="I380" s="439" t="s">
        <v>466</v>
      </c>
      <c r="J380" s="439"/>
      <c r="K380" s="440" t="s">
        <v>103</v>
      </c>
      <c r="L380" s="1367">
        <v>18</v>
      </c>
      <c r="M380" s="487"/>
      <c r="N380" s="441">
        <f t="shared" si="5"/>
        <v>0</v>
      </c>
      <c r="O380" s="442"/>
      <c r="P380" s="399"/>
      <c r="V380" s="399"/>
    </row>
    <row r="381" spans="1:22" s="400" customFormat="1" ht="69.95" customHeight="1" thickBot="1" x14ac:dyDescent="0.3">
      <c r="A381" s="427"/>
      <c r="B381" s="443"/>
      <c r="C381" s="444">
        <v>1012301</v>
      </c>
      <c r="D381" s="485" t="s">
        <v>467</v>
      </c>
      <c r="E381" s="446"/>
      <c r="F381" s="446"/>
      <c r="G381" s="486">
        <v>10205007</v>
      </c>
      <c r="H381" s="438" t="s">
        <v>468</v>
      </c>
      <c r="I381" s="490" t="s">
        <v>466</v>
      </c>
      <c r="J381" s="490"/>
      <c r="K381" s="448" t="s">
        <v>103</v>
      </c>
      <c r="L381" s="1368">
        <v>9</v>
      </c>
      <c r="M381" s="488"/>
      <c r="N381" s="449">
        <f t="shared" si="5"/>
        <v>0</v>
      </c>
      <c r="O381" s="450"/>
      <c r="P381" s="399"/>
      <c r="V381" s="399"/>
    </row>
    <row r="382" spans="1:22" s="400" customFormat="1" ht="69.95" customHeight="1" x14ac:dyDescent="0.25">
      <c r="A382" s="427"/>
      <c r="B382" s="428" t="s">
        <v>636</v>
      </c>
      <c r="C382" s="484">
        <v>2802401</v>
      </c>
      <c r="D382" s="430" t="s">
        <v>444</v>
      </c>
      <c r="E382" s="431" t="s">
        <v>637</v>
      </c>
      <c r="F382" s="431" t="s">
        <v>638</v>
      </c>
      <c r="G382" s="429">
        <v>51070240</v>
      </c>
      <c r="H382" s="430" t="s">
        <v>447</v>
      </c>
      <c r="I382" s="432" t="s">
        <v>448</v>
      </c>
      <c r="J382" s="432" t="s">
        <v>30</v>
      </c>
      <c r="K382" s="433" t="s">
        <v>163</v>
      </c>
      <c r="L382" s="1366">
        <v>2</v>
      </c>
      <c r="M382" s="434"/>
      <c r="N382" s="434">
        <f t="shared" si="5"/>
        <v>0</v>
      </c>
      <c r="O382" s="435">
        <f>SUM(N382:N395)</f>
        <v>0</v>
      </c>
      <c r="P382" s="399"/>
      <c r="V382" s="399"/>
    </row>
    <row r="383" spans="1:22" s="400" customFormat="1" ht="69.95" customHeight="1" x14ac:dyDescent="0.25">
      <c r="A383" s="427"/>
      <c r="B383" s="436"/>
      <c r="C383" s="437">
        <v>2831607</v>
      </c>
      <c r="D383" s="438" t="s">
        <v>449</v>
      </c>
      <c r="E383" s="427"/>
      <c r="F383" s="427"/>
      <c r="G383" s="437">
        <v>54038070</v>
      </c>
      <c r="H383" s="438" t="s">
        <v>450</v>
      </c>
      <c r="I383" s="439" t="s">
        <v>448</v>
      </c>
      <c r="J383" s="439"/>
      <c r="K383" s="440" t="s">
        <v>163</v>
      </c>
      <c r="L383" s="1367">
        <v>4</v>
      </c>
      <c r="M383" s="441"/>
      <c r="N383" s="441">
        <f t="shared" si="5"/>
        <v>0</v>
      </c>
      <c r="O383" s="442"/>
      <c r="P383" s="399"/>
      <c r="V383" s="399"/>
    </row>
    <row r="384" spans="1:22" s="400" customFormat="1" ht="69.95" customHeight="1" x14ac:dyDescent="0.25">
      <c r="A384" s="427"/>
      <c r="B384" s="436"/>
      <c r="C384" s="437">
        <v>2820642</v>
      </c>
      <c r="D384" s="438" t="s">
        <v>471</v>
      </c>
      <c r="E384" s="427"/>
      <c r="F384" s="427"/>
      <c r="G384" s="437">
        <v>54575042</v>
      </c>
      <c r="H384" s="438" t="s">
        <v>472</v>
      </c>
      <c r="I384" s="439" t="s">
        <v>448</v>
      </c>
      <c r="J384" s="439"/>
      <c r="K384" s="440" t="s">
        <v>163</v>
      </c>
      <c r="L384" s="1367">
        <v>3</v>
      </c>
      <c r="M384" s="441"/>
      <c r="N384" s="441">
        <f t="shared" si="5"/>
        <v>0</v>
      </c>
      <c r="O384" s="442"/>
      <c r="P384" s="399"/>
      <c r="V384" s="399"/>
    </row>
    <row r="385" spans="1:22" s="400" customFormat="1" ht="69.95" customHeight="1" x14ac:dyDescent="0.25">
      <c r="A385" s="427"/>
      <c r="B385" s="436"/>
      <c r="C385" s="437">
        <v>2820112</v>
      </c>
      <c r="D385" s="438" t="s">
        <v>475</v>
      </c>
      <c r="E385" s="427"/>
      <c r="F385" s="427"/>
      <c r="G385" s="437">
        <v>50114160</v>
      </c>
      <c r="H385" s="438" t="s">
        <v>476</v>
      </c>
      <c r="I385" s="439" t="s">
        <v>448</v>
      </c>
      <c r="J385" s="439"/>
      <c r="K385" s="440" t="s">
        <v>163</v>
      </c>
      <c r="L385" s="1367">
        <v>1</v>
      </c>
      <c r="M385" s="441"/>
      <c r="N385" s="441">
        <f t="shared" si="5"/>
        <v>0</v>
      </c>
      <c r="O385" s="442"/>
      <c r="P385" s="399"/>
      <c r="V385" s="399"/>
    </row>
    <row r="386" spans="1:22" s="400" customFormat="1" ht="69.95" customHeight="1" x14ac:dyDescent="0.25">
      <c r="A386" s="427"/>
      <c r="B386" s="436"/>
      <c r="C386" s="437">
        <v>2901620</v>
      </c>
      <c r="D386" s="438" t="s">
        <v>457</v>
      </c>
      <c r="E386" s="427"/>
      <c r="F386" s="427"/>
      <c r="G386" s="437">
        <v>52516050</v>
      </c>
      <c r="H386" s="438" t="s">
        <v>458</v>
      </c>
      <c r="I386" s="439" t="s">
        <v>448</v>
      </c>
      <c r="J386" s="439"/>
      <c r="K386" s="440" t="s">
        <v>163</v>
      </c>
      <c r="L386" s="1367">
        <v>10</v>
      </c>
      <c r="M386" s="441"/>
      <c r="N386" s="441">
        <f t="shared" si="5"/>
        <v>0</v>
      </c>
      <c r="O386" s="442"/>
      <c r="P386" s="399"/>
      <c r="V386" s="399"/>
    </row>
    <row r="387" spans="1:22" s="400" customFormat="1" ht="69.95" customHeight="1" x14ac:dyDescent="0.25">
      <c r="A387" s="427"/>
      <c r="B387" s="436"/>
      <c r="C387" s="489">
        <v>2980680</v>
      </c>
      <c r="D387" s="438" t="s">
        <v>477</v>
      </c>
      <c r="E387" s="427"/>
      <c r="F387" s="427"/>
      <c r="G387" s="437">
        <v>53216306</v>
      </c>
      <c r="H387" s="438" t="s">
        <v>478</v>
      </c>
      <c r="I387" s="439" t="s">
        <v>448</v>
      </c>
      <c r="J387" s="439"/>
      <c r="K387" s="440" t="s">
        <v>163</v>
      </c>
      <c r="L387" s="1367">
        <v>2</v>
      </c>
      <c r="M387" s="441"/>
      <c r="N387" s="441">
        <f t="shared" si="5"/>
        <v>0</v>
      </c>
      <c r="O387" s="442"/>
      <c r="P387" s="399"/>
      <c r="V387" s="399"/>
    </row>
    <row r="388" spans="1:22" s="400" customFormat="1" ht="69.95" customHeight="1" x14ac:dyDescent="0.25">
      <c r="A388" s="427"/>
      <c r="B388" s="436"/>
      <c r="C388" s="437">
        <v>2010152</v>
      </c>
      <c r="D388" s="438" t="s">
        <v>485</v>
      </c>
      <c r="E388" s="427"/>
      <c r="F388" s="427"/>
      <c r="G388" s="437">
        <v>20511028</v>
      </c>
      <c r="H388" s="438" t="s">
        <v>486</v>
      </c>
      <c r="I388" s="439" t="s">
        <v>463</v>
      </c>
      <c r="J388" s="439"/>
      <c r="K388" s="440" t="s">
        <v>163</v>
      </c>
      <c r="L388" s="1367">
        <v>6</v>
      </c>
      <c r="M388" s="441"/>
      <c r="N388" s="441">
        <f t="shared" si="5"/>
        <v>0</v>
      </c>
      <c r="O388" s="442"/>
      <c r="P388" s="399"/>
      <c r="V388" s="399"/>
    </row>
    <row r="389" spans="1:22" s="400" customFormat="1" ht="69.95" customHeight="1" x14ac:dyDescent="0.25">
      <c r="A389" s="427"/>
      <c r="B389" s="436"/>
      <c r="C389" s="437">
        <v>2010311</v>
      </c>
      <c r="D389" s="438" t="s">
        <v>461</v>
      </c>
      <c r="E389" s="427"/>
      <c r="F389" s="427"/>
      <c r="G389" s="437">
        <v>20107561</v>
      </c>
      <c r="H389" s="438" t="s">
        <v>462</v>
      </c>
      <c r="I389" s="439" t="s">
        <v>463</v>
      </c>
      <c r="J389" s="439"/>
      <c r="K389" s="440" t="s">
        <v>163</v>
      </c>
      <c r="L389" s="1367">
        <v>3</v>
      </c>
      <c r="M389" s="441"/>
      <c r="N389" s="441">
        <f t="shared" si="5"/>
        <v>0</v>
      </c>
      <c r="O389" s="442"/>
      <c r="P389" s="399"/>
      <c r="V389" s="399"/>
    </row>
    <row r="390" spans="1:22" s="400" customFormat="1" ht="69.95" customHeight="1" x14ac:dyDescent="0.25">
      <c r="A390" s="427"/>
      <c r="B390" s="436"/>
      <c r="C390" s="437">
        <v>2814160</v>
      </c>
      <c r="D390" s="438" t="s">
        <v>451</v>
      </c>
      <c r="E390" s="427"/>
      <c r="F390" s="427"/>
      <c r="G390" s="437">
        <v>52019305</v>
      </c>
      <c r="H390" s="438" t="s">
        <v>452</v>
      </c>
      <c r="I390" s="439" t="s">
        <v>448</v>
      </c>
      <c r="J390" s="439"/>
      <c r="K390" s="440" t="s">
        <v>163</v>
      </c>
      <c r="L390" s="1367">
        <v>3</v>
      </c>
      <c r="M390" s="441"/>
      <c r="N390" s="441">
        <f t="shared" si="5"/>
        <v>0</v>
      </c>
      <c r="O390" s="442"/>
      <c r="P390" s="399"/>
      <c r="V390" s="399"/>
    </row>
    <row r="391" spans="1:22" s="400" customFormat="1" ht="69.95" customHeight="1" x14ac:dyDescent="0.25">
      <c r="A391" s="427"/>
      <c r="B391" s="436"/>
      <c r="C391" s="437">
        <v>2110114</v>
      </c>
      <c r="D391" s="438" t="s">
        <v>487</v>
      </c>
      <c r="E391" s="427"/>
      <c r="F391" s="427"/>
      <c r="G391" s="437">
        <v>12601073</v>
      </c>
      <c r="H391" s="438" t="s">
        <v>488</v>
      </c>
      <c r="I391" s="439" t="s">
        <v>466</v>
      </c>
      <c r="J391" s="439"/>
      <c r="K391" s="440" t="s">
        <v>163</v>
      </c>
      <c r="L391" s="1367">
        <v>6</v>
      </c>
      <c r="M391" s="441"/>
      <c r="N391" s="441">
        <f t="shared" si="5"/>
        <v>0</v>
      </c>
      <c r="O391" s="442"/>
      <c r="P391" s="399"/>
      <c r="V391" s="399"/>
    </row>
    <row r="392" spans="1:22" s="400" customFormat="1" ht="69.95" customHeight="1" x14ac:dyDescent="0.25">
      <c r="A392" s="427"/>
      <c r="B392" s="436"/>
      <c r="C392" s="437">
        <v>1012137</v>
      </c>
      <c r="D392" s="438" t="s">
        <v>464</v>
      </c>
      <c r="E392" s="427"/>
      <c r="F392" s="427"/>
      <c r="G392" s="437">
        <v>10201058</v>
      </c>
      <c r="H392" s="438" t="s">
        <v>465</v>
      </c>
      <c r="I392" s="439" t="s">
        <v>466</v>
      </c>
      <c r="J392" s="439"/>
      <c r="K392" s="440" t="s">
        <v>103</v>
      </c>
      <c r="L392" s="1367">
        <v>9</v>
      </c>
      <c r="M392" s="441"/>
      <c r="N392" s="441">
        <f t="shared" si="5"/>
        <v>0</v>
      </c>
      <c r="O392" s="442"/>
      <c r="P392" s="399"/>
      <c r="V392" s="399"/>
    </row>
    <row r="393" spans="1:22" s="400" customFormat="1" ht="69.95" customHeight="1" x14ac:dyDescent="0.25">
      <c r="A393" s="427"/>
      <c r="B393" s="436"/>
      <c r="C393" s="437">
        <v>1012301</v>
      </c>
      <c r="D393" s="438" t="s">
        <v>467</v>
      </c>
      <c r="E393" s="427"/>
      <c r="F393" s="427"/>
      <c r="G393" s="437">
        <v>10205007</v>
      </c>
      <c r="H393" s="438" t="s">
        <v>468</v>
      </c>
      <c r="I393" s="439" t="s">
        <v>466</v>
      </c>
      <c r="J393" s="439"/>
      <c r="K393" s="440" t="s">
        <v>103</v>
      </c>
      <c r="L393" s="1367">
        <v>4.5</v>
      </c>
      <c r="M393" s="441"/>
      <c r="N393" s="441">
        <f t="shared" si="5"/>
        <v>0</v>
      </c>
      <c r="O393" s="442"/>
      <c r="P393" s="399"/>
      <c r="V393" s="399"/>
    </row>
    <row r="394" spans="1:22" s="400" customFormat="1" ht="69.95" customHeight="1" x14ac:dyDescent="0.25">
      <c r="A394" s="427"/>
      <c r="B394" s="436"/>
      <c r="C394" s="437">
        <v>2810102</v>
      </c>
      <c r="D394" s="438" t="s">
        <v>489</v>
      </c>
      <c r="E394" s="427"/>
      <c r="F394" s="427"/>
      <c r="G394" s="437">
        <v>51505160</v>
      </c>
      <c r="H394" s="438" t="s">
        <v>490</v>
      </c>
      <c r="I394" s="439" t="s">
        <v>448</v>
      </c>
      <c r="J394" s="439"/>
      <c r="K394" s="440" t="s">
        <v>163</v>
      </c>
      <c r="L394" s="1367">
        <v>6</v>
      </c>
      <c r="M394" s="441"/>
      <c r="N394" s="441">
        <f t="shared" si="5"/>
        <v>0</v>
      </c>
      <c r="O394" s="442"/>
      <c r="P394" s="399"/>
      <c r="V394" s="399"/>
    </row>
    <row r="395" spans="1:22" s="400" customFormat="1" ht="69.95" customHeight="1" thickBot="1" x14ac:dyDescent="0.3">
      <c r="A395" s="427"/>
      <c r="B395" s="443"/>
      <c r="C395" s="444">
        <v>2052244</v>
      </c>
      <c r="D395" s="445" t="s">
        <v>491</v>
      </c>
      <c r="E395" s="446"/>
      <c r="F395" s="446"/>
      <c r="G395" s="444">
        <v>10606082</v>
      </c>
      <c r="H395" s="445" t="s">
        <v>492</v>
      </c>
      <c r="I395" s="447" t="s">
        <v>466</v>
      </c>
      <c r="J395" s="447"/>
      <c r="K395" s="448" t="s">
        <v>163</v>
      </c>
      <c r="L395" s="1368">
        <v>3</v>
      </c>
      <c r="M395" s="449"/>
      <c r="N395" s="449">
        <f t="shared" si="5"/>
        <v>0</v>
      </c>
      <c r="O395" s="450"/>
      <c r="P395" s="399"/>
      <c r="V395" s="399"/>
    </row>
    <row r="396" spans="1:22" s="400" customFormat="1" ht="69.95" customHeight="1" x14ac:dyDescent="0.25">
      <c r="A396" s="427"/>
      <c r="B396" s="428" t="s">
        <v>639</v>
      </c>
      <c r="C396" s="429">
        <v>2802401</v>
      </c>
      <c r="D396" s="485" t="s">
        <v>444</v>
      </c>
      <c r="E396" s="431" t="s">
        <v>640</v>
      </c>
      <c r="F396" s="431" t="s">
        <v>641</v>
      </c>
      <c r="G396" s="486">
        <v>51070240</v>
      </c>
      <c r="H396" s="430" t="s">
        <v>447</v>
      </c>
      <c r="I396" s="432" t="s">
        <v>448</v>
      </c>
      <c r="J396" s="432" t="s">
        <v>30</v>
      </c>
      <c r="K396" s="433" t="s">
        <v>163</v>
      </c>
      <c r="L396" s="1366">
        <v>2</v>
      </c>
      <c r="M396" s="434"/>
      <c r="N396" s="434">
        <f t="shared" si="5"/>
        <v>0</v>
      </c>
      <c r="O396" s="435">
        <f>SUM(N396:N404)</f>
        <v>0</v>
      </c>
      <c r="P396" s="399"/>
      <c r="V396" s="399"/>
    </row>
    <row r="397" spans="1:22" s="400" customFormat="1" ht="69.95" customHeight="1" x14ac:dyDescent="0.25">
      <c r="A397" s="427"/>
      <c r="B397" s="436"/>
      <c r="C397" s="437">
        <v>2831607</v>
      </c>
      <c r="D397" s="485" t="s">
        <v>449</v>
      </c>
      <c r="E397" s="427"/>
      <c r="F397" s="427"/>
      <c r="G397" s="486">
        <v>54038070</v>
      </c>
      <c r="H397" s="438" t="s">
        <v>450</v>
      </c>
      <c r="I397" s="439" t="s">
        <v>448</v>
      </c>
      <c r="J397" s="439"/>
      <c r="K397" s="440" t="s">
        <v>163</v>
      </c>
      <c r="L397" s="1367">
        <v>4</v>
      </c>
      <c r="M397" s="487"/>
      <c r="N397" s="441">
        <f t="shared" si="5"/>
        <v>0</v>
      </c>
      <c r="O397" s="442"/>
      <c r="P397" s="399"/>
      <c r="V397" s="399"/>
    </row>
    <row r="398" spans="1:22" s="400" customFormat="1" ht="69.95" customHeight="1" x14ac:dyDescent="0.25">
      <c r="A398" s="427"/>
      <c r="B398" s="436"/>
      <c r="C398" s="437">
        <v>2820642</v>
      </c>
      <c r="D398" s="485" t="s">
        <v>471</v>
      </c>
      <c r="E398" s="427"/>
      <c r="F398" s="427"/>
      <c r="G398" s="486">
        <v>54575042</v>
      </c>
      <c r="H398" s="438" t="s">
        <v>472</v>
      </c>
      <c r="I398" s="439" t="s">
        <v>448</v>
      </c>
      <c r="J398" s="439"/>
      <c r="K398" s="440" t="s">
        <v>163</v>
      </c>
      <c r="L398" s="1367">
        <v>3</v>
      </c>
      <c r="M398" s="487"/>
      <c r="N398" s="441">
        <f t="shared" si="5"/>
        <v>0</v>
      </c>
      <c r="O398" s="442"/>
      <c r="P398" s="399"/>
      <c r="V398" s="399"/>
    </row>
    <row r="399" spans="1:22" s="400" customFormat="1" ht="69.95" customHeight="1" x14ac:dyDescent="0.25">
      <c r="A399" s="427"/>
      <c r="B399" s="436"/>
      <c r="C399" s="437">
        <v>2820112</v>
      </c>
      <c r="D399" s="485" t="s">
        <v>475</v>
      </c>
      <c r="E399" s="427"/>
      <c r="F399" s="427"/>
      <c r="G399" s="486">
        <v>50114160</v>
      </c>
      <c r="H399" s="438" t="s">
        <v>476</v>
      </c>
      <c r="I399" s="439" t="s">
        <v>448</v>
      </c>
      <c r="J399" s="439"/>
      <c r="K399" s="440" t="s">
        <v>163</v>
      </c>
      <c r="L399" s="1367">
        <v>1</v>
      </c>
      <c r="M399" s="487"/>
      <c r="N399" s="441">
        <f t="shared" si="5"/>
        <v>0</v>
      </c>
      <c r="O399" s="442"/>
      <c r="P399" s="399"/>
      <c r="V399" s="399"/>
    </row>
    <row r="400" spans="1:22" s="400" customFormat="1" ht="69.95" customHeight="1" x14ac:dyDescent="0.25">
      <c r="A400" s="427"/>
      <c r="B400" s="436"/>
      <c r="C400" s="437">
        <v>2901620</v>
      </c>
      <c r="D400" s="485" t="s">
        <v>457</v>
      </c>
      <c r="E400" s="427"/>
      <c r="F400" s="427"/>
      <c r="G400" s="486">
        <v>52516050</v>
      </c>
      <c r="H400" s="438" t="s">
        <v>458</v>
      </c>
      <c r="I400" s="439" t="s">
        <v>448</v>
      </c>
      <c r="J400" s="439"/>
      <c r="K400" s="440" t="s">
        <v>163</v>
      </c>
      <c r="L400" s="1367">
        <v>10</v>
      </c>
      <c r="M400" s="487"/>
      <c r="N400" s="441">
        <f t="shared" si="5"/>
        <v>0</v>
      </c>
      <c r="O400" s="442"/>
      <c r="P400" s="399"/>
      <c r="V400" s="399"/>
    </row>
    <row r="401" spans="1:22" s="400" customFormat="1" ht="69.95" customHeight="1" x14ac:dyDescent="0.25">
      <c r="A401" s="427"/>
      <c r="B401" s="436"/>
      <c r="C401" s="489">
        <v>2980680</v>
      </c>
      <c r="D401" s="485" t="s">
        <v>477</v>
      </c>
      <c r="E401" s="427"/>
      <c r="F401" s="427"/>
      <c r="G401" s="486">
        <v>53216306</v>
      </c>
      <c r="H401" s="438" t="s">
        <v>478</v>
      </c>
      <c r="I401" s="439" t="s">
        <v>448</v>
      </c>
      <c r="J401" s="439"/>
      <c r="K401" s="440" t="s">
        <v>163</v>
      </c>
      <c r="L401" s="1367">
        <v>2</v>
      </c>
      <c r="M401" s="487"/>
      <c r="N401" s="441">
        <f t="shared" si="5"/>
        <v>0</v>
      </c>
      <c r="O401" s="442"/>
      <c r="P401" s="399"/>
      <c r="V401" s="399"/>
    </row>
    <row r="402" spans="1:22" s="400" customFormat="1" ht="69.95" customHeight="1" x14ac:dyDescent="0.25">
      <c r="A402" s="427"/>
      <c r="B402" s="436"/>
      <c r="C402" s="437">
        <v>2010152</v>
      </c>
      <c r="D402" s="485" t="s">
        <v>485</v>
      </c>
      <c r="E402" s="427"/>
      <c r="F402" s="427"/>
      <c r="G402" s="486">
        <v>20511028</v>
      </c>
      <c r="H402" s="438" t="s">
        <v>486</v>
      </c>
      <c r="I402" s="439" t="s">
        <v>463</v>
      </c>
      <c r="J402" s="439"/>
      <c r="K402" s="440" t="s">
        <v>163</v>
      </c>
      <c r="L402" s="1367">
        <v>3</v>
      </c>
      <c r="M402" s="487"/>
      <c r="N402" s="441">
        <f t="shared" si="5"/>
        <v>0</v>
      </c>
      <c r="O402" s="442"/>
      <c r="P402" s="399"/>
      <c r="V402" s="399"/>
    </row>
    <row r="403" spans="1:22" s="400" customFormat="1" ht="69.95" customHeight="1" x14ac:dyDescent="0.25">
      <c r="A403" s="427"/>
      <c r="B403" s="436"/>
      <c r="C403" s="437">
        <v>2110114</v>
      </c>
      <c r="D403" s="485" t="s">
        <v>487</v>
      </c>
      <c r="E403" s="427"/>
      <c r="F403" s="427"/>
      <c r="G403" s="486">
        <v>12601073</v>
      </c>
      <c r="H403" s="438" t="s">
        <v>488</v>
      </c>
      <c r="I403" s="439" t="s">
        <v>466</v>
      </c>
      <c r="J403" s="439"/>
      <c r="K403" s="440" t="s">
        <v>163</v>
      </c>
      <c r="L403" s="1367">
        <v>3</v>
      </c>
      <c r="M403" s="487"/>
      <c r="N403" s="441">
        <f t="shared" si="5"/>
        <v>0</v>
      </c>
      <c r="O403" s="442"/>
      <c r="P403" s="399"/>
      <c r="V403" s="399"/>
    </row>
    <row r="404" spans="1:22" s="400" customFormat="1" ht="69.95" customHeight="1" thickBot="1" x14ac:dyDescent="0.3">
      <c r="A404" s="427"/>
      <c r="B404" s="443"/>
      <c r="C404" s="444">
        <v>2810102</v>
      </c>
      <c r="D404" s="485" t="s">
        <v>489</v>
      </c>
      <c r="E404" s="446"/>
      <c r="F404" s="446"/>
      <c r="G404" s="486">
        <v>51505160</v>
      </c>
      <c r="H404" s="438" t="s">
        <v>490</v>
      </c>
      <c r="I404" s="490" t="s">
        <v>448</v>
      </c>
      <c r="J404" s="490"/>
      <c r="K404" s="448" t="s">
        <v>163</v>
      </c>
      <c r="L404" s="1368">
        <v>3</v>
      </c>
      <c r="M404" s="488"/>
      <c r="N404" s="449">
        <f t="shared" si="5"/>
        <v>0</v>
      </c>
      <c r="O404" s="450"/>
      <c r="P404" s="399"/>
      <c r="V404" s="399"/>
    </row>
    <row r="405" spans="1:22" ht="69.95" customHeight="1" x14ac:dyDescent="0.25">
      <c r="A405" s="277"/>
      <c r="B405" s="273" t="s">
        <v>642</v>
      </c>
      <c r="C405" s="356">
        <v>2820151</v>
      </c>
      <c r="D405" s="359" t="s">
        <v>497</v>
      </c>
      <c r="E405" s="357" t="s">
        <v>643</v>
      </c>
      <c r="F405" s="358" t="s">
        <v>35</v>
      </c>
      <c r="G405" s="356">
        <v>50110240</v>
      </c>
      <c r="H405" s="359" t="s">
        <v>498</v>
      </c>
      <c r="I405" s="360" t="s">
        <v>448</v>
      </c>
      <c r="J405" s="360" t="s">
        <v>30</v>
      </c>
      <c r="K405" s="361" t="s">
        <v>163</v>
      </c>
      <c r="L405" s="1358">
        <v>2</v>
      </c>
      <c r="M405" s="362"/>
      <c r="N405" s="362">
        <f t="shared" si="5"/>
        <v>0</v>
      </c>
      <c r="O405" s="363">
        <f>SUM(N405:N411)</f>
        <v>0</v>
      </c>
    </row>
    <row r="406" spans="1:22" ht="69.95" customHeight="1" x14ac:dyDescent="0.25">
      <c r="A406" s="277"/>
      <c r="B406" s="282"/>
      <c r="C406" s="283">
        <v>2010152</v>
      </c>
      <c r="D406" s="284" t="s">
        <v>485</v>
      </c>
      <c r="E406" s="276"/>
      <c r="F406" s="277"/>
      <c r="G406" s="283">
        <v>20511028</v>
      </c>
      <c r="H406" s="284" t="s">
        <v>486</v>
      </c>
      <c r="I406" s="285" t="s">
        <v>463</v>
      </c>
      <c r="J406" s="285"/>
      <c r="K406" s="286" t="s">
        <v>163</v>
      </c>
      <c r="L406" s="1350">
        <v>2</v>
      </c>
      <c r="M406" s="287"/>
      <c r="N406" s="287">
        <f t="shared" si="5"/>
        <v>0</v>
      </c>
      <c r="O406" s="281"/>
    </row>
    <row r="407" spans="1:22" ht="69.95" customHeight="1" x14ac:dyDescent="0.25">
      <c r="A407" s="277"/>
      <c r="B407" s="282"/>
      <c r="C407" s="283">
        <v>2110114</v>
      </c>
      <c r="D407" s="284" t="s">
        <v>487</v>
      </c>
      <c r="E407" s="276"/>
      <c r="F407" s="277"/>
      <c r="G407" s="283">
        <v>12601073</v>
      </c>
      <c r="H407" s="284" t="s">
        <v>488</v>
      </c>
      <c r="I407" s="285" t="s">
        <v>466</v>
      </c>
      <c r="J407" s="285"/>
      <c r="K407" s="286" t="s">
        <v>163</v>
      </c>
      <c r="L407" s="1350">
        <v>2</v>
      </c>
      <c r="M407" s="287"/>
      <c r="N407" s="287">
        <f t="shared" si="5"/>
        <v>0</v>
      </c>
      <c r="O407" s="281"/>
    </row>
    <row r="408" spans="1:22" ht="69.95" customHeight="1" x14ac:dyDescent="0.25">
      <c r="A408" s="277"/>
      <c r="B408" s="282"/>
      <c r="C408" s="283">
        <v>2815104</v>
      </c>
      <c r="D408" s="284" t="s">
        <v>453</v>
      </c>
      <c r="E408" s="276"/>
      <c r="F408" s="277"/>
      <c r="G408" s="283">
        <v>52119450</v>
      </c>
      <c r="H408" s="284" t="s">
        <v>454</v>
      </c>
      <c r="I408" s="285" t="s">
        <v>448</v>
      </c>
      <c r="J408" s="285"/>
      <c r="K408" s="286" t="s">
        <v>163</v>
      </c>
      <c r="L408" s="1350">
        <v>1</v>
      </c>
      <c r="M408" s="287"/>
      <c r="N408" s="287">
        <f t="shared" si="5"/>
        <v>0</v>
      </c>
      <c r="O408" s="281"/>
    </row>
    <row r="409" spans="1:22" ht="69.95" customHeight="1" x14ac:dyDescent="0.25">
      <c r="A409" s="277"/>
      <c r="B409" s="282"/>
      <c r="C409" s="283">
        <v>2010311</v>
      </c>
      <c r="D409" s="284" t="s">
        <v>461</v>
      </c>
      <c r="E409" s="276"/>
      <c r="F409" s="277"/>
      <c r="G409" s="283">
        <v>20107561</v>
      </c>
      <c r="H409" s="284" t="s">
        <v>462</v>
      </c>
      <c r="I409" s="285" t="s">
        <v>463</v>
      </c>
      <c r="J409" s="285"/>
      <c r="K409" s="286" t="s">
        <v>163</v>
      </c>
      <c r="L409" s="1350">
        <v>1</v>
      </c>
      <c r="M409" s="287"/>
      <c r="N409" s="287">
        <f t="shared" ref="N409:N472" si="6">L409*M409</f>
        <v>0</v>
      </c>
      <c r="O409" s="281"/>
    </row>
    <row r="410" spans="1:22" ht="69.95" customHeight="1" x14ac:dyDescent="0.25">
      <c r="A410" s="277"/>
      <c r="B410" s="282"/>
      <c r="C410" s="283">
        <v>1012137</v>
      </c>
      <c r="D410" s="284" t="s">
        <v>464</v>
      </c>
      <c r="E410" s="276"/>
      <c r="F410" s="277"/>
      <c r="G410" s="283">
        <v>10201058</v>
      </c>
      <c r="H410" s="284" t="s">
        <v>465</v>
      </c>
      <c r="I410" s="285" t="s">
        <v>466</v>
      </c>
      <c r="J410" s="285"/>
      <c r="K410" s="286" t="s">
        <v>103</v>
      </c>
      <c r="L410" s="1350">
        <v>1</v>
      </c>
      <c r="M410" s="287"/>
      <c r="N410" s="287">
        <f t="shared" si="6"/>
        <v>0</v>
      </c>
      <c r="O410" s="281"/>
    </row>
    <row r="411" spans="1:22" ht="69.95" customHeight="1" thickBot="1" x14ac:dyDescent="0.3">
      <c r="A411" s="277"/>
      <c r="B411" s="288"/>
      <c r="C411" s="289">
        <v>1012301</v>
      </c>
      <c r="D411" s="491" t="s">
        <v>467</v>
      </c>
      <c r="E411" s="290"/>
      <c r="F411" s="291"/>
      <c r="G411" s="289">
        <v>10205007</v>
      </c>
      <c r="H411" s="491" t="s">
        <v>468</v>
      </c>
      <c r="I411" s="492" t="s">
        <v>466</v>
      </c>
      <c r="J411" s="492"/>
      <c r="K411" s="292" t="s">
        <v>103</v>
      </c>
      <c r="L411" s="1351">
        <v>1</v>
      </c>
      <c r="M411" s="294"/>
      <c r="N411" s="294">
        <f t="shared" si="6"/>
        <v>0</v>
      </c>
      <c r="O411" s="295"/>
    </row>
    <row r="412" spans="1:22" ht="69.95" customHeight="1" x14ac:dyDescent="0.25">
      <c r="A412" s="296"/>
      <c r="B412" s="297" t="s">
        <v>644</v>
      </c>
      <c r="C412" s="298">
        <v>2804002</v>
      </c>
      <c r="D412" s="303" t="s">
        <v>529</v>
      </c>
      <c r="E412" s="300" t="s">
        <v>35</v>
      </c>
      <c r="F412" s="301"/>
      <c r="G412" s="298">
        <v>51070400</v>
      </c>
      <c r="H412" s="303" t="s">
        <v>532</v>
      </c>
      <c r="I412" s="304" t="s">
        <v>448</v>
      </c>
      <c r="J412" s="304"/>
      <c r="K412" s="305" t="s">
        <v>163</v>
      </c>
      <c r="L412" s="1352">
        <v>2</v>
      </c>
      <c r="M412" s="306"/>
      <c r="N412" s="306">
        <f t="shared" si="6"/>
        <v>0</v>
      </c>
      <c r="O412" s="307">
        <f>SUM(N412:N424)</f>
        <v>0</v>
      </c>
    </row>
    <row r="413" spans="1:22" ht="69.95" customHeight="1" x14ac:dyDescent="0.25">
      <c r="A413" s="296"/>
      <c r="B413" s="308"/>
      <c r="C413" s="309">
        <v>2820642</v>
      </c>
      <c r="D413" s="311" t="s">
        <v>471</v>
      </c>
      <c r="E413" s="310"/>
      <c r="F413" s="296"/>
      <c r="G413" s="309">
        <v>54575042</v>
      </c>
      <c r="H413" s="311" t="s">
        <v>472</v>
      </c>
      <c r="I413" s="312" t="s">
        <v>448</v>
      </c>
      <c r="J413" s="312"/>
      <c r="K413" s="313" t="s">
        <v>163</v>
      </c>
      <c r="L413" s="1353">
        <v>3</v>
      </c>
      <c r="M413" s="315"/>
      <c r="N413" s="315">
        <f t="shared" si="6"/>
        <v>0</v>
      </c>
      <c r="O413" s="316"/>
    </row>
    <row r="414" spans="1:22" ht="69.95" customHeight="1" x14ac:dyDescent="0.25">
      <c r="A414" s="296"/>
      <c r="B414" s="308"/>
      <c r="C414" s="309">
        <v>2901620</v>
      </c>
      <c r="D414" s="311" t="s">
        <v>457</v>
      </c>
      <c r="E414" s="310"/>
      <c r="F414" s="296"/>
      <c r="G414" s="309">
        <v>52516050</v>
      </c>
      <c r="H414" s="311" t="s">
        <v>458</v>
      </c>
      <c r="I414" s="312" t="s">
        <v>448</v>
      </c>
      <c r="J414" s="312"/>
      <c r="K414" s="313" t="s">
        <v>163</v>
      </c>
      <c r="L414" s="1353">
        <v>12</v>
      </c>
      <c r="M414" s="315"/>
      <c r="N414" s="315">
        <f t="shared" si="6"/>
        <v>0</v>
      </c>
      <c r="O414" s="316"/>
    </row>
    <row r="415" spans="1:22" ht="69.95" customHeight="1" x14ac:dyDescent="0.25">
      <c r="A415" s="296"/>
      <c r="B415" s="308"/>
      <c r="C415" s="493">
        <v>2980680</v>
      </c>
      <c r="D415" s="311" t="s">
        <v>477</v>
      </c>
      <c r="E415" s="310"/>
      <c r="F415" s="296"/>
      <c r="G415" s="309">
        <v>53216306</v>
      </c>
      <c r="H415" s="311" t="s">
        <v>478</v>
      </c>
      <c r="I415" s="312" t="s">
        <v>448</v>
      </c>
      <c r="J415" s="312"/>
      <c r="K415" s="313" t="s">
        <v>163</v>
      </c>
      <c r="L415" s="1353">
        <v>6</v>
      </c>
      <c r="M415" s="315"/>
      <c r="N415" s="315">
        <f t="shared" si="6"/>
        <v>0</v>
      </c>
      <c r="O415" s="316"/>
    </row>
    <row r="416" spans="1:22" ht="69.95" customHeight="1" x14ac:dyDescent="0.25">
      <c r="A416" s="296"/>
      <c r="B416" s="308"/>
      <c r="C416" s="309">
        <v>2010152</v>
      </c>
      <c r="D416" s="311" t="s">
        <v>485</v>
      </c>
      <c r="E416" s="310"/>
      <c r="F416" s="296"/>
      <c r="G416" s="309">
        <v>20511028</v>
      </c>
      <c r="H416" s="311" t="s">
        <v>486</v>
      </c>
      <c r="I416" s="312" t="s">
        <v>463</v>
      </c>
      <c r="J416" s="312"/>
      <c r="K416" s="313" t="s">
        <v>163</v>
      </c>
      <c r="L416" s="1353">
        <v>6</v>
      </c>
      <c r="M416" s="315"/>
      <c r="N416" s="315">
        <f t="shared" si="6"/>
        <v>0</v>
      </c>
      <c r="O416" s="316"/>
    </row>
    <row r="417" spans="1:15" ht="69.95" customHeight="1" x14ac:dyDescent="0.25">
      <c r="A417" s="296"/>
      <c r="B417" s="308"/>
      <c r="C417" s="309">
        <v>2010311</v>
      </c>
      <c r="D417" s="311" t="s">
        <v>461</v>
      </c>
      <c r="E417" s="310"/>
      <c r="F417" s="296"/>
      <c r="G417" s="309">
        <v>20107561</v>
      </c>
      <c r="H417" s="311" t="s">
        <v>462</v>
      </c>
      <c r="I417" s="312" t="s">
        <v>463</v>
      </c>
      <c r="J417" s="312"/>
      <c r="K417" s="313" t="s">
        <v>163</v>
      </c>
      <c r="L417" s="1353">
        <v>3</v>
      </c>
      <c r="M417" s="315"/>
      <c r="N417" s="315">
        <f t="shared" si="6"/>
        <v>0</v>
      </c>
      <c r="O417" s="316"/>
    </row>
    <row r="418" spans="1:15" ht="69.95" customHeight="1" x14ac:dyDescent="0.25">
      <c r="A418" s="296"/>
      <c r="B418" s="308"/>
      <c r="C418" s="309">
        <v>2814160</v>
      </c>
      <c r="D418" s="311" t="s">
        <v>451</v>
      </c>
      <c r="E418" s="310"/>
      <c r="F418" s="296"/>
      <c r="G418" s="309">
        <v>52019305</v>
      </c>
      <c r="H418" s="311" t="s">
        <v>452</v>
      </c>
      <c r="I418" s="312" t="s">
        <v>448</v>
      </c>
      <c r="J418" s="312"/>
      <c r="K418" s="313" t="s">
        <v>163</v>
      </c>
      <c r="L418" s="1353">
        <v>3</v>
      </c>
      <c r="M418" s="315"/>
      <c r="N418" s="315">
        <f t="shared" si="6"/>
        <v>0</v>
      </c>
      <c r="O418" s="316"/>
    </row>
    <row r="419" spans="1:15" ht="69.95" customHeight="1" x14ac:dyDescent="0.25">
      <c r="A419" s="296"/>
      <c r="B419" s="308"/>
      <c r="C419" s="309">
        <v>2110114</v>
      </c>
      <c r="D419" s="311" t="s">
        <v>487</v>
      </c>
      <c r="E419" s="310"/>
      <c r="F419" s="296"/>
      <c r="G419" s="309">
        <v>12601073</v>
      </c>
      <c r="H419" s="311" t="s">
        <v>488</v>
      </c>
      <c r="I419" s="312" t="s">
        <v>466</v>
      </c>
      <c r="J419" s="312"/>
      <c r="K419" s="313" t="s">
        <v>163</v>
      </c>
      <c r="L419" s="1353">
        <v>6</v>
      </c>
      <c r="M419" s="315"/>
      <c r="N419" s="315">
        <f t="shared" si="6"/>
        <v>0</v>
      </c>
      <c r="O419" s="316"/>
    </row>
    <row r="420" spans="1:15" ht="69.95" customHeight="1" x14ac:dyDescent="0.25">
      <c r="A420" s="296"/>
      <c r="B420" s="308"/>
      <c r="C420" s="309">
        <v>2810102</v>
      </c>
      <c r="D420" s="311" t="s">
        <v>489</v>
      </c>
      <c r="E420" s="310"/>
      <c r="F420" s="296"/>
      <c r="G420" s="309">
        <v>51505160</v>
      </c>
      <c r="H420" s="311" t="s">
        <v>490</v>
      </c>
      <c r="I420" s="312" t="s">
        <v>448</v>
      </c>
      <c r="J420" s="312"/>
      <c r="K420" s="313" t="s">
        <v>163</v>
      </c>
      <c r="L420" s="1353">
        <v>6</v>
      </c>
      <c r="M420" s="315"/>
      <c r="N420" s="315">
        <f t="shared" si="6"/>
        <v>0</v>
      </c>
      <c r="O420" s="316"/>
    </row>
    <row r="421" spans="1:15" ht="69.95" customHeight="1" x14ac:dyDescent="0.25">
      <c r="A421" s="296"/>
      <c r="B421" s="308"/>
      <c r="C421" s="309">
        <v>1012137</v>
      </c>
      <c r="D421" s="311" t="s">
        <v>464</v>
      </c>
      <c r="E421" s="310"/>
      <c r="F421" s="296"/>
      <c r="G421" s="309">
        <v>10201058</v>
      </c>
      <c r="H421" s="311" t="s">
        <v>465</v>
      </c>
      <c r="I421" s="312" t="s">
        <v>466</v>
      </c>
      <c r="J421" s="312"/>
      <c r="K421" s="313" t="s">
        <v>103</v>
      </c>
      <c r="L421" s="1353">
        <v>4</v>
      </c>
      <c r="M421" s="315"/>
      <c r="N421" s="315">
        <f t="shared" si="6"/>
        <v>0</v>
      </c>
      <c r="O421" s="316"/>
    </row>
    <row r="422" spans="1:15" ht="69.95" customHeight="1" x14ac:dyDescent="0.25">
      <c r="A422" s="296"/>
      <c r="B422" s="308"/>
      <c r="C422" s="309">
        <v>1012301</v>
      </c>
      <c r="D422" s="311" t="s">
        <v>467</v>
      </c>
      <c r="E422" s="310"/>
      <c r="F422" s="296"/>
      <c r="G422" s="309">
        <v>10205007</v>
      </c>
      <c r="H422" s="311" t="s">
        <v>468</v>
      </c>
      <c r="I422" s="312" t="s">
        <v>466</v>
      </c>
      <c r="J422" s="312"/>
      <c r="K422" s="313" t="s">
        <v>103</v>
      </c>
      <c r="L422" s="1353">
        <v>3</v>
      </c>
      <c r="M422" s="315"/>
      <c r="N422" s="315">
        <f t="shared" si="6"/>
        <v>0</v>
      </c>
      <c r="O422" s="316"/>
    </row>
    <row r="423" spans="1:15" ht="69.95" customHeight="1" x14ac:dyDescent="0.25">
      <c r="A423" s="296"/>
      <c r="B423" s="308"/>
      <c r="C423" s="309">
        <v>2052244</v>
      </c>
      <c r="D423" s="311" t="s">
        <v>491</v>
      </c>
      <c r="E423" s="310"/>
      <c r="F423" s="296"/>
      <c r="G423" s="309">
        <v>10606082</v>
      </c>
      <c r="H423" s="311" t="s">
        <v>492</v>
      </c>
      <c r="I423" s="312" t="s">
        <v>466</v>
      </c>
      <c r="J423" s="312"/>
      <c r="K423" s="313" t="s">
        <v>163</v>
      </c>
      <c r="L423" s="1353">
        <v>3</v>
      </c>
      <c r="M423" s="315"/>
      <c r="N423" s="315">
        <f t="shared" si="6"/>
        <v>0</v>
      </c>
      <c r="O423" s="316"/>
    </row>
    <row r="424" spans="1:15" ht="69.95" customHeight="1" thickBot="1" x14ac:dyDescent="0.3">
      <c r="A424" s="296"/>
      <c r="B424" s="318"/>
      <c r="C424" s="319">
        <v>2804002</v>
      </c>
      <c r="D424" s="494" t="s">
        <v>529</v>
      </c>
      <c r="E424" s="320"/>
      <c r="F424" s="321"/>
      <c r="G424" s="319">
        <v>51070400</v>
      </c>
      <c r="H424" s="494" t="s">
        <v>532</v>
      </c>
      <c r="I424" s="495" t="s">
        <v>448</v>
      </c>
      <c r="J424" s="495"/>
      <c r="K424" s="323" t="s">
        <v>163</v>
      </c>
      <c r="L424" s="1354">
        <v>2</v>
      </c>
      <c r="M424" s="325"/>
      <c r="N424" s="325">
        <f t="shared" si="6"/>
        <v>0</v>
      </c>
      <c r="O424" s="326"/>
    </row>
    <row r="425" spans="1:15" ht="69.95" customHeight="1" x14ac:dyDescent="0.25">
      <c r="A425" s="277"/>
      <c r="B425" s="273" t="s">
        <v>645</v>
      </c>
      <c r="C425" s="356">
        <v>2801502</v>
      </c>
      <c r="D425" s="359" t="s">
        <v>551</v>
      </c>
      <c r="E425" s="357" t="s">
        <v>646</v>
      </c>
      <c r="F425" s="358" t="s">
        <v>502</v>
      </c>
      <c r="G425" s="356">
        <v>51070150</v>
      </c>
      <c r="H425" s="359" t="s">
        <v>552</v>
      </c>
      <c r="I425" s="360" t="s">
        <v>448</v>
      </c>
      <c r="J425" s="360" t="s">
        <v>30</v>
      </c>
      <c r="K425" s="361" t="s">
        <v>163</v>
      </c>
      <c r="L425" s="1358">
        <v>1</v>
      </c>
      <c r="M425" s="362"/>
      <c r="N425" s="362">
        <f t="shared" si="6"/>
        <v>0</v>
      </c>
      <c r="O425" s="363">
        <f>SUM(N425:N433)</f>
        <v>0</v>
      </c>
    </row>
    <row r="426" spans="1:15" ht="69.95" customHeight="1" x14ac:dyDescent="0.25">
      <c r="A426" s="277"/>
      <c r="B426" s="282"/>
      <c r="C426" s="283">
        <v>2831607</v>
      </c>
      <c r="D426" s="284" t="s">
        <v>449</v>
      </c>
      <c r="E426" s="276"/>
      <c r="F426" s="277"/>
      <c r="G426" s="283">
        <v>54038070</v>
      </c>
      <c r="H426" s="284" t="s">
        <v>450</v>
      </c>
      <c r="I426" s="285" t="s">
        <v>448</v>
      </c>
      <c r="J426" s="285"/>
      <c r="K426" s="286" t="s">
        <v>163</v>
      </c>
      <c r="L426" s="1350">
        <v>2</v>
      </c>
      <c r="M426" s="287"/>
      <c r="N426" s="287">
        <f t="shared" si="6"/>
        <v>0</v>
      </c>
      <c r="O426" s="281"/>
    </row>
    <row r="427" spans="1:15" ht="69.95" customHeight="1" x14ac:dyDescent="0.25">
      <c r="A427" s="277"/>
      <c r="B427" s="282"/>
      <c r="C427" s="283">
        <v>2814160</v>
      </c>
      <c r="D427" s="284" t="s">
        <v>451</v>
      </c>
      <c r="E427" s="276"/>
      <c r="F427" s="277"/>
      <c r="G427" s="283">
        <v>52019305</v>
      </c>
      <c r="H427" s="284" t="s">
        <v>452</v>
      </c>
      <c r="I427" s="285" t="s">
        <v>448</v>
      </c>
      <c r="J427" s="285"/>
      <c r="K427" s="286" t="s">
        <v>163</v>
      </c>
      <c r="L427" s="1350">
        <v>2</v>
      </c>
      <c r="M427" s="287"/>
      <c r="N427" s="287">
        <f t="shared" si="6"/>
        <v>0</v>
      </c>
      <c r="O427" s="281"/>
    </row>
    <row r="428" spans="1:15" ht="69.95" customHeight="1" x14ac:dyDescent="0.25">
      <c r="A428" s="277"/>
      <c r="B428" s="282"/>
      <c r="C428" s="283">
        <v>2820111</v>
      </c>
      <c r="D428" s="284" t="s">
        <v>455</v>
      </c>
      <c r="E428" s="276"/>
      <c r="F428" s="277"/>
      <c r="G428" s="283">
        <v>50113160</v>
      </c>
      <c r="H428" s="284" t="s">
        <v>456</v>
      </c>
      <c r="I428" s="285" t="s">
        <v>448</v>
      </c>
      <c r="J428" s="285"/>
      <c r="K428" s="286" t="s">
        <v>163</v>
      </c>
      <c r="L428" s="1350">
        <v>1</v>
      </c>
      <c r="M428" s="287"/>
      <c r="N428" s="287">
        <f t="shared" si="6"/>
        <v>0</v>
      </c>
      <c r="O428" s="281"/>
    </row>
    <row r="429" spans="1:15" ht="69.95" customHeight="1" x14ac:dyDescent="0.25">
      <c r="A429" s="277"/>
      <c r="B429" s="282"/>
      <c r="C429" s="283">
        <v>2901620</v>
      </c>
      <c r="D429" s="284" t="s">
        <v>457</v>
      </c>
      <c r="E429" s="276"/>
      <c r="F429" s="277"/>
      <c r="G429" s="283">
        <v>52516050</v>
      </c>
      <c r="H429" s="284" t="s">
        <v>458</v>
      </c>
      <c r="I429" s="285" t="s">
        <v>448</v>
      </c>
      <c r="J429" s="285"/>
      <c r="K429" s="286" t="s">
        <v>163</v>
      </c>
      <c r="L429" s="1350">
        <v>2</v>
      </c>
      <c r="M429" s="287"/>
      <c r="N429" s="287">
        <f t="shared" si="6"/>
        <v>0</v>
      </c>
      <c r="O429" s="281"/>
    </row>
    <row r="430" spans="1:15" ht="69.95" customHeight="1" x14ac:dyDescent="0.25">
      <c r="A430" s="277"/>
      <c r="B430" s="282"/>
      <c r="C430" s="283">
        <v>2851630</v>
      </c>
      <c r="D430" s="284" t="s">
        <v>459</v>
      </c>
      <c r="E430" s="276"/>
      <c r="F430" s="277"/>
      <c r="G430" s="283">
        <v>53516052</v>
      </c>
      <c r="H430" s="284" t="s">
        <v>460</v>
      </c>
      <c r="I430" s="285" t="s">
        <v>448</v>
      </c>
      <c r="J430" s="285"/>
      <c r="K430" s="286" t="s">
        <v>163</v>
      </c>
      <c r="L430" s="1350">
        <v>1</v>
      </c>
      <c r="M430" s="287"/>
      <c r="N430" s="287">
        <f t="shared" si="6"/>
        <v>0</v>
      </c>
      <c r="O430" s="281"/>
    </row>
    <row r="431" spans="1:15" ht="69.95" customHeight="1" x14ac:dyDescent="0.25">
      <c r="A431" s="277"/>
      <c r="B431" s="282"/>
      <c r="C431" s="283">
        <v>2010311</v>
      </c>
      <c r="D431" s="284" t="s">
        <v>461</v>
      </c>
      <c r="E431" s="276"/>
      <c r="F431" s="277"/>
      <c r="G431" s="283">
        <v>20107561</v>
      </c>
      <c r="H431" s="284" t="s">
        <v>462</v>
      </c>
      <c r="I431" s="285" t="s">
        <v>463</v>
      </c>
      <c r="J431" s="285"/>
      <c r="K431" s="286" t="s">
        <v>163</v>
      </c>
      <c r="L431" s="1350">
        <v>2</v>
      </c>
      <c r="M431" s="287"/>
      <c r="N431" s="287">
        <f t="shared" si="6"/>
        <v>0</v>
      </c>
      <c r="O431" s="281"/>
    </row>
    <row r="432" spans="1:15" ht="69.95" customHeight="1" x14ac:dyDescent="0.25">
      <c r="A432" s="277"/>
      <c r="B432" s="282"/>
      <c r="C432" s="283">
        <v>1012137</v>
      </c>
      <c r="D432" s="284" t="s">
        <v>464</v>
      </c>
      <c r="E432" s="276"/>
      <c r="F432" s="277"/>
      <c r="G432" s="283">
        <v>10201058</v>
      </c>
      <c r="H432" s="284" t="s">
        <v>465</v>
      </c>
      <c r="I432" s="285" t="s">
        <v>466</v>
      </c>
      <c r="J432" s="285"/>
      <c r="K432" s="286" t="s">
        <v>103</v>
      </c>
      <c r="L432" s="1350">
        <v>6</v>
      </c>
      <c r="M432" s="287"/>
      <c r="N432" s="287">
        <f t="shared" si="6"/>
        <v>0</v>
      </c>
      <c r="O432" s="281"/>
    </row>
    <row r="433" spans="1:15" ht="69.95" customHeight="1" thickBot="1" x14ac:dyDescent="0.3">
      <c r="A433" s="277"/>
      <c r="B433" s="288"/>
      <c r="C433" s="289">
        <v>1012301</v>
      </c>
      <c r="D433" s="491" t="s">
        <v>467</v>
      </c>
      <c r="E433" s="290"/>
      <c r="F433" s="291"/>
      <c r="G433" s="289">
        <v>10205007</v>
      </c>
      <c r="H433" s="491" t="s">
        <v>468</v>
      </c>
      <c r="I433" s="492" t="s">
        <v>466</v>
      </c>
      <c r="J433" s="492"/>
      <c r="K433" s="292" t="s">
        <v>103</v>
      </c>
      <c r="L433" s="1351">
        <v>3</v>
      </c>
      <c r="M433" s="294"/>
      <c r="N433" s="294">
        <f t="shared" si="6"/>
        <v>0</v>
      </c>
      <c r="O433" s="295"/>
    </row>
    <row r="434" spans="1:15" ht="69.95" customHeight="1" x14ac:dyDescent="0.25">
      <c r="A434" s="327"/>
      <c r="B434" s="496" t="s">
        <v>647</v>
      </c>
      <c r="C434" s="333">
        <v>2801502</v>
      </c>
      <c r="D434" s="330" t="s">
        <v>551</v>
      </c>
      <c r="E434" s="331" t="s">
        <v>648</v>
      </c>
      <c r="F434" s="332" t="s">
        <v>649</v>
      </c>
      <c r="G434" s="333">
        <v>51070150</v>
      </c>
      <c r="H434" s="330" t="s">
        <v>552</v>
      </c>
      <c r="I434" s="334" t="s">
        <v>448</v>
      </c>
      <c r="J434" s="334" t="s">
        <v>30</v>
      </c>
      <c r="K434" s="335" t="s">
        <v>163</v>
      </c>
      <c r="L434" s="1355">
        <v>2</v>
      </c>
      <c r="M434" s="336"/>
      <c r="N434" s="336">
        <f t="shared" si="6"/>
        <v>0</v>
      </c>
      <c r="O434" s="337">
        <f>SUM(N434:N443)</f>
        <v>0</v>
      </c>
    </row>
    <row r="435" spans="1:15" ht="69.95" customHeight="1" x14ac:dyDescent="0.25">
      <c r="A435" s="327"/>
      <c r="B435" s="497"/>
      <c r="C435" s="339">
        <v>2831607</v>
      </c>
      <c r="D435" s="340" t="s">
        <v>449</v>
      </c>
      <c r="E435" s="341"/>
      <c r="F435" s="327"/>
      <c r="G435" s="339">
        <v>54038070</v>
      </c>
      <c r="H435" s="340" t="s">
        <v>450</v>
      </c>
      <c r="I435" s="342" t="s">
        <v>448</v>
      </c>
      <c r="J435" s="342"/>
      <c r="K435" s="343" t="s">
        <v>163</v>
      </c>
      <c r="L435" s="1356">
        <v>4</v>
      </c>
      <c r="M435" s="498"/>
      <c r="N435" s="344">
        <f t="shared" si="6"/>
        <v>0</v>
      </c>
      <c r="O435" s="345"/>
    </row>
    <row r="436" spans="1:15" ht="69.95" customHeight="1" x14ac:dyDescent="0.25">
      <c r="A436" s="327"/>
      <c r="B436" s="497"/>
      <c r="C436" s="339">
        <v>2820642</v>
      </c>
      <c r="D436" s="340" t="s">
        <v>471</v>
      </c>
      <c r="E436" s="341"/>
      <c r="F436" s="327"/>
      <c r="G436" s="339">
        <v>54575042</v>
      </c>
      <c r="H436" s="340" t="s">
        <v>472</v>
      </c>
      <c r="I436" s="342" t="s">
        <v>448</v>
      </c>
      <c r="J436" s="342"/>
      <c r="K436" s="343" t="s">
        <v>163</v>
      </c>
      <c r="L436" s="1356">
        <v>2</v>
      </c>
      <c r="M436" s="498"/>
      <c r="N436" s="344">
        <f t="shared" si="6"/>
        <v>0</v>
      </c>
      <c r="O436" s="345"/>
    </row>
    <row r="437" spans="1:15" ht="69.95" customHeight="1" x14ac:dyDescent="0.25">
      <c r="A437" s="327"/>
      <c r="B437" s="497"/>
      <c r="C437" s="339">
        <v>2820112</v>
      </c>
      <c r="D437" s="340" t="s">
        <v>475</v>
      </c>
      <c r="E437" s="341"/>
      <c r="F437" s="327"/>
      <c r="G437" s="339">
        <v>50114160</v>
      </c>
      <c r="H437" s="340" t="s">
        <v>476</v>
      </c>
      <c r="I437" s="342" t="s">
        <v>448</v>
      </c>
      <c r="J437" s="342"/>
      <c r="K437" s="343" t="s">
        <v>163</v>
      </c>
      <c r="L437" s="1356">
        <v>1</v>
      </c>
      <c r="M437" s="498"/>
      <c r="N437" s="344">
        <f t="shared" si="6"/>
        <v>0</v>
      </c>
      <c r="O437" s="345"/>
    </row>
    <row r="438" spans="1:15" ht="69.95" customHeight="1" x14ac:dyDescent="0.25">
      <c r="A438" s="327"/>
      <c r="B438" s="497"/>
      <c r="C438" s="339">
        <v>2814160</v>
      </c>
      <c r="D438" s="340" t="s">
        <v>451</v>
      </c>
      <c r="E438" s="341"/>
      <c r="F438" s="327"/>
      <c r="G438" s="339">
        <v>52019305</v>
      </c>
      <c r="H438" s="340" t="s">
        <v>452</v>
      </c>
      <c r="I438" s="342" t="s">
        <v>448</v>
      </c>
      <c r="J438" s="342"/>
      <c r="K438" s="343" t="s">
        <v>163</v>
      </c>
      <c r="L438" s="1356">
        <v>4</v>
      </c>
      <c r="M438" s="498"/>
      <c r="N438" s="344">
        <f t="shared" si="6"/>
        <v>0</v>
      </c>
      <c r="O438" s="345"/>
    </row>
    <row r="439" spans="1:15" ht="69.95" customHeight="1" x14ac:dyDescent="0.25">
      <c r="A439" s="327"/>
      <c r="B439" s="497"/>
      <c r="C439" s="346">
        <v>2980680</v>
      </c>
      <c r="D439" s="340" t="s">
        <v>477</v>
      </c>
      <c r="E439" s="341"/>
      <c r="F439" s="327"/>
      <c r="G439" s="339">
        <v>53216306</v>
      </c>
      <c r="H439" s="340" t="s">
        <v>478</v>
      </c>
      <c r="I439" s="342" t="s">
        <v>448</v>
      </c>
      <c r="J439" s="342"/>
      <c r="K439" s="343" t="s">
        <v>163</v>
      </c>
      <c r="L439" s="1356">
        <v>2</v>
      </c>
      <c r="M439" s="498"/>
      <c r="N439" s="344">
        <f t="shared" si="6"/>
        <v>0</v>
      </c>
      <c r="O439" s="345"/>
    </row>
    <row r="440" spans="1:15" ht="69.95" customHeight="1" x14ac:dyDescent="0.25">
      <c r="A440" s="327"/>
      <c r="B440" s="497"/>
      <c r="C440" s="339">
        <v>2901620</v>
      </c>
      <c r="D440" s="340" t="s">
        <v>457</v>
      </c>
      <c r="E440" s="341"/>
      <c r="F440" s="327"/>
      <c r="G440" s="339">
        <v>52516050</v>
      </c>
      <c r="H440" s="340" t="s">
        <v>458</v>
      </c>
      <c r="I440" s="342" t="s">
        <v>448</v>
      </c>
      <c r="J440" s="342"/>
      <c r="K440" s="343" t="s">
        <v>163</v>
      </c>
      <c r="L440" s="1356">
        <v>8</v>
      </c>
      <c r="M440" s="498"/>
      <c r="N440" s="344">
        <f t="shared" si="6"/>
        <v>0</v>
      </c>
      <c r="O440" s="345"/>
    </row>
    <row r="441" spans="1:15" ht="69.95" customHeight="1" x14ac:dyDescent="0.25">
      <c r="A441" s="327"/>
      <c r="B441" s="497"/>
      <c r="C441" s="339">
        <v>2010311</v>
      </c>
      <c r="D441" s="340" t="s">
        <v>461</v>
      </c>
      <c r="E441" s="341"/>
      <c r="F441" s="327"/>
      <c r="G441" s="339">
        <v>20107561</v>
      </c>
      <c r="H441" s="340" t="s">
        <v>462</v>
      </c>
      <c r="I441" s="342" t="s">
        <v>463</v>
      </c>
      <c r="J441" s="342"/>
      <c r="K441" s="343" t="s">
        <v>163</v>
      </c>
      <c r="L441" s="1356">
        <v>4</v>
      </c>
      <c r="M441" s="498"/>
      <c r="N441" s="344">
        <f t="shared" si="6"/>
        <v>0</v>
      </c>
      <c r="O441" s="345"/>
    </row>
    <row r="442" spans="1:15" ht="69.95" customHeight="1" x14ac:dyDescent="0.25">
      <c r="A442" s="327"/>
      <c r="B442" s="497"/>
      <c r="C442" s="339">
        <v>1012137</v>
      </c>
      <c r="D442" s="340" t="s">
        <v>464</v>
      </c>
      <c r="E442" s="341"/>
      <c r="F442" s="327"/>
      <c r="G442" s="339">
        <v>10201058</v>
      </c>
      <c r="H442" s="340" t="s">
        <v>465</v>
      </c>
      <c r="I442" s="342" t="s">
        <v>466</v>
      </c>
      <c r="J442" s="342"/>
      <c r="K442" s="343" t="s">
        <v>103</v>
      </c>
      <c r="L442" s="1356">
        <v>12</v>
      </c>
      <c r="M442" s="498"/>
      <c r="N442" s="344">
        <f t="shared" si="6"/>
        <v>0</v>
      </c>
      <c r="O442" s="345"/>
    </row>
    <row r="443" spans="1:15" ht="69.95" customHeight="1" thickBot="1" x14ac:dyDescent="0.3">
      <c r="A443" s="327"/>
      <c r="B443" s="499"/>
      <c r="C443" s="348">
        <v>1012301</v>
      </c>
      <c r="D443" s="349" t="s">
        <v>467</v>
      </c>
      <c r="E443" s="350"/>
      <c r="F443" s="351"/>
      <c r="G443" s="348">
        <v>10205007</v>
      </c>
      <c r="H443" s="349" t="s">
        <v>468</v>
      </c>
      <c r="I443" s="352" t="s">
        <v>466</v>
      </c>
      <c r="J443" s="352"/>
      <c r="K443" s="353" t="s">
        <v>103</v>
      </c>
      <c r="L443" s="1357">
        <v>6</v>
      </c>
      <c r="M443" s="500"/>
      <c r="N443" s="354">
        <f t="shared" si="6"/>
        <v>0</v>
      </c>
      <c r="O443" s="355"/>
    </row>
    <row r="444" spans="1:15" ht="69.95" customHeight="1" x14ac:dyDescent="0.25">
      <c r="A444" s="277"/>
      <c r="B444" s="273" t="s">
        <v>650</v>
      </c>
      <c r="C444" s="356">
        <v>2801502</v>
      </c>
      <c r="D444" s="359" t="s">
        <v>551</v>
      </c>
      <c r="E444" s="357" t="s">
        <v>651</v>
      </c>
      <c r="F444" s="358" t="s">
        <v>507</v>
      </c>
      <c r="G444" s="356">
        <v>51070150</v>
      </c>
      <c r="H444" s="359" t="s">
        <v>552</v>
      </c>
      <c r="I444" s="360" t="s">
        <v>448</v>
      </c>
      <c r="J444" s="360" t="s">
        <v>30</v>
      </c>
      <c r="K444" s="361" t="s">
        <v>163</v>
      </c>
      <c r="L444" s="1358">
        <v>2</v>
      </c>
      <c r="M444" s="362"/>
      <c r="N444" s="362">
        <f t="shared" si="6"/>
        <v>0</v>
      </c>
      <c r="O444" s="363">
        <f>SUM(N444:N456)</f>
        <v>0</v>
      </c>
    </row>
    <row r="445" spans="1:15" ht="69.95" customHeight="1" x14ac:dyDescent="0.25">
      <c r="A445" s="277"/>
      <c r="B445" s="282"/>
      <c r="C445" s="283">
        <v>2831607</v>
      </c>
      <c r="D445" s="284" t="s">
        <v>449</v>
      </c>
      <c r="E445" s="276"/>
      <c r="F445" s="277"/>
      <c r="G445" s="283">
        <v>54038070</v>
      </c>
      <c r="H445" s="284" t="s">
        <v>450</v>
      </c>
      <c r="I445" s="285" t="s">
        <v>448</v>
      </c>
      <c r="J445" s="285"/>
      <c r="K445" s="286" t="s">
        <v>163</v>
      </c>
      <c r="L445" s="1350">
        <v>4</v>
      </c>
      <c r="M445" s="287"/>
      <c r="N445" s="287">
        <f t="shared" si="6"/>
        <v>0</v>
      </c>
      <c r="O445" s="281"/>
    </row>
    <row r="446" spans="1:15" ht="69.95" customHeight="1" x14ac:dyDescent="0.25">
      <c r="A446" s="277"/>
      <c r="B446" s="282"/>
      <c r="C446" s="283">
        <v>2820642</v>
      </c>
      <c r="D446" s="284" t="s">
        <v>471</v>
      </c>
      <c r="E446" s="276"/>
      <c r="F446" s="277"/>
      <c r="G446" s="283">
        <v>54575042</v>
      </c>
      <c r="H446" s="284" t="s">
        <v>472</v>
      </c>
      <c r="I446" s="285" t="s">
        <v>448</v>
      </c>
      <c r="J446" s="285"/>
      <c r="K446" s="286" t="s">
        <v>163</v>
      </c>
      <c r="L446" s="1350">
        <v>2</v>
      </c>
      <c r="M446" s="287"/>
      <c r="N446" s="287">
        <f t="shared" si="6"/>
        <v>0</v>
      </c>
      <c r="O446" s="281"/>
    </row>
    <row r="447" spans="1:15" ht="69.95" customHeight="1" x14ac:dyDescent="0.25">
      <c r="A447" s="277"/>
      <c r="B447" s="282"/>
      <c r="C447" s="283">
        <v>2820112</v>
      </c>
      <c r="D447" s="284" t="s">
        <v>475</v>
      </c>
      <c r="E447" s="276"/>
      <c r="F447" s="277"/>
      <c r="G447" s="283">
        <v>50114160</v>
      </c>
      <c r="H447" s="284" t="s">
        <v>476</v>
      </c>
      <c r="I447" s="285" t="s">
        <v>448</v>
      </c>
      <c r="J447" s="285"/>
      <c r="K447" s="286" t="s">
        <v>163</v>
      </c>
      <c r="L447" s="1350">
        <v>1</v>
      </c>
      <c r="M447" s="287"/>
      <c r="N447" s="287">
        <f t="shared" si="6"/>
        <v>0</v>
      </c>
      <c r="O447" s="281"/>
    </row>
    <row r="448" spans="1:15" ht="69.95" customHeight="1" x14ac:dyDescent="0.25">
      <c r="A448" s="277"/>
      <c r="B448" s="282"/>
      <c r="C448" s="283">
        <v>2901620</v>
      </c>
      <c r="D448" s="284" t="s">
        <v>457</v>
      </c>
      <c r="E448" s="276"/>
      <c r="F448" s="277"/>
      <c r="G448" s="283">
        <v>52516050</v>
      </c>
      <c r="H448" s="284" t="s">
        <v>458</v>
      </c>
      <c r="I448" s="285" t="s">
        <v>448</v>
      </c>
      <c r="J448" s="285"/>
      <c r="K448" s="286" t="s">
        <v>163</v>
      </c>
      <c r="L448" s="1350">
        <v>8</v>
      </c>
      <c r="M448" s="287"/>
      <c r="N448" s="287">
        <f t="shared" si="6"/>
        <v>0</v>
      </c>
      <c r="O448" s="281"/>
    </row>
    <row r="449" spans="1:15" ht="69.95" customHeight="1" x14ac:dyDescent="0.25">
      <c r="A449" s="277"/>
      <c r="B449" s="282"/>
      <c r="C449" s="364">
        <v>2980680</v>
      </c>
      <c r="D449" s="284" t="s">
        <v>477</v>
      </c>
      <c r="E449" s="276"/>
      <c r="F449" s="277"/>
      <c r="G449" s="283">
        <v>53216306</v>
      </c>
      <c r="H449" s="284" t="s">
        <v>478</v>
      </c>
      <c r="I449" s="285" t="s">
        <v>448</v>
      </c>
      <c r="J449" s="285"/>
      <c r="K449" s="286" t="s">
        <v>163</v>
      </c>
      <c r="L449" s="1350">
        <v>2</v>
      </c>
      <c r="M449" s="287"/>
      <c r="N449" s="287">
        <f t="shared" si="6"/>
        <v>0</v>
      </c>
      <c r="O449" s="281"/>
    </row>
    <row r="450" spans="1:15" ht="69.95" customHeight="1" x14ac:dyDescent="0.25">
      <c r="A450" s="277"/>
      <c r="B450" s="282"/>
      <c r="C450" s="283">
        <v>2010152</v>
      </c>
      <c r="D450" s="284" t="s">
        <v>485</v>
      </c>
      <c r="E450" s="276"/>
      <c r="F450" s="277"/>
      <c r="G450" s="283">
        <v>20511028</v>
      </c>
      <c r="H450" s="284" t="s">
        <v>486</v>
      </c>
      <c r="I450" s="285" t="s">
        <v>463</v>
      </c>
      <c r="J450" s="285"/>
      <c r="K450" s="286" t="s">
        <v>163</v>
      </c>
      <c r="L450" s="1350">
        <v>4</v>
      </c>
      <c r="M450" s="287"/>
      <c r="N450" s="287">
        <f t="shared" si="6"/>
        <v>0</v>
      </c>
      <c r="O450" s="281"/>
    </row>
    <row r="451" spans="1:15" ht="69.95" customHeight="1" x14ac:dyDescent="0.25">
      <c r="A451" s="277"/>
      <c r="B451" s="282"/>
      <c r="C451" s="283">
        <v>2010311</v>
      </c>
      <c r="D451" s="284" t="s">
        <v>461</v>
      </c>
      <c r="E451" s="276"/>
      <c r="F451" s="277"/>
      <c r="G451" s="283">
        <v>20107561</v>
      </c>
      <c r="H451" s="284" t="s">
        <v>462</v>
      </c>
      <c r="I451" s="285" t="s">
        <v>463</v>
      </c>
      <c r="J451" s="285"/>
      <c r="K451" s="286" t="s">
        <v>163</v>
      </c>
      <c r="L451" s="1350">
        <v>2</v>
      </c>
      <c r="M451" s="287"/>
      <c r="N451" s="287">
        <f t="shared" si="6"/>
        <v>0</v>
      </c>
      <c r="O451" s="281"/>
    </row>
    <row r="452" spans="1:15" ht="69.95" customHeight="1" x14ac:dyDescent="0.25">
      <c r="A452" s="277"/>
      <c r="B452" s="282"/>
      <c r="C452" s="283">
        <v>2814160</v>
      </c>
      <c r="D452" s="284" t="s">
        <v>451</v>
      </c>
      <c r="E452" s="276"/>
      <c r="F452" s="277"/>
      <c r="G452" s="283">
        <v>52019305</v>
      </c>
      <c r="H452" s="284" t="s">
        <v>452</v>
      </c>
      <c r="I452" s="285" t="s">
        <v>448</v>
      </c>
      <c r="J452" s="285"/>
      <c r="K452" s="286" t="s">
        <v>163</v>
      </c>
      <c r="L452" s="1350">
        <v>2</v>
      </c>
      <c r="M452" s="287"/>
      <c r="N452" s="287">
        <f t="shared" si="6"/>
        <v>0</v>
      </c>
      <c r="O452" s="281"/>
    </row>
    <row r="453" spans="1:15" ht="69.95" customHeight="1" x14ac:dyDescent="0.25">
      <c r="A453" s="277"/>
      <c r="B453" s="282"/>
      <c r="C453" s="283">
        <v>2110114</v>
      </c>
      <c r="D453" s="284" t="s">
        <v>487</v>
      </c>
      <c r="E453" s="276"/>
      <c r="F453" s="277"/>
      <c r="G453" s="283">
        <v>12601073</v>
      </c>
      <c r="H453" s="284" t="s">
        <v>488</v>
      </c>
      <c r="I453" s="285" t="s">
        <v>466</v>
      </c>
      <c r="J453" s="285"/>
      <c r="K453" s="286" t="s">
        <v>163</v>
      </c>
      <c r="L453" s="1350">
        <v>4</v>
      </c>
      <c r="M453" s="287"/>
      <c r="N453" s="287">
        <f t="shared" si="6"/>
        <v>0</v>
      </c>
      <c r="O453" s="281"/>
    </row>
    <row r="454" spans="1:15" ht="69.95" customHeight="1" x14ac:dyDescent="0.25">
      <c r="A454" s="277"/>
      <c r="B454" s="282"/>
      <c r="C454" s="283">
        <v>1012137</v>
      </c>
      <c r="D454" s="284" t="s">
        <v>464</v>
      </c>
      <c r="E454" s="276"/>
      <c r="F454" s="277"/>
      <c r="G454" s="283">
        <v>10201058</v>
      </c>
      <c r="H454" s="284" t="s">
        <v>465</v>
      </c>
      <c r="I454" s="285" t="s">
        <v>466</v>
      </c>
      <c r="J454" s="285"/>
      <c r="K454" s="286" t="s">
        <v>103</v>
      </c>
      <c r="L454" s="1350">
        <v>6</v>
      </c>
      <c r="M454" s="287"/>
      <c r="N454" s="287">
        <f t="shared" si="6"/>
        <v>0</v>
      </c>
      <c r="O454" s="281"/>
    </row>
    <row r="455" spans="1:15" ht="69.95" customHeight="1" x14ac:dyDescent="0.25">
      <c r="A455" s="277"/>
      <c r="B455" s="282"/>
      <c r="C455" s="283">
        <v>2810102</v>
      </c>
      <c r="D455" s="284" t="s">
        <v>489</v>
      </c>
      <c r="E455" s="276"/>
      <c r="F455" s="277"/>
      <c r="G455" s="283">
        <v>51505160</v>
      </c>
      <c r="H455" s="284" t="s">
        <v>490</v>
      </c>
      <c r="I455" s="285" t="s">
        <v>448</v>
      </c>
      <c r="J455" s="285"/>
      <c r="K455" s="286" t="s">
        <v>163</v>
      </c>
      <c r="L455" s="1350">
        <v>4</v>
      </c>
      <c r="M455" s="287"/>
      <c r="N455" s="287">
        <f t="shared" si="6"/>
        <v>0</v>
      </c>
      <c r="O455" s="281"/>
    </row>
    <row r="456" spans="1:15" ht="69.95" customHeight="1" thickBot="1" x14ac:dyDescent="0.3">
      <c r="A456" s="277"/>
      <c r="B456" s="288"/>
      <c r="C456" s="289">
        <v>2052244</v>
      </c>
      <c r="D456" s="491" t="s">
        <v>491</v>
      </c>
      <c r="E456" s="290"/>
      <c r="F456" s="291"/>
      <c r="G456" s="289">
        <v>10606082</v>
      </c>
      <c r="H456" s="491" t="s">
        <v>492</v>
      </c>
      <c r="I456" s="492" t="s">
        <v>466</v>
      </c>
      <c r="J456" s="492"/>
      <c r="K456" s="292" t="s">
        <v>163</v>
      </c>
      <c r="L456" s="1351">
        <v>2</v>
      </c>
      <c r="M456" s="294"/>
      <c r="N456" s="294">
        <f t="shared" si="6"/>
        <v>0</v>
      </c>
      <c r="O456" s="295"/>
    </row>
    <row r="457" spans="1:15" ht="69.95" customHeight="1" x14ac:dyDescent="0.25">
      <c r="A457" s="327"/>
      <c r="B457" s="328" t="s">
        <v>652</v>
      </c>
      <c r="C457" s="333">
        <v>2801502</v>
      </c>
      <c r="D457" s="330" t="s">
        <v>551</v>
      </c>
      <c r="E457" s="331" t="s">
        <v>653</v>
      </c>
      <c r="F457" s="332" t="s">
        <v>511</v>
      </c>
      <c r="G457" s="333">
        <v>51070150</v>
      </c>
      <c r="H457" s="330" t="s">
        <v>552</v>
      </c>
      <c r="I457" s="334" t="s">
        <v>448</v>
      </c>
      <c r="J457" s="334" t="s">
        <v>30</v>
      </c>
      <c r="K457" s="335" t="s">
        <v>163</v>
      </c>
      <c r="L457" s="1355">
        <v>2</v>
      </c>
      <c r="M457" s="336"/>
      <c r="N457" s="336">
        <f t="shared" si="6"/>
        <v>0</v>
      </c>
      <c r="O457" s="337">
        <f>SUM(N457:N465)</f>
        <v>0</v>
      </c>
    </row>
    <row r="458" spans="1:15" ht="69.95" customHeight="1" x14ac:dyDescent="0.25">
      <c r="A458" s="327"/>
      <c r="B458" s="338"/>
      <c r="C458" s="339">
        <v>2831607</v>
      </c>
      <c r="D458" s="340" t="s">
        <v>449</v>
      </c>
      <c r="E458" s="341"/>
      <c r="F458" s="327"/>
      <c r="G458" s="339">
        <v>54038070</v>
      </c>
      <c r="H458" s="340" t="s">
        <v>450</v>
      </c>
      <c r="I458" s="342" t="s">
        <v>448</v>
      </c>
      <c r="J458" s="342"/>
      <c r="K458" s="343" t="s">
        <v>163</v>
      </c>
      <c r="L458" s="1356">
        <v>4</v>
      </c>
      <c r="M458" s="498"/>
      <c r="N458" s="344">
        <f t="shared" si="6"/>
        <v>0</v>
      </c>
      <c r="O458" s="345"/>
    </row>
    <row r="459" spans="1:15" ht="69.95" customHeight="1" x14ac:dyDescent="0.25">
      <c r="A459" s="327"/>
      <c r="B459" s="338"/>
      <c r="C459" s="339">
        <v>2820642</v>
      </c>
      <c r="D459" s="340" t="s">
        <v>471</v>
      </c>
      <c r="E459" s="341"/>
      <c r="F459" s="327"/>
      <c r="G459" s="339">
        <v>54575042</v>
      </c>
      <c r="H459" s="340" t="s">
        <v>472</v>
      </c>
      <c r="I459" s="342" t="s">
        <v>448</v>
      </c>
      <c r="J459" s="342"/>
      <c r="K459" s="343" t="s">
        <v>163</v>
      </c>
      <c r="L459" s="1356">
        <v>2</v>
      </c>
      <c r="M459" s="498"/>
      <c r="N459" s="344">
        <f t="shared" si="6"/>
        <v>0</v>
      </c>
      <c r="O459" s="345"/>
    </row>
    <row r="460" spans="1:15" ht="69.95" customHeight="1" x14ac:dyDescent="0.25">
      <c r="A460" s="327"/>
      <c r="B460" s="338"/>
      <c r="C460" s="339">
        <v>2820112</v>
      </c>
      <c r="D460" s="340" t="s">
        <v>475</v>
      </c>
      <c r="E460" s="341"/>
      <c r="F460" s="327"/>
      <c r="G460" s="339">
        <v>50114160</v>
      </c>
      <c r="H460" s="340" t="s">
        <v>476</v>
      </c>
      <c r="I460" s="342" t="s">
        <v>448</v>
      </c>
      <c r="J460" s="342"/>
      <c r="K460" s="343" t="s">
        <v>163</v>
      </c>
      <c r="L460" s="1356">
        <v>1</v>
      </c>
      <c r="M460" s="498"/>
      <c r="N460" s="344">
        <f t="shared" si="6"/>
        <v>0</v>
      </c>
      <c r="O460" s="345"/>
    </row>
    <row r="461" spans="1:15" ht="69.95" customHeight="1" x14ac:dyDescent="0.25">
      <c r="A461" s="327"/>
      <c r="B461" s="338"/>
      <c r="C461" s="339">
        <v>2901620</v>
      </c>
      <c r="D461" s="340" t="s">
        <v>457</v>
      </c>
      <c r="E461" s="341"/>
      <c r="F461" s="327"/>
      <c r="G461" s="339">
        <v>52516050</v>
      </c>
      <c r="H461" s="340" t="s">
        <v>458</v>
      </c>
      <c r="I461" s="342" t="s">
        <v>448</v>
      </c>
      <c r="J461" s="342"/>
      <c r="K461" s="343" t="s">
        <v>163</v>
      </c>
      <c r="L461" s="1356">
        <v>8</v>
      </c>
      <c r="M461" s="498"/>
      <c r="N461" s="344">
        <f t="shared" si="6"/>
        <v>0</v>
      </c>
      <c r="O461" s="345"/>
    </row>
    <row r="462" spans="1:15" ht="69.95" customHeight="1" x14ac:dyDescent="0.25">
      <c r="A462" s="327"/>
      <c r="B462" s="338"/>
      <c r="C462" s="346">
        <v>2980680</v>
      </c>
      <c r="D462" s="340" t="s">
        <v>477</v>
      </c>
      <c r="E462" s="341"/>
      <c r="F462" s="327"/>
      <c r="G462" s="339">
        <v>53216306</v>
      </c>
      <c r="H462" s="340" t="s">
        <v>478</v>
      </c>
      <c r="I462" s="342" t="s">
        <v>448</v>
      </c>
      <c r="J462" s="342"/>
      <c r="K462" s="343" t="s">
        <v>163</v>
      </c>
      <c r="L462" s="1356">
        <v>2</v>
      </c>
      <c r="M462" s="498"/>
      <c r="N462" s="344">
        <f t="shared" si="6"/>
        <v>0</v>
      </c>
      <c r="O462" s="345"/>
    </row>
    <row r="463" spans="1:15" ht="69.95" customHeight="1" x14ac:dyDescent="0.25">
      <c r="A463" s="327"/>
      <c r="B463" s="338"/>
      <c r="C463" s="339">
        <v>2010152</v>
      </c>
      <c r="D463" s="340" t="s">
        <v>485</v>
      </c>
      <c r="E463" s="341"/>
      <c r="F463" s="327"/>
      <c r="G463" s="339">
        <v>20511028</v>
      </c>
      <c r="H463" s="340" t="s">
        <v>486</v>
      </c>
      <c r="I463" s="342" t="s">
        <v>463</v>
      </c>
      <c r="J463" s="342"/>
      <c r="K463" s="343" t="s">
        <v>163</v>
      </c>
      <c r="L463" s="1356">
        <v>2</v>
      </c>
      <c r="M463" s="498"/>
      <c r="N463" s="344">
        <f t="shared" si="6"/>
        <v>0</v>
      </c>
      <c r="O463" s="345"/>
    </row>
    <row r="464" spans="1:15" ht="69.95" customHeight="1" x14ac:dyDescent="0.25">
      <c r="A464" s="327"/>
      <c r="B464" s="338"/>
      <c r="C464" s="339">
        <v>2110114</v>
      </c>
      <c r="D464" s="340" t="s">
        <v>487</v>
      </c>
      <c r="E464" s="341"/>
      <c r="F464" s="327"/>
      <c r="G464" s="339">
        <v>12601073</v>
      </c>
      <c r="H464" s="340" t="s">
        <v>488</v>
      </c>
      <c r="I464" s="342" t="s">
        <v>466</v>
      </c>
      <c r="J464" s="342"/>
      <c r="K464" s="343" t="s">
        <v>163</v>
      </c>
      <c r="L464" s="1356">
        <v>2</v>
      </c>
      <c r="M464" s="498"/>
      <c r="N464" s="344">
        <f t="shared" si="6"/>
        <v>0</v>
      </c>
      <c r="O464" s="345"/>
    </row>
    <row r="465" spans="1:15" ht="69.95" customHeight="1" thickBot="1" x14ac:dyDescent="0.3">
      <c r="A465" s="327"/>
      <c r="B465" s="347"/>
      <c r="C465" s="348">
        <v>2810102</v>
      </c>
      <c r="D465" s="349" t="s">
        <v>489</v>
      </c>
      <c r="E465" s="350"/>
      <c r="F465" s="351"/>
      <c r="G465" s="348">
        <v>51505160</v>
      </c>
      <c r="H465" s="349" t="s">
        <v>490</v>
      </c>
      <c r="I465" s="352" t="s">
        <v>448</v>
      </c>
      <c r="J465" s="352"/>
      <c r="K465" s="353" t="s">
        <v>163</v>
      </c>
      <c r="L465" s="1357">
        <v>2</v>
      </c>
      <c r="M465" s="500"/>
      <c r="N465" s="354">
        <f t="shared" si="6"/>
        <v>0</v>
      </c>
      <c r="O465" s="355"/>
    </row>
    <row r="466" spans="1:15" ht="69.95" customHeight="1" x14ac:dyDescent="0.25">
      <c r="A466" s="501" t="s">
        <v>654</v>
      </c>
      <c r="B466" s="502" t="s">
        <v>654</v>
      </c>
      <c r="C466" s="503">
        <v>2120102</v>
      </c>
      <c r="D466" s="504" t="s">
        <v>655</v>
      </c>
      <c r="E466" s="505" t="s">
        <v>656</v>
      </c>
      <c r="F466" s="506" t="s">
        <v>657</v>
      </c>
      <c r="G466" s="503">
        <v>12005072</v>
      </c>
      <c r="H466" s="504" t="s">
        <v>658</v>
      </c>
      <c r="I466" s="507" t="s">
        <v>466</v>
      </c>
      <c r="J466" s="507" t="s">
        <v>30</v>
      </c>
      <c r="K466" s="508" t="s">
        <v>163</v>
      </c>
      <c r="L466" s="1374">
        <v>3</v>
      </c>
      <c r="M466" s="509"/>
      <c r="N466" s="509">
        <f t="shared" si="6"/>
        <v>0</v>
      </c>
      <c r="O466" s="510">
        <f>SUM(N466:N467)</f>
        <v>0</v>
      </c>
    </row>
    <row r="467" spans="1:15" ht="69.95" customHeight="1" x14ac:dyDescent="0.25">
      <c r="A467" s="501"/>
      <c r="B467" s="511"/>
      <c r="C467" s="512">
        <v>2112042</v>
      </c>
      <c r="D467" s="513" t="s">
        <v>659</v>
      </c>
      <c r="E467" s="514"/>
      <c r="F467" s="515"/>
      <c r="G467" s="512">
        <v>12611400</v>
      </c>
      <c r="H467" s="516" t="s">
        <v>660</v>
      </c>
      <c r="I467" s="517" t="s">
        <v>466</v>
      </c>
      <c r="J467" s="517"/>
      <c r="K467" s="518" t="s">
        <v>163</v>
      </c>
      <c r="L467" s="1375">
        <v>3</v>
      </c>
      <c r="M467" s="520"/>
      <c r="N467" s="521">
        <f t="shared" si="6"/>
        <v>0</v>
      </c>
      <c r="O467" s="522"/>
    </row>
    <row r="468" spans="1:15" ht="69.95" customHeight="1" x14ac:dyDescent="0.25">
      <c r="A468" s="501"/>
      <c r="B468" s="511"/>
      <c r="C468" s="523">
        <v>2516122</v>
      </c>
      <c r="D468" s="513" t="s">
        <v>661</v>
      </c>
      <c r="E468" s="524" t="s">
        <v>662</v>
      </c>
      <c r="F468" s="501" t="s">
        <v>663</v>
      </c>
      <c r="G468" s="512">
        <v>81528112</v>
      </c>
      <c r="H468" s="516" t="s">
        <v>664</v>
      </c>
      <c r="I468" s="517" t="s">
        <v>665</v>
      </c>
      <c r="J468" s="517" t="s">
        <v>30</v>
      </c>
      <c r="K468" s="518" t="s">
        <v>163</v>
      </c>
      <c r="L468" s="1375">
        <v>3</v>
      </c>
      <c r="M468" s="520"/>
      <c r="N468" s="521">
        <f t="shared" si="6"/>
        <v>0</v>
      </c>
      <c r="O468" s="525">
        <f>SUM(N468:N471)</f>
        <v>0</v>
      </c>
    </row>
    <row r="469" spans="1:15" ht="69.95" customHeight="1" x14ac:dyDescent="0.25">
      <c r="A469" s="501"/>
      <c r="B469" s="511"/>
      <c r="C469" s="512">
        <v>2802402</v>
      </c>
      <c r="D469" s="513" t="s">
        <v>666</v>
      </c>
      <c r="E469" s="524"/>
      <c r="F469" s="501"/>
      <c r="G469" s="512">
        <v>51070240</v>
      </c>
      <c r="H469" s="516" t="s">
        <v>447</v>
      </c>
      <c r="I469" s="517" t="s">
        <v>448</v>
      </c>
      <c r="J469" s="517"/>
      <c r="K469" s="518" t="s">
        <v>163</v>
      </c>
      <c r="L469" s="1375">
        <v>1</v>
      </c>
      <c r="M469" s="520"/>
      <c r="N469" s="521">
        <f t="shared" si="6"/>
        <v>0</v>
      </c>
      <c r="O469" s="522"/>
    </row>
    <row r="470" spans="1:15" ht="69.95" customHeight="1" x14ac:dyDescent="0.25">
      <c r="A470" s="501"/>
      <c r="B470" s="511"/>
      <c r="C470" s="523">
        <v>2851630</v>
      </c>
      <c r="D470" s="513" t="s">
        <v>459</v>
      </c>
      <c r="E470" s="524"/>
      <c r="F470" s="501"/>
      <c r="G470" s="512">
        <v>53516052</v>
      </c>
      <c r="H470" s="516" t="s">
        <v>460</v>
      </c>
      <c r="I470" s="517" t="s">
        <v>448</v>
      </c>
      <c r="J470" s="517"/>
      <c r="K470" s="518" t="s">
        <v>163</v>
      </c>
      <c r="L470" s="1375">
        <v>2</v>
      </c>
      <c r="M470" s="520"/>
      <c r="N470" s="521">
        <f t="shared" si="6"/>
        <v>0</v>
      </c>
      <c r="O470" s="522"/>
    </row>
    <row r="471" spans="1:15" ht="69.95" customHeight="1" x14ac:dyDescent="0.25">
      <c r="A471" s="501"/>
      <c r="B471" s="511"/>
      <c r="C471" s="523">
        <v>1010337</v>
      </c>
      <c r="D471" s="513" t="s">
        <v>667</v>
      </c>
      <c r="E471" s="514"/>
      <c r="F471" s="515"/>
      <c r="G471" s="512">
        <v>40103058</v>
      </c>
      <c r="H471" s="516" t="s">
        <v>668</v>
      </c>
      <c r="I471" s="517" t="s">
        <v>669</v>
      </c>
      <c r="J471" s="517"/>
      <c r="K471" s="518" t="s">
        <v>103</v>
      </c>
      <c r="L471" s="1375">
        <v>9</v>
      </c>
      <c r="M471" s="520"/>
      <c r="N471" s="521">
        <f t="shared" si="6"/>
        <v>0</v>
      </c>
      <c r="O471" s="526"/>
    </row>
    <row r="472" spans="1:15" ht="69.95" customHeight="1" x14ac:dyDescent="0.25">
      <c r="A472" s="501"/>
      <c r="B472" s="511"/>
      <c r="C472" s="512">
        <v>2624206</v>
      </c>
      <c r="D472" s="513" t="s">
        <v>670</v>
      </c>
      <c r="E472" s="527" t="s">
        <v>671</v>
      </c>
      <c r="F472" s="519" t="s">
        <v>35</v>
      </c>
      <c r="G472" s="512">
        <v>80633006</v>
      </c>
      <c r="H472" s="516" t="s">
        <v>672</v>
      </c>
      <c r="I472" s="517" t="s">
        <v>665</v>
      </c>
      <c r="J472" s="517" t="s">
        <v>30</v>
      </c>
      <c r="K472" s="518" t="s">
        <v>163</v>
      </c>
      <c r="L472" s="1376">
        <v>3</v>
      </c>
      <c r="M472" s="520"/>
      <c r="N472" s="521">
        <f t="shared" si="6"/>
        <v>0</v>
      </c>
      <c r="O472" s="529">
        <f>SUM(N472)</f>
        <v>0</v>
      </c>
    </row>
    <row r="473" spans="1:15" ht="69.95" customHeight="1" x14ac:dyDescent="0.25">
      <c r="A473" s="501"/>
      <c r="B473" s="511"/>
      <c r="C473" s="523">
        <v>2601806</v>
      </c>
      <c r="D473" s="513" t="s">
        <v>673</v>
      </c>
      <c r="E473" s="530" t="s">
        <v>674</v>
      </c>
      <c r="F473" s="531" t="s">
        <v>675</v>
      </c>
      <c r="G473" s="512">
        <v>81201018</v>
      </c>
      <c r="H473" s="516" t="s">
        <v>676</v>
      </c>
      <c r="I473" s="517" t="s">
        <v>665</v>
      </c>
      <c r="J473" s="517" t="s">
        <v>30</v>
      </c>
      <c r="K473" s="518" t="s">
        <v>163</v>
      </c>
      <c r="L473" s="1376">
        <v>3</v>
      </c>
      <c r="M473" s="520"/>
      <c r="N473" s="521">
        <f t="shared" ref="N473:N536" si="7">L473*M473</f>
        <v>0</v>
      </c>
      <c r="O473" s="525">
        <f>SUM(N473:N474)</f>
        <v>0</v>
      </c>
    </row>
    <row r="474" spans="1:15" ht="69.95" customHeight="1" x14ac:dyDescent="0.25">
      <c r="A474" s="501"/>
      <c r="B474" s="511"/>
      <c r="C474" s="523">
        <v>1010337</v>
      </c>
      <c r="D474" s="513" t="s">
        <v>667</v>
      </c>
      <c r="E474" s="514"/>
      <c r="F474" s="515"/>
      <c r="G474" s="512">
        <v>40103058</v>
      </c>
      <c r="H474" s="516" t="s">
        <v>668</v>
      </c>
      <c r="I474" s="517" t="s">
        <v>669</v>
      </c>
      <c r="J474" s="517"/>
      <c r="K474" s="518" t="s">
        <v>103</v>
      </c>
      <c r="L474" s="1376">
        <v>9</v>
      </c>
      <c r="M474" s="520"/>
      <c r="N474" s="521">
        <f t="shared" si="7"/>
        <v>0</v>
      </c>
      <c r="O474" s="526"/>
    </row>
    <row r="475" spans="1:15" ht="69.95" customHeight="1" x14ac:dyDescent="0.25">
      <c r="A475" s="501"/>
      <c r="B475" s="511"/>
      <c r="C475" s="523">
        <v>3106022</v>
      </c>
      <c r="D475" s="513" t="s">
        <v>677</v>
      </c>
      <c r="E475" s="530" t="s">
        <v>678</v>
      </c>
      <c r="F475" s="531" t="s">
        <v>678</v>
      </c>
      <c r="G475" s="512">
        <v>92123100</v>
      </c>
      <c r="H475" s="516" t="s">
        <v>679</v>
      </c>
      <c r="I475" s="517" t="s">
        <v>680</v>
      </c>
      <c r="J475" s="517" t="s">
        <v>36</v>
      </c>
      <c r="K475" s="518" t="s">
        <v>163</v>
      </c>
      <c r="L475" s="1376">
        <v>1</v>
      </c>
      <c r="M475" s="520"/>
      <c r="N475" s="521">
        <f t="shared" si="7"/>
        <v>0</v>
      </c>
      <c r="O475" s="525">
        <f>SUM(N475:N479)</f>
        <v>0</v>
      </c>
    </row>
    <row r="476" spans="1:15" ht="69.95" customHeight="1" x14ac:dyDescent="0.25">
      <c r="A476" s="501"/>
      <c r="B476" s="511"/>
      <c r="C476" s="512">
        <v>2802402</v>
      </c>
      <c r="D476" s="513" t="s">
        <v>666</v>
      </c>
      <c r="E476" s="524"/>
      <c r="F476" s="501"/>
      <c r="G476" s="512">
        <v>51070240</v>
      </c>
      <c r="H476" s="516" t="s">
        <v>447</v>
      </c>
      <c r="I476" s="517" t="s">
        <v>448</v>
      </c>
      <c r="J476" s="517"/>
      <c r="K476" s="518" t="s">
        <v>163</v>
      </c>
      <c r="L476" s="1376">
        <v>2</v>
      </c>
      <c r="M476" s="520"/>
      <c r="N476" s="521">
        <f t="shared" si="7"/>
        <v>0</v>
      </c>
      <c r="O476" s="522"/>
    </row>
    <row r="477" spans="1:15" ht="69.95" customHeight="1" x14ac:dyDescent="0.25">
      <c r="A477" s="501"/>
      <c r="B477" s="511"/>
      <c r="C477" s="512">
        <v>2980692</v>
      </c>
      <c r="D477" s="513" t="s">
        <v>681</v>
      </c>
      <c r="E477" s="524"/>
      <c r="F477" s="501"/>
      <c r="G477" s="512">
        <v>53216406</v>
      </c>
      <c r="H477" s="516" t="s">
        <v>682</v>
      </c>
      <c r="I477" s="517" t="s">
        <v>448</v>
      </c>
      <c r="J477" s="517"/>
      <c r="K477" s="518" t="s">
        <v>163</v>
      </c>
      <c r="L477" s="1376">
        <v>4</v>
      </c>
      <c r="M477" s="520"/>
      <c r="N477" s="521">
        <f t="shared" si="7"/>
        <v>0</v>
      </c>
      <c r="O477" s="522"/>
    </row>
    <row r="478" spans="1:15" ht="69.95" customHeight="1" x14ac:dyDescent="0.25">
      <c r="A478" s="501"/>
      <c r="B478" s="511"/>
      <c r="C478" s="512">
        <v>1015206</v>
      </c>
      <c r="D478" s="513" t="s">
        <v>683</v>
      </c>
      <c r="E478" s="524"/>
      <c r="F478" s="501"/>
      <c r="G478" s="512">
        <v>45002011</v>
      </c>
      <c r="H478" s="516" t="s">
        <v>684</v>
      </c>
      <c r="I478" s="517" t="s">
        <v>685</v>
      </c>
      <c r="J478" s="517"/>
      <c r="K478" s="518" t="s">
        <v>103</v>
      </c>
      <c r="L478" s="1376">
        <v>4</v>
      </c>
      <c r="M478" s="520"/>
      <c r="N478" s="521">
        <f t="shared" si="7"/>
        <v>0</v>
      </c>
      <c r="O478" s="522"/>
    </row>
    <row r="479" spans="1:15" ht="69.95" customHeight="1" x14ac:dyDescent="0.25">
      <c r="A479" s="501"/>
      <c r="B479" s="511"/>
      <c r="C479" s="523">
        <v>2820108</v>
      </c>
      <c r="D479" s="513" t="s">
        <v>686</v>
      </c>
      <c r="E479" s="514"/>
      <c r="F479" s="515"/>
      <c r="G479" s="512">
        <v>50112008</v>
      </c>
      <c r="H479" s="516" t="s">
        <v>687</v>
      </c>
      <c r="I479" s="517" t="s">
        <v>448</v>
      </c>
      <c r="J479" s="517"/>
      <c r="K479" s="518" t="s">
        <v>688</v>
      </c>
      <c r="L479" s="1376">
        <v>1</v>
      </c>
      <c r="M479" s="520"/>
      <c r="N479" s="521">
        <f t="shared" si="7"/>
        <v>0</v>
      </c>
      <c r="O479" s="526"/>
    </row>
    <row r="480" spans="1:15" ht="69.95" customHeight="1" x14ac:dyDescent="0.25">
      <c r="A480" s="501"/>
      <c r="B480" s="511"/>
      <c r="C480" s="532">
        <v>1021752</v>
      </c>
      <c r="D480" s="513" t="s">
        <v>689</v>
      </c>
      <c r="E480" s="530" t="s">
        <v>690</v>
      </c>
      <c r="F480" s="531" t="s">
        <v>35</v>
      </c>
      <c r="G480" s="512">
        <v>41002192</v>
      </c>
      <c r="H480" s="516" t="s">
        <v>691</v>
      </c>
      <c r="I480" s="517" t="s">
        <v>685</v>
      </c>
      <c r="J480" s="517" t="s">
        <v>623</v>
      </c>
      <c r="K480" s="518" t="s">
        <v>103</v>
      </c>
      <c r="L480" s="1376">
        <v>16</v>
      </c>
      <c r="M480" s="520"/>
      <c r="N480" s="521">
        <f t="shared" si="7"/>
        <v>0</v>
      </c>
      <c r="O480" s="525">
        <f>SUM(N480:N483)</f>
        <v>0</v>
      </c>
    </row>
    <row r="481" spans="1:15" ht="69.95" customHeight="1" x14ac:dyDescent="0.25">
      <c r="A481" s="501"/>
      <c r="B481" s="511"/>
      <c r="C481" s="523">
        <v>2862301</v>
      </c>
      <c r="D481" s="513" t="s">
        <v>692</v>
      </c>
      <c r="E481" s="524"/>
      <c r="F481" s="501"/>
      <c r="G481" s="512">
        <v>50801001</v>
      </c>
      <c r="H481" s="516" t="s">
        <v>693</v>
      </c>
      <c r="I481" s="517" t="s">
        <v>448</v>
      </c>
      <c r="J481" s="517"/>
      <c r="K481" s="518" t="s">
        <v>163</v>
      </c>
      <c r="L481" s="1376">
        <v>1</v>
      </c>
      <c r="M481" s="520"/>
      <c r="N481" s="521">
        <f t="shared" si="7"/>
        <v>0</v>
      </c>
      <c r="O481" s="522"/>
    </row>
    <row r="482" spans="1:15" ht="69.95" customHeight="1" x14ac:dyDescent="0.25">
      <c r="A482" s="501"/>
      <c r="B482" s="511"/>
      <c r="C482" s="523">
        <v>2635240</v>
      </c>
      <c r="D482" s="513" t="s">
        <v>694</v>
      </c>
      <c r="E482" s="524"/>
      <c r="F482" s="501"/>
      <c r="G482" s="512">
        <v>80101400</v>
      </c>
      <c r="H482" s="516" t="s">
        <v>695</v>
      </c>
      <c r="I482" s="517" t="s">
        <v>665</v>
      </c>
      <c r="J482" s="517"/>
      <c r="K482" s="518" t="s">
        <v>163</v>
      </c>
      <c r="L482" s="1376">
        <v>3</v>
      </c>
      <c r="M482" s="520"/>
      <c r="N482" s="521">
        <f t="shared" si="7"/>
        <v>0</v>
      </c>
      <c r="O482" s="522"/>
    </row>
    <row r="483" spans="1:15" ht="69.95" customHeight="1" x14ac:dyDescent="0.25">
      <c r="A483" s="501"/>
      <c r="B483" s="511"/>
      <c r="C483" s="512">
        <v>2052244</v>
      </c>
      <c r="D483" s="513" t="s">
        <v>491</v>
      </c>
      <c r="E483" s="514"/>
      <c r="F483" s="515"/>
      <c r="G483" s="512">
        <v>10606082</v>
      </c>
      <c r="H483" s="516" t="s">
        <v>492</v>
      </c>
      <c r="I483" s="517" t="s">
        <v>466</v>
      </c>
      <c r="J483" s="517"/>
      <c r="K483" s="518" t="s">
        <v>163</v>
      </c>
      <c r="L483" s="1376">
        <v>4</v>
      </c>
      <c r="M483" s="520"/>
      <c r="N483" s="521">
        <f t="shared" si="7"/>
        <v>0</v>
      </c>
      <c r="O483" s="526"/>
    </row>
    <row r="484" spans="1:15" ht="69.95" customHeight="1" thickBot="1" x14ac:dyDescent="0.3">
      <c r="A484" s="501"/>
      <c r="B484" s="533"/>
      <c r="C484" s="534">
        <v>2621222</v>
      </c>
      <c r="D484" s="513" t="s">
        <v>696</v>
      </c>
      <c r="E484" s="535" t="s">
        <v>697</v>
      </c>
      <c r="F484" s="536" t="s">
        <v>35</v>
      </c>
      <c r="G484" s="512">
        <v>80612224</v>
      </c>
      <c r="H484" s="516" t="s">
        <v>698</v>
      </c>
      <c r="I484" s="537" t="s">
        <v>665</v>
      </c>
      <c r="J484" s="537" t="s">
        <v>623</v>
      </c>
      <c r="K484" s="538" t="s">
        <v>163</v>
      </c>
      <c r="L484" s="1377">
        <v>3</v>
      </c>
      <c r="M484" s="540"/>
      <c r="N484" s="541">
        <f t="shared" si="7"/>
        <v>0</v>
      </c>
      <c r="O484" s="542">
        <f>SUM(N484)</f>
        <v>0</v>
      </c>
    </row>
    <row r="485" spans="1:15" ht="69.95" customHeight="1" x14ac:dyDescent="0.25">
      <c r="A485" s="543" t="s">
        <v>699</v>
      </c>
      <c r="B485" s="544" t="s">
        <v>699</v>
      </c>
      <c r="C485" s="545">
        <v>2120102</v>
      </c>
      <c r="D485" s="546" t="s">
        <v>655</v>
      </c>
      <c r="E485" s="547" t="s">
        <v>656</v>
      </c>
      <c r="F485" s="548" t="s">
        <v>657</v>
      </c>
      <c r="G485" s="549">
        <v>12005072</v>
      </c>
      <c r="H485" s="550" t="s">
        <v>658</v>
      </c>
      <c r="I485" s="551" t="s">
        <v>466</v>
      </c>
      <c r="J485" s="551" t="s">
        <v>30</v>
      </c>
      <c r="K485" s="551" t="s">
        <v>163</v>
      </c>
      <c r="L485" s="1378">
        <v>3</v>
      </c>
      <c r="M485" s="552"/>
      <c r="N485" s="552">
        <f t="shared" si="7"/>
        <v>0</v>
      </c>
      <c r="O485" s="553">
        <f>SUM(N486)</f>
        <v>0</v>
      </c>
    </row>
    <row r="486" spans="1:15" ht="69.95" customHeight="1" x14ac:dyDescent="0.25">
      <c r="A486" s="543"/>
      <c r="B486" s="554"/>
      <c r="C486" s="555">
        <v>2112042</v>
      </c>
      <c r="D486" s="556" t="s">
        <v>659</v>
      </c>
      <c r="E486" s="557"/>
      <c r="F486" s="558"/>
      <c r="G486" s="559">
        <v>12611400</v>
      </c>
      <c r="H486" s="560" t="s">
        <v>660</v>
      </c>
      <c r="I486" s="561" t="s">
        <v>466</v>
      </c>
      <c r="J486" s="561"/>
      <c r="K486" s="562" t="s">
        <v>163</v>
      </c>
      <c r="L486" s="1379">
        <v>3</v>
      </c>
      <c r="M486" s="563"/>
      <c r="N486" s="563">
        <f t="shared" si="7"/>
        <v>0</v>
      </c>
      <c r="O486" s="564"/>
    </row>
    <row r="487" spans="1:15" ht="69.95" customHeight="1" x14ac:dyDescent="0.25">
      <c r="A487" s="543"/>
      <c r="B487" s="554"/>
      <c r="C487" s="565">
        <v>2516122</v>
      </c>
      <c r="D487" s="556" t="s">
        <v>661</v>
      </c>
      <c r="E487" s="566" t="s">
        <v>662</v>
      </c>
      <c r="F487" s="543" t="s">
        <v>663</v>
      </c>
      <c r="G487" s="559">
        <v>81528112</v>
      </c>
      <c r="H487" s="560" t="s">
        <v>664</v>
      </c>
      <c r="I487" s="561" t="s">
        <v>665</v>
      </c>
      <c r="J487" s="561" t="s">
        <v>30</v>
      </c>
      <c r="K487" s="562" t="s">
        <v>163</v>
      </c>
      <c r="L487" s="1379">
        <v>3</v>
      </c>
      <c r="M487" s="563"/>
      <c r="N487" s="563">
        <f t="shared" si="7"/>
        <v>0</v>
      </c>
      <c r="O487" s="567">
        <f>SUM(N487:N490)</f>
        <v>0</v>
      </c>
    </row>
    <row r="488" spans="1:15" ht="69.95" customHeight="1" x14ac:dyDescent="0.25">
      <c r="A488" s="543"/>
      <c r="B488" s="554"/>
      <c r="C488" s="559">
        <v>2802402</v>
      </c>
      <c r="D488" s="556" t="s">
        <v>666</v>
      </c>
      <c r="E488" s="566"/>
      <c r="F488" s="543"/>
      <c r="G488" s="559">
        <v>51070240</v>
      </c>
      <c r="H488" s="560" t="s">
        <v>447</v>
      </c>
      <c r="I488" s="561" t="s">
        <v>448</v>
      </c>
      <c r="J488" s="561"/>
      <c r="K488" s="562" t="s">
        <v>163</v>
      </c>
      <c r="L488" s="1379">
        <v>1</v>
      </c>
      <c r="M488" s="563"/>
      <c r="N488" s="563">
        <f t="shared" si="7"/>
        <v>0</v>
      </c>
      <c r="O488" s="564"/>
    </row>
    <row r="489" spans="1:15" ht="69.95" customHeight="1" x14ac:dyDescent="0.25">
      <c r="A489" s="543"/>
      <c r="B489" s="554"/>
      <c r="C489" s="565">
        <v>2851630</v>
      </c>
      <c r="D489" s="556" t="s">
        <v>459</v>
      </c>
      <c r="E489" s="566"/>
      <c r="F489" s="543"/>
      <c r="G489" s="559">
        <v>53516052</v>
      </c>
      <c r="H489" s="560" t="s">
        <v>460</v>
      </c>
      <c r="I489" s="561" t="s">
        <v>448</v>
      </c>
      <c r="J489" s="561"/>
      <c r="K489" s="562" t="s">
        <v>163</v>
      </c>
      <c r="L489" s="1379">
        <v>2</v>
      </c>
      <c r="M489" s="563"/>
      <c r="N489" s="563">
        <f t="shared" si="7"/>
        <v>0</v>
      </c>
      <c r="O489" s="564"/>
    </row>
    <row r="490" spans="1:15" ht="69.95" customHeight="1" x14ac:dyDescent="0.25">
      <c r="A490" s="543"/>
      <c r="B490" s="554"/>
      <c r="C490" s="565">
        <v>1010337</v>
      </c>
      <c r="D490" s="556" t="s">
        <v>667</v>
      </c>
      <c r="E490" s="557"/>
      <c r="F490" s="558"/>
      <c r="G490" s="559">
        <v>40103058</v>
      </c>
      <c r="H490" s="560" t="s">
        <v>668</v>
      </c>
      <c r="I490" s="561" t="s">
        <v>669</v>
      </c>
      <c r="J490" s="561"/>
      <c r="K490" s="562" t="s">
        <v>103</v>
      </c>
      <c r="L490" s="1379">
        <v>9</v>
      </c>
      <c r="M490" s="563"/>
      <c r="N490" s="563">
        <f t="shared" si="7"/>
        <v>0</v>
      </c>
      <c r="O490" s="568"/>
    </row>
    <row r="491" spans="1:15" ht="69.95" customHeight="1" x14ac:dyDescent="0.25">
      <c r="A491" s="543"/>
      <c r="B491" s="554"/>
      <c r="C491" s="559">
        <v>2624206</v>
      </c>
      <c r="D491" s="556" t="s">
        <v>670</v>
      </c>
      <c r="E491" s="569" t="s">
        <v>671</v>
      </c>
      <c r="F491" s="558" t="s">
        <v>35</v>
      </c>
      <c r="G491" s="559">
        <v>80633006</v>
      </c>
      <c r="H491" s="560" t="s">
        <v>672</v>
      </c>
      <c r="I491" s="561" t="s">
        <v>665</v>
      </c>
      <c r="J491" s="561" t="s">
        <v>30</v>
      </c>
      <c r="K491" s="562" t="s">
        <v>163</v>
      </c>
      <c r="L491" s="1380">
        <v>3</v>
      </c>
      <c r="M491" s="563"/>
      <c r="N491" s="563">
        <f t="shared" si="7"/>
        <v>0</v>
      </c>
      <c r="O491" s="571">
        <f>SUM(N491)</f>
        <v>0</v>
      </c>
    </row>
    <row r="492" spans="1:15" ht="69.95" customHeight="1" x14ac:dyDescent="0.25">
      <c r="A492" s="543"/>
      <c r="B492" s="554"/>
      <c r="C492" s="565">
        <v>2601806</v>
      </c>
      <c r="D492" s="556" t="s">
        <v>673</v>
      </c>
      <c r="E492" s="572" t="s">
        <v>674</v>
      </c>
      <c r="F492" s="573" t="s">
        <v>675</v>
      </c>
      <c r="G492" s="559">
        <v>81201018</v>
      </c>
      <c r="H492" s="560" t="s">
        <v>676</v>
      </c>
      <c r="I492" s="561" t="s">
        <v>665</v>
      </c>
      <c r="J492" s="561" t="s">
        <v>30</v>
      </c>
      <c r="K492" s="562" t="s">
        <v>163</v>
      </c>
      <c r="L492" s="1380">
        <v>3</v>
      </c>
      <c r="M492" s="563"/>
      <c r="N492" s="563">
        <f t="shared" si="7"/>
        <v>0</v>
      </c>
      <c r="O492" s="567">
        <f>SUM(N492:N493)</f>
        <v>0</v>
      </c>
    </row>
    <row r="493" spans="1:15" ht="69.95" customHeight="1" x14ac:dyDescent="0.25">
      <c r="A493" s="543"/>
      <c r="B493" s="554"/>
      <c r="C493" s="565">
        <v>1010337</v>
      </c>
      <c r="D493" s="556" t="s">
        <v>667</v>
      </c>
      <c r="E493" s="557"/>
      <c r="F493" s="558"/>
      <c r="G493" s="559">
        <v>40103058</v>
      </c>
      <c r="H493" s="560" t="s">
        <v>668</v>
      </c>
      <c r="I493" s="561" t="s">
        <v>669</v>
      </c>
      <c r="J493" s="561"/>
      <c r="K493" s="562" t="s">
        <v>103</v>
      </c>
      <c r="L493" s="1380">
        <v>9</v>
      </c>
      <c r="M493" s="563"/>
      <c r="N493" s="563">
        <f t="shared" si="7"/>
        <v>0</v>
      </c>
      <c r="O493" s="568"/>
    </row>
    <row r="494" spans="1:15" ht="69.95" customHeight="1" x14ac:dyDescent="0.25">
      <c r="A494" s="543"/>
      <c r="B494" s="554"/>
      <c r="C494" s="565">
        <v>3106023</v>
      </c>
      <c r="D494" s="556" t="s">
        <v>700</v>
      </c>
      <c r="E494" s="572" t="s">
        <v>701</v>
      </c>
      <c r="F494" s="573" t="s">
        <v>701</v>
      </c>
      <c r="G494" s="559">
        <v>92123112</v>
      </c>
      <c r="H494" s="560" t="s">
        <v>702</v>
      </c>
      <c r="I494" s="561" t="s">
        <v>680</v>
      </c>
      <c r="J494" s="561" t="s">
        <v>36</v>
      </c>
      <c r="K494" s="562" t="s">
        <v>163</v>
      </c>
      <c r="L494" s="1380">
        <v>1</v>
      </c>
      <c r="M494" s="563"/>
      <c r="N494" s="563">
        <f t="shared" si="7"/>
        <v>0</v>
      </c>
      <c r="O494" s="567">
        <f>SUM(N494:N498)</f>
        <v>0</v>
      </c>
    </row>
    <row r="495" spans="1:15" ht="69.95" customHeight="1" x14ac:dyDescent="0.25">
      <c r="A495" s="543"/>
      <c r="B495" s="554"/>
      <c r="C495" s="559">
        <v>2802402</v>
      </c>
      <c r="D495" s="556" t="s">
        <v>666</v>
      </c>
      <c r="E495" s="566"/>
      <c r="F495" s="543"/>
      <c r="G495" s="559">
        <v>51070240</v>
      </c>
      <c r="H495" s="560" t="s">
        <v>447</v>
      </c>
      <c r="I495" s="561" t="s">
        <v>448</v>
      </c>
      <c r="J495" s="561"/>
      <c r="K495" s="562" t="s">
        <v>163</v>
      </c>
      <c r="L495" s="1380">
        <v>2</v>
      </c>
      <c r="M495" s="563"/>
      <c r="N495" s="563">
        <f t="shared" si="7"/>
        <v>0</v>
      </c>
      <c r="O495" s="564"/>
    </row>
    <row r="496" spans="1:15" ht="69.95" customHeight="1" x14ac:dyDescent="0.25">
      <c r="A496" s="543"/>
      <c r="B496" s="554"/>
      <c r="C496" s="559">
        <v>2980692</v>
      </c>
      <c r="D496" s="556" t="s">
        <v>681</v>
      </c>
      <c r="E496" s="566"/>
      <c r="F496" s="543"/>
      <c r="G496" s="559">
        <v>53216406</v>
      </c>
      <c r="H496" s="560" t="s">
        <v>682</v>
      </c>
      <c r="I496" s="561" t="s">
        <v>448</v>
      </c>
      <c r="J496" s="561"/>
      <c r="K496" s="562" t="s">
        <v>163</v>
      </c>
      <c r="L496" s="1380">
        <v>4</v>
      </c>
      <c r="M496" s="563"/>
      <c r="N496" s="563">
        <f t="shared" si="7"/>
        <v>0</v>
      </c>
      <c r="O496" s="564"/>
    </row>
    <row r="497" spans="1:15" ht="69.95" customHeight="1" x14ac:dyDescent="0.25">
      <c r="A497" s="543"/>
      <c r="B497" s="554"/>
      <c r="C497" s="559">
        <v>1015206</v>
      </c>
      <c r="D497" s="556" t="s">
        <v>683</v>
      </c>
      <c r="E497" s="566"/>
      <c r="F497" s="543"/>
      <c r="G497" s="559">
        <v>45002011</v>
      </c>
      <c r="H497" s="560" t="s">
        <v>684</v>
      </c>
      <c r="I497" s="561" t="s">
        <v>685</v>
      </c>
      <c r="J497" s="561"/>
      <c r="K497" s="562" t="s">
        <v>103</v>
      </c>
      <c r="L497" s="1380">
        <v>4</v>
      </c>
      <c r="M497" s="563"/>
      <c r="N497" s="563">
        <f t="shared" si="7"/>
        <v>0</v>
      </c>
      <c r="O497" s="564"/>
    </row>
    <row r="498" spans="1:15" ht="69.95" customHeight="1" x14ac:dyDescent="0.25">
      <c r="A498" s="543"/>
      <c r="B498" s="554"/>
      <c r="C498" s="565">
        <v>2820108</v>
      </c>
      <c r="D498" s="556" t="s">
        <v>686</v>
      </c>
      <c r="E498" s="557"/>
      <c r="F498" s="558"/>
      <c r="G498" s="559">
        <v>50112008</v>
      </c>
      <c r="H498" s="560" t="s">
        <v>687</v>
      </c>
      <c r="I498" s="561" t="s">
        <v>448</v>
      </c>
      <c r="J498" s="561"/>
      <c r="K498" s="562" t="s">
        <v>688</v>
      </c>
      <c r="L498" s="1380">
        <v>1</v>
      </c>
      <c r="M498" s="563"/>
      <c r="N498" s="563">
        <f t="shared" si="7"/>
        <v>0</v>
      </c>
      <c r="O498" s="568"/>
    </row>
    <row r="499" spans="1:15" ht="69.95" customHeight="1" x14ac:dyDescent="0.25">
      <c r="A499" s="543"/>
      <c r="B499" s="554"/>
      <c r="C499" s="574">
        <v>1021752</v>
      </c>
      <c r="D499" s="556" t="s">
        <v>689</v>
      </c>
      <c r="E499" s="572" t="s">
        <v>690</v>
      </c>
      <c r="F499" s="573" t="s">
        <v>35</v>
      </c>
      <c r="G499" s="559">
        <v>41002192</v>
      </c>
      <c r="H499" s="560" t="s">
        <v>691</v>
      </c>
      <c r="I499" s="561" t="s">
        <v>685</v>
      </c>
      <c r="J499" s="561" t="s">
        <v>623</v>
      </c>
      <c r="K499" s="562" t="s">
        <v>103</v>
      </c>
      <c r="L499" s="1380">
        <v>16</v>
      </c>
      <c r="M499" s="563"/>
      <c r="N499" s="563">
        <f t="shared" si="7"/>
        <v>0</v>
      </c>
      <c r="O499" s="567">
        <f>SUM(N499:N502)</f>
        <v>0</v>
      </c>
    </row>
    <row r="500" spans="1:15" ht="69.95" customHeight="1" x14ac:dyDescent="0.25">
      <c r="A500" s="543"/>
      <c r="B500" s="554"/>
      <c r="C500" s="565">
        <v>2862301</v>
      </c>
      <c r="D500" s="556" t="s">
        <v>692</v>
      </c>
      <c r="E500" s="566"/>
      <c r="F500" s="543"/>
      <c r="G500" s="559">
        <v>50801001</v>
      </c>
      <c r="H500" s="560" t="s">
        <v>693</v>
      </c>
      <c r="I500" s="561" t="s">
        <v>448</v>
      </c>
      <c r="J500" s="561"/>
      <c r="K500" s="562" t="s">
        <v>163</v>
      </c>
      <c r="L500" s="1380">
        <v>1</v>
      </c>
      <c r="M500" s="563"/>
      <c r="N500" s="563">
        <f t="shared" si="7"/>
        <v>0</v>
      </c>
      <c r="O500" s="564"/>
    </row>
    <row r="501" spans="1:15" ht="69.95" customHeight="1" x14ac:dyDescent="0.25">
      <c r="A501" s="543"/>
      <c r="B501" s="554"/>
      <c r="C501" s="565">
        <v>2635240</v>
      </c>
      <c r="D501" s="556" t="s">
        <v>694</v>
      </c>
      <c r="E501" s="566"/>
      <c r="F501" s="543"/>
      <c r="G501" s="559">
        <v>80101400</v>
      </c>
      <c r="H501" s="560" t="s">
        <v>695</v>
      </c>
      <c r="I501" s="561" t="s">
        <v>665</v>
      </c>
      <c r="J501" s="561"/>
      <c r="K501" s="562" t="s">
        <v>163</v>
      </c>
      <c r="L501" s="1380">
        <v>3</v>
      </c>
      <c r="M501" s="563"/>
      <c r="N501" s="563">
        <f t="shared" si="7"/>
        <v>0</v>
      </c>
      <c r="O501" s="564"/>
    </row>
    <row r="502" spans="1:15" ht="69.95" customHeight="1" x14ac:dyDescent="0.25">
      <c r="A502" s="543"/>
      <c r="B502" s="554"/>
      <c r="C502" s="559">
        <v>2052244</v>
      </c>
      <c r="D502" s="556" t="s">
        <v>491</v>
      </c>
      <c r="E502" s="557"/>
      <c r="F502" s="558"/>
      <c r="G502" s="559">
        <v>10606082</v>
      </c>
      <c r="H502" s="560" t="s">
        <v>492</v>
      </c>
      <c r="I502" s="561" t="s">
        <v>466</v>
      </c>
      <c r="J502" s="561"/>
      <c r="K502" s="562" t="s">
        <v>163</v>
      </c>
      <c r="L502" s="1380">
        <v>4</v>
      </c>
      <c r="M502" s="563"/>
      <c r="N502" s="563">
        <f t="shared" si="7"/>
        <v>0</v>
      </c>
      <c r="O502" s="568"/>
    </row>
    <row r="503" spans="1:15" ht="69.95" customHeight="1" thickBot="1" x14ac:dyDescent="0.3">
      <c r="A503" s="543"/>
      <c r="B503" s="575"/>
      <c r="C503" s="576">
        <v>2621222</v>
      </c>
      <c r="D503" s="577" t="s">
        <v>696</v>
      </c>
      <c r="E503" s="578" t="s">
        <v>697</v>
      </c>
      <c r="F503" s="579" t="s">
        <v>35</v>
      </c>
      <c r="G503" s="576">
        <v>80612224</v>
      </c>
      <c r="H503" s="580" t="s">
        <v>698</v>
      </c>
      <c r="I503" s="581" t="s">
        <v>665</v>
      </c>
      <c r="J503" s="581" t="s">
        <v>623</v>
      </c>
      <c r="K503" s="582" t="s">
        <v>163</v>
      </c>
      <c r="L503" s="1381">
        <v>3</v>
      </c>
      <c r="M503" s="583"/>
      <c r="N503" s="583">
        <f t="shared" si="7"/>
        <v>0</v>
      </c>
      <c r="O503" s="584">
        <f>SUM(N503)</f>
        <v>0</v>
      </c>
    </row>
    <row r="504" spans="1:15" ht="69.95" customHeight="1" x14ac:dyDescent="0.25">
      <c r="A504" s="501" t="s">
        <v>703</v>
      </c>
      <c r="B504" s="502" t="s">
        <v>703</v>
      </c>
      <c r="C504" s="503">
        <v>2120102</v>
      </c>
      <c r="D504" s="585" t="s">
        <v>655</v>
      </c>
      <c r="E504" s="505" t="s">
        <v>656</v>
      </c>
      <c r="F504" s="506" t="s">
        <v>657</v>
      </c>
      <c r="G504" s="503">
        <v>12005072</v>
      </c>
      <c r="H504" s="586" t="s">
        <v>658</v>
      </c>
      <c r="I504" s="508" t="s">
        <v>466</v>
      </c>
      <c r="J504" s="508" t="s">
        <v>30</v>
      </c>
      <c r="K504" s="508" t="s">
        <v>163</v>
      </c>
      <c r="L504" s="1374">
        <v>3</v>
      </c>
      <c r="M504" s="509"/>
      <c r="N504" s="509">
        <f t="shared" si="7"/>
        <v>0</v>
      </c>
      <c r="O504" s="510">
        <f>SUM(N505)</f>
        <v>0</v>
      </c>
    </row>
    <row r="505" spans="1:15" ht="69.95" customHeight="1" x14ac:dyDescent="0.25">
      <c r="A505" s="501"/>
      <c r="B505" s="511"/>
      <c r="C505" s="512">
        <v>2112042</v>
      </c>
      <c r="D505" s="587" t="s">
        <v>659</v>
      </c>
      <c r="E505" s="514"/>
      <c r="F505" s="515"/>
      <c r="G505" s="512">
        <v>12611400</v>
      </c>
      <c r="H505" s="588" t="s">
        <v>660</v>
      </c>
      <c r="I505" s="519" t="s">
        <v>466</v>
      </c>
      <c r="J505" s="519"/>
      <c r="K505" s="518" t="s">
        <v>163</v>
      </c>
      <c r="L505" s="1375">
        <v>3</v>
      </c>
      <c r="M505" s="520"/>
      <c r="N505" s="521">
        <f t="shared" si="7"/>
        <v>0</v>
      </c>
      <c r="O505" s="522"/>
    </row>
    <row r="506" spans="1:15" ht="69.95" customHeight="1" x14ac:dyDescent="0.25">
      <c r="A506" s="501"/>
      <c r="B506" s="511"/>
      <c r="C506" s="523">
        <v>2516122</v>
      </c>
      <c r="D506" s="587" t="s">
        <v>661</v>
      </c>
      <c r="E506" s="524" t="s">
        <v>662</v>
      </c>
      <c r="F506" s="501" t="s">
        <v>663</v>
      </c>
      <c r="G506" s="512">
        <v>81528112</v>
      </c>
      <c r="H506" s="588" t="s">
        <v>664</v>
      </c>
      <c r="I506" s="519" t="s">
        <v>665</v>
      </c>
      <c r="J506" s="519" t="s">
        <v>30</v>
      </c>
      <c r="K506" s="518" t="s">
        <v>163</v>
      </c>
      <c r="L506" s="1375">
        <v>3</v>
      </c>
      <c r="M506" s="520"/>
      <c r="N506" s="521">
        <f t="shared" si="7"/>
        <v>0</v>
      </c>
      <c r="O506" s="525">
        <f>SUM(N506:N509)</f>
        <v>0</v>
      </c>
    </row>
    <row r="507" spans="1:15" ht="69.95" customHeight="1" x14ac:dyDescent="0.25">
      <c r="A507" s="501"/>
      <c r="B507" s="511"/>
      <c r="C507" s="512">
        <v>2802402</v>
      </c>
      <c r="D507" s="587" t="s">
        <v>666</v>
      </c>
      <c r="E507" s="524"/>
      <c r="F507" s="501"/>
      <c r="G507" s="512">
        <v>51070240</v>
      </c>
      <c r="H507" s="588" t="s">
        <v>447</v>
      </c>
      <c r="I507" s="519" t="s">
        <v>448</v>
      </c>
      <c r="J507" s="519"/>
      <c r="K507" s="518" t="s">
        <v>163</v>
      </c>
      <c r="L507" s="1375">
        <v>1</v>
      </c>
      <c r="M507" s="520"/>
      <c r="N507" s="521">
        <f t="shared" si="7"/>
        <v>0</v>
      </c>
      <c r="O507" s="522"/>
    </row>
    <row r="508" spans="1:15" ht="69.95" customHeight="1" x14ac:dyDescent="0.25">
      <c r="A508" s="501"/>
      <c r="B508" s="511"/>
      <c r="C508" s="523">
        <v>2851630</v>
      </c>
      <c r="D508" s="587" t="s">
        <v>459</v>
      </c>
      <c r="E508" s="524"/>
      <c r="F508" s="501"/>
      <c r="G508" s="512">
        <v>53516052</v>
      </c>
      <c r="H508" s="588" t="s">
        <v>460</v>
      </c>
      <c r="I508" s="519" t="s">
        <v>448</v>
      </c>
      <c r="J508" s="519"/>
      <c r="K508" s="518" t="s">
        <v>163</v>
      </c>
      <c r="L508" s="1375">
        <v>2</v>
      </c>
      <c r="M508" s="520"/>
      <c r="N508" s="521">
        <f t="shared" si="7"/>
        <v>0</v>
      </c>
      <c r="O508" s="522"/>
    </row>
    <row r="509" spans="1:15" ht="69.95" customHeight="1" x14ac:dyDescent="0.25">
      <c r="A509" s="501"/>
      <c r="B509" s="511"/>
      <c r="C509" s="523">
        <v>1010337</v>
      </c>
      <c r="D509" s="587" t="s">
        <v>667</v>
      </c>
      <c r="E509" s="514"/>
      <c r="F509" s="515"/>
      <c r="G509" s="512">
        <v>40103058</v>
      </c>
      <c r="H509" s="588" t="s">
        <v>668</v>
      </c>
      <c r="I509" s="519" t="s">
        <v>669</v>
      </c>
      <c r="J509" s="519"/>
      <c r="K509" s="518" t="s">
        <v>103</v>
      </c>
      <c r="L509" s="1375">
        <v>9</v>
      </c>
      <c r="M509" s="520"/>
      <c r="N509" s="521">
        <f t="shared" si="7"/>
        <v>0</v>
      </c>
      <c r="O509" s="526"/>
    </row>
    <row r="510" spans="1:15" ht="69.95" customHeight="1" x14ac:dyDescent="0.25">
      <c r="A510" s="501"/>
      <c r="B510" s="511"/>
      <c r="C510" s="512">
        <v>2624206</v>
      </c>
      <c r="D510" s="587" t="s">
        <v>670</v>
      </c>
      <c r="E510" s="527" t="s">
        <v>671</v>
      </c>
      <c r="F510" s="515" t="s">
        <v>35</v>
      </c>
      <c r="G510" s="512">
        <v>80633006</v>
      </c>
      <c r="H510" s="588" t="s">
        <v>672</v>
      </c>
      <c r="I510" s="519" t="s">
        <v>665</v>
      </c>
      <c r="J510" s="519" t="s">
        <v>30</v>
      </c>
      <c r="K510" s="518" t="s">
        <v>163</v>
      </c>
      <c r="L510" s="1376">
        <v>3</v>
      </c>
      <c r="M510" s="520"/>
      <c r="N510" s="521">
        <f t="shared" si="7"/>
        <v>0</v>
      </c>
      <c r="O510" s="529">
        <f>SUM(N510)</f>
        <v>0</v>
      </c>
    </row>
    <row r="511" spans="1:15" ht="69.95" customHeight="1" x14ac:dyDescent="0.25">
      <c r="A511" s="501"/>
      <c r="B511" s="511"/>
      <c r="C511" s="523">
        <v>2601806</v>
      </c>
      <c r="D511" s="587" t="s">
        <v>673</v>
      </c>
      <c r="E511" s="530" t="s">
        <v>674</v>
      </c>
      <c r="F511" s="531" t="s">
        <v>675</v>
      </c>
      <c r="G511" s="512">
        <v>81201018</v>
      </c>
      <c r="H511" s="588" t="s">
        <v>676</v>
      </c>
      <c r="I511" s="519" t="s">
        <v>665</v>
      </c>
      <c r="J511" s="519" t="s">
        <v>30</v>
      </c>
      <c r="K511" s="518" t="s">
        <v>163</v>
      </c>
      <c r="L511" s="1376">
        <v>3</v>
      </c>
      <c r="M511" s="520"/>
      <c r="N511" s="521">
        <f t="shared" si="7"/>
        <v>0</v>
      </c>
      <c r="O511" s="525">
        <f>SUM(N511:N512)</f>
        <v>0</v>
      </c>
    </row>
    <row r="512" spans="1:15" ht="69.95" customHeight="1" x14ac:dyDescent="0.25">
      <c r="A512" s="501"/>
      <c r="B512" s="511"/>
      <c r="C512" s="523">
        <v>1010337</v>
      </c>
      <c r="D512" s="587" t="s">
        <v>667</v>
      </c>
      <c r="E512" s="514"/>
      <c r="F512" s="515"/>
      <c r="G512" s="512">
        <v>40103058</v>
      </c>
      <c r="H512" s="588" t="s">
        <v>668</v>
      </c>
      <c r="I512" s="519" t="s">
        <v>669</v>
      </c>
      <c r="J512" s="519"/>
      <c r="K512" s="518" t="s">
        <v>103</v>
      </c>
      <c r="L512" s="1376">
        <v>9</v>
      </c>
      <c r="M512" s="520"/>
      <c r="N512" s="521">
        <f t="shared" si="7"/>
        <v>0</v>
      </c>
      <c r="O512" s="526"/>
    </row>
    <row r="513" spans="1:15" ht="69.95" customHeight="1" x14ac:dyDescent="0.25">
      <c r="A513" s="501"/>
      <c r="B513" s="511"/>
      <c r="C513" s="523">
        <v>3106024</v>
      </c>
      <c r="D513" s="587" t="s">
        <v>704</v>
      </c>
      <c r="E513" s="530" t="s">
        <v>705</v>
      </c>
      <c r="F513" s="531" t="s">
        <v>705</v>
      </c>
      <c r="G513" s="512">
        <v>92123125</v>
      </c>
      <c r="H513" s="588" t="s">
        <v>706</v>
      </c>
      <c r="I513" s="519" t="s">
        <v>680</v>
      </c>
      <c r="J513" s="519" t="s">
        <v>36</v>
      </c>
      <c r="K513" s="518" t="s">
        <v>163</v>
      </c>
      <c r="L513" s="1376">
        <v>1</v>
      </c>
      <c r="M513" s="520"/>
      <c r="N513" s="521">
        <f t="shared" si="7"/>
        <v>0</v>
      </c>
      <c r="O513" s="525">
        <f>SUM(N513:N517)</f>
        <v>0</v>
      </c>
    </row>
    <row r="514" spans="1:15" ht="69.95" customHeight="1" x14ac:dyDescent="0.25">
      <c r="A514" s="501"/>
      <c r="B514" s="511"/>
      <c r="C514" s="512">
        <v>2802402</v>
      </c>
      <c r="D514" s="587" t="s">
        <v>666</v>
      </c>
      <c r="E514" s="524"/>
      <c r="F514" s="501"/>
      <c r="G514" s="512">
        <v>51070240</v>
      </c>
      <c r="H514" s="588" t="s">
        <v>447</v>
      </c>
      <c r="I514" s="519" t="s">
        <v>448</v>
      </c>
      <c r="J514" s="519"/>
      <c r="K514" s="518" t="s">
        <v>163</v>
      </c>
      <c r="L514" s="1376">
        <v>2</v>
      </c>
      <c r="M514" s="520"/>
      <c r="N514" s="521">
        <f t="shared" si="7"/>
        <v>0</v>
      </c>
      <c r="O514" s="522"/>
    </row>
    <row r="515" spans="1:15" ht="69.95" customHeight="1" x14ac:dyDescent="0.25">
      <c r="A515" s="501"/>
      <c r="B515" s="511"/>
      <c r="C515" s="512">
        <v>2980692</v>
      </c>
      <c r="D515" s="587" t="s">
        <v>681</v>
      </c>
      <c r="E515" s="524"/>
      <c r="F515" s="501"/>
      <c r="G515" s="512">
        <v>53216406</v>
      </c>
      <c r="H515" s="588" t="s">
        <v>682</v>
      </c>
      <c r="I515" s="519" t="s">
        <v>448</v>
      </c>
      <c r="J515" s="519"/>
      <c r="K515" s="518" t="s">
        <v>163</v>
      </c>
      <c r="L515" s="1376">
        <v>4</v>
      </c>
      <c r="M515" s="520"/>
      <c r="N515" s="521">
        <f t="shared" si="7"/>
        <v>0</v>
      </c>
      <c r="O515" s="522"/>
    </row>
    <row r="516" spans="1:15" ht="69.95" customHeight="1" x14ac:dyDescent="0.25">
      <c r="A516" s="501"/>
      <c r="B516" s="511"/>
      <c r="C516" s="512">
        <v>1015206</v>
      </c>
      <c r="D516" s="587" t="s">
        <v>683</v>
      </c>
      <c r="E516" s="524"/>
      <c r="F516" s="501"/>
      <c r="G516" s="512">
        <v>45002011</v>
      </c>
      <c r="H516" s="588" t="s">
        <v>684</v>
      </c>
      <c r="I516" s="519" t="s">
        <v>685</v>
      </c>
      <c r="J516" s="519"/>
      <c r="K516" s="518" t="s">
        <v>103</v>
      </c>
      <c r="L516" s="1376">
        <v>4</v>
      </c>
      <c r="M516" s="520"/>
      <c r="N516" s="521">
        <f t="shared" si="7"/>
        <v>0</v>
      </c>
      <c r="O516" s="522"/>
    </row>
    <row r="517" spans="1:15" ht="69.95" customHeight="1" x14ac:dyDescent="0.25">
      <c r="A517" s="501"/>
      <c r="B517" s="511"/>
      <c r="C517" s="523">
        <v>2820108</v>
      </c>
      <c r="D517" s="587" t="s">
        <v>686</v>
      </c>
      <c r="E517" s="514"/>
      <c r="F517" s="515"/>
      <c r="G517" s="512">
        <v>50112008</v>
      </c>
      <c r="H517" s="588" t="s">
        <v>687</v>
      </c>
      <c r="I517" s="519" t="s">
        <v>448</v>
      </c>
      <c r="J517" s="519"/>
      <c r="K517" s="518" t="s">
        <v>688</v>
      </c>
      <c r="L517" s="1376">
        <v>1</v>
      </c>
      <c r="M517" s="520"/>
      <c r="N517" s="521">
        <f t="shared" si="7"/>
        <v>0</v>
      </c>
      <c r="O517" s="526"/>
    </row>
    <row r="518" spans="1:15" ht="69.95" customHeight="1" x14ac:dyDescent="0.25">
      <c r="A518" s="501"/>
      <c r="B518" s="511"/>
      <c r="C518" s="532">
        <v>1021752</v>
      </c>
      <c r="D518" s="587" t="s">
        <v>689</v>
      </c>
      <c r="E518" s="530" t="s">
        <v>690</v>
      </c>
      <c r="F518" s="531" t="s">
        <v>35</v>
      </c>
      <c r="G518" s="512">
        <v>41002192</v>
      </c>
      <c r="H518" s="588" t="s">
        <v>691</v>
      </c>
      <c r="I518" s="519" t="s">
        <v>685</v>
      </c>
      <c r="J518" s="519" t="s">
        <v>623</v>
      </c>
      <c r="K518" s="518" t="s">
        <v>103</v>
      </c>
      <c r="L518" s="1376">
        <v>16</v>
      </c>
      <c r="M518" s="520"/>
      <c r="N518" s="521">
        <f t="shared" si="7"/>
        <v>0</v>
      </c>
      <c r="O518" s="525">
        <f>SUM(N518:N521)</f>
        <v>0</v>
      </c>
    </row>
    <row r="519" spans="1:15" ht="69.95" customHeight="1" x14ac:dyDescent="0.25">
      <c r="A519" s="501"/>
      <c r="B519" s="511"/>
      <c r="C519" s="523">
        <v>2862301</v>
      </c>
      <c r="D519" s="587" t="s">
        <v>692</v>
      </c>
      <c r="E519" s="524"/>
      <c r="F519" s="501"/>
      <c r="G519" s="512">
        <v>50801001</v>
      </c>
      <c r="H519" s="588" t="s">
        <v>693</v>
      </c>
      <c r="I519" s="519" t="s">
        <v>448</v>
      </c>
      <c r="J519" s="519"/>
      <c r="K519" s="518" t="s">
        <v>163</v>
      </c>
      <c r="L519" s="1376">
        <v>1</v>
      </c>
      <c r="M519" s="520"/>
      <c r="N519" s="521">
        <f t="shared" si="7"/>
        <v>0</v>
      </c>
      <c r="O519" s="522"/>
    </row>
    <row r="520" spans="1:15" ht="69.95" customHeight="1" x14ac:dyDescent="0.25">
      <c r="A520" s="501"/>
      <c r="B520" s="511"/>
      <c r="C520" s="523">
        <v>2635240</v>
      </c>
      <c r="D520" s="587" t="s">
        <v>694</v>
      </c>
      <c r="E520" s="524"/>
      <c r="F520" s="501"/>
      <c r="G520" s="512">
        <v>80101400</v>
      </c>
      <c r="H520" s="588" t="s">
        <v>695</v>
      </c>
      <c r="I520" s="519" t="s">
        <v>665</v>
      </c>
      <c r="J520" s="519"/>
      <c r="K520" s="518" t="s">
        <v>163</v>
      </c>
      <c r="L520" s="1376">
        <v>3</v>
      </c>
      <c r="M520" s="520"/>
      <c r="N520" s="521">
        <f t="shared" si="7"/>
        <v>0</v>
      </c>
      <c r="O520" s="522"/>
    </row>
    <row r="521" spans="1:15" ht="69.95" customHeight="1" x14ac:dyDescent="0.25">
      <c r="A521" s="501"/>
      <c r="B521" s="511"/>
      <c r="C521" s="512">
        <v>2052244</v>
      </c>
      <c r="D521" s="587" t="s">
        <v>491</v>
      </c>
      <c r="E521" s="514"/>
      <c r="F521" s="515"/>
      <c r="G521" s="512">
        <v>10606082</v>
      </c>
      <c r="H521" s="588" t="s">
        <v>492</v>
      </c>
      <c r="I521" s="519" t="s">
        <v>466</v>
      </c>
      <c r="J521" s="519"/>
      <c r="K521" s="518" t="s">
        <v>163</v>
      </c>
      <c r="L521" s="1376">
        <v>4</v>
      </c>
      <c r="M521" s="520"/>
      <c r="N521" s="521">
        <f t="shared" si="7"/>
        <v>0</v>
      </c>
      <c r="O521" s="526"/>
    </row>
    <row r="522" spans="1:15" ht="69.95" customHeight="1" thickBot="1" x14ac:dyDescent="0.3">
      <c r="A522" s="501"/>
      <c r="B522" s="533"/>
      <c r="C522" s="534">
        <v>2621225</v>
      </c>
      <c r="D522" s="587" t="s">
        <v>707</v>
      </c>
      <c r="E522" s="535" t="s">
        <v>708</v>
      </c>
      <c r="F522" s="536" t="s">
        <v>35</v>
      </c>
      <c r="G522" s="512">
        <v>80612250</v>
      </c>
      <c r="H522" s="588" t="s">
        <v>709</v>
      </c>
      <c r="I522" s="531" t="s">
        <v>665</v>
      </c>
      <c r="J522" s="531" t="s">
        <v>623</v>
      </c>
      <c r="K522" s="538" t="s">
        <v>163</v>
      </c>
      <c r="L522" s="1377">
        <v>3</v>
      </c>
      <c r="M522" s="540"/>
      <c r="N522" s="541">
        <f t="shared" si="7"/>
        <v>0</v>
      </c>
      <c r="O522" s="542">
        <f>SUM(N522)</f>
        <v>0</v>
      </c>
    </row>
    <row r="523" spans="1:15" ht="69.95" customHeight="1" x14ac:dyDescent="0.25">
      <c r="A523" s="543" t="s">
        <v>710</v>
      </c>
      <c r="B523" s="544" t="s">
        <v>710</v>
      </c>
      <c r="C523" s="549">
        <v>2120102</v>
      </c>
      <c r="D523" s="546" t="s">
        <v>655</v>
      </c>
      <c r="E523" s="547" t="s">
        <v>656</v>
      </c>
      <c r="F523" s="548" t="s">
        <v>657</v>
      </c>
      <c r="G523" s="549">
        <v>12005072</v>
      </c>
      <c r="H523" s="550" t="s">
        <v>658</v>
      </c>
      <c r="I523" s="551" t="s">
        <v>466</v>
      </c>
      <c r="J523" s="551" t="s">
        <v>30</v>
      </c>
      <c r="K523" s="551" t="s">
        <v>163</v>
      </c>
      <c r="L523" s="1378">
        <v>3</v>
      </c>
      <c r="M523" s="552"/>
      <c r="N523" s="552">
        <f t="shared" si="7"/>
        <v>0</v>
      </c>
      <c r="O523" s="553">
        <f>SUM(N524)</f>
        <v>0</v>
      </c>
    </row>
    <row r="524" spans="1:15" ht="69.95" customHeight="1" x14ac:dyDescent="0.25">
      <c r="A524" s="543"/>
      <c r="B524" s="554"/>
      <c r="C524" s="559">
        <v>2112042</v>
      </c>
      <c r="D524" s="556" t="s">
        <v>659</v>
      </c>
      <c r="E524" s="557"/>
      <c r="F524" s="558"/>
      <c r="G524" s="559">
        <v>12611400</v>
      </c>
      <c r="H524" s="560" t="s">
        <v>660</v>
      </c>
      <c r="I524" s="561" t="s">
        <v>466</v>
      </c>
      <c r="J524" s="561"/>
      <c r="K524" s="562" t="s">
        <v>163</v>
      </c>
      <c r="L524" s="1379">
        <v>3</v>
      </c>
      <c r="M524" s="563"/>
      <c r="N524" s="563">
        <f t="shared" si="7"/>
        <v>0</v>
      </c>
      <c r="O524" s="564"/>
    </row>
    <row r="525" spans="1:15" ht="69.95" customHeight="1" x14ac:dyDescent="0.25">
      <c r="A525" s="543"/>
      <c r="B525" s="554"/>
      <c r="C525" s="565">
        <v>2516122</v>
      </c>
      <c r="D525" s="556" t="s">
        <v>661</v>
      </c>
      <c r="E525" s="566" t="s">
        <v>662</v>
      </c>
      <c r="F525" s="543" t="s">
        <v>663</v>
      </c>
      <c r="G525" s="559">
        <v>81528112</v>
      </c>
      <c r="H525" s="560" t="s">
        <v>664</v>
      </c>
      <c r="I525" s="561" t="s">
        <v>665</v>
      </c>
      <c r="J525" s="561" t="s">
        <v>30</v>
      </c>
      <c r="K525" s="562" t="s">
        <v>163</v>
      </c>
      <c r="L525" s="1379">
        <v>3</v>
      </c>
      <c r="M525" s="563"/>
      <c r="N525" s="563">
        <f t="shared" si="7"/>
        <v>0</v>
      </c>
      <c r="O525" s="567">
        <f>SUM(N525:N528)</f>
        <v>0</v>
      </c>
    </row>
    <row r="526" spans="1:15" ht="69.95" customHeight="1" x14ac:dyDescent="0.25">
      <c r="A526" s="543"/>
      <c r="B526" s="554"/>
      <c r="C526" s="559">
        <v>2802402</v>
      </c>
      <c r="D526" s="556" t="s">
        <v>666</v>
      </c>
      <c r="E526" s="566"/>
      <c r="F526" s="543"/>
      <c r="G526" s="559">
        <v>51070240</v>
      </c>
      <c r="H526" s="560" t="s">
        <v>447</v>
      </c>
      <c r="I526" s="561" t="s">
        <v>448</v>
      </c>
      <c r="J526" s="561"/>
      <c r="K526" s="562" t="s">
        <v>163</v>
      </c>
      <c r="L526" s="1379">
        <v>1</v>
      </c>
      <c r="M526" s="563"/>
      <c r="N526" s="563">
        <f t="shared" si="7"/>
        <v>0</v>
      </c>
      <c r="O526" s="564"/>
    </row>
    <row r="527" spans="1:15" ht="69.95" customHeight="1" x14ac:dyDescent="0.25">
      <c r="A527" s="543"/>
      <c r="B527" s="554"/>
      <c r="C527" s="565">
        <v>2851630</v>
      </c>
      <c r="D527" s="556" t="s">
        <v>459</v>
      </c>
      <c r="E527" s="566"/>
      <c r="F527" s="543"/>
      <c r="G527" s="559">
        <v>53516052</v>
      </c>
      <c r="H527" s="560" t="s">
        <v>460</v>
      </c>
      <c r="I527" s="561" t="s">
        <v>448</v>
      </c>
      <c r="J527" s="561"/>
      <c r="K527" s="562" t="s">
        <v>163</v>
      </c>
      <c r="L527" s="1379">
        <v>2</v>
      </c>
      <c r="M527" s="563"/>
      <c r="N527" s="563">
        <f t="shared" si="7"/>
        <v>0</v>
      </c>
      <c r="O527" s="564"/>
    </row>
    <row r="528" spans="1:15" ht="69.95" customHeight="1" x14ac:dyDescent="0.25">
      <c r="A528" s="543"/>
      <c r="B528" s="554"/>
      <c r="C528" s="565">
        <v>1010337</v>
      </c>
      <c r="D528" s="556" t="s">
        <v>667</v>
      </c>
      <c r="E528" s="557"/>
      <c r="F528" s="558"/>
      <c r="G528" s="559">
        <v>40103058</v>
      </c>
      <c r="H528" s="560" t="s">
        <v>668</v>
      </c>
      <c r="I528" s="561" t="s">
        <v>669</v>
      </c>
      <c r="J528" s="561"/>
      <c r="K528" s="562" t="s">
        <v>103</v>
      </c>
      <c r="L528" s="1379">
        <v>9</v>
      </c>
      <c r="M528" s="563"/>
      <c r="N528" s="563">
        <f t="shared" si="7"/>
        <v>0</v>
      </c>
      <c r="O528" s="568"/>
    </row>
    <row r="529" spans="1:15" ht="69.95" customHeight="1" x14ac:dyDescent="0.25">
      <c r="A529" s="543"/>
      <c r="B529" s="554"/>
      <c r="C529" s="559">
        <v>2624208</v>
      </c>
      <c r="D529" s="556" t="s">
        <v>711</v>
      </c>
      <c r="E529" s="569" t="s">
        <v>712</v>
      </c>
      <c r="F529" s="558" t="s">
        <v>35</v>
      </c>
      <c r="G529" s="559">
        <v>80633008</v>
      </c>
      <c r="H529" s="560" t="s">
        <v>713</v>
      </c>
      <c r="I529" s="561" t="s">
        <v>665</v>
      </c>
      <c r="J529" s="561" t="s">
        <v>30</v>
      </c>
      <c r="K529" s="562" t="s">
        <v>163</v>
      </c>
      <c r="L529" s="1380">
        <v>3</v>
      </c>
      <c r="M529" s="563"/>
      <c r="N529" s="563">
        <f t="shared" si="7"/>
        <v>0</v>
      </c>
      <c r="O529" s="571">
        <f>SUM(N529)</f>
        <v>0</v>
      </c>
    </row>
    <row r="530" spans="1:15" ht="69.95" customHeight="1" x14ac:dyDescent="0.25">
      <c r="A530" s="543"/>
      <c r="B530" s="554"/>
      <c r="C530" s="565">
        <v>2601806</v>
      </c>
      <c r="D530" s="556" t="s">
        <v>673</v>
      </c>
      <c r="E530" s="572" t="s">
        <v>674</v>
      </c>
      <c r="F530" s="573" t="s">
        <v>675</v>
      </c>
      <c r="G530" s="559">
        <v>81201018</v>
      </c>
      <c r="H530" s="560" t="s">
        <v>676</v>
      </c>
      <c r="I530" s="561" t="s">
        <v>665</v>
      </c>
      <c r="J530" s="561" t="s">
        <v>30</v>
      </c>
      <c r="K530" s="562" t="s">
        <v>163</v>
      </c>
      <c r="L530" s="1380">
        <v>3</v>
      </c>
      <c r="M530" s="563"/>
      <c r="N530" s="563">
        <f t="shared" si="7"/>
        <v>0</v>
      </c>
      <c r="O530" s="567">
        <f>SUM(N530:N531)</f>
        <v>0</v>
      </c>
    </row>
    <row r="531" spans="1:15" ht="69.95" customHeight="1" x14ac:dyDescent="0.25">
      <c r="A531" s="543"/>
      <c r="B531" s="554"/>
      <c r="C531" s="565">
        <v>1010337</v>
      </c>
      <c r="D531" s="556" t="s">
        <v>667</v>
      </c>
      <c r="E531" s="557"/>
      <c r="F531" s="558"/>
      <c r="G531" s="559">
        <v>40103058</v>
      </c>
      <c r="H531" s="560" t="s">
        <v>668</v>
      </c>
      <c r="I531" s="561" t="s">
        <v>669</v>
      </c>
      <c r="J531" s="561"/>
      <c r="K531" s="562" t="s">
        <v>103</v>
      </c>
      <c r="L531" s="1380">
        <v>9</v>
      </c>
      <c r="M531" s="563"/>
      <c r="N531" s="563">
        <f t="shared" si="7"/>
        <v>0</v>
      </c>
      <c r="O531" s="568"/>
    </row>
    <row r="532" spans="1:15" ht="69.95" customHeight="1" x14ac:dyDescent="0.25">
      <c r="A532" s="543"/>
      <c r="B532" s="554"/>
      <c r="C532" s="589">
        <v>3106025</v>
      </c>
      <c r="D532" s="556" t="s">
        <v>714</v>
      </c>
      <c r="E532" s="572" t="s">
        <v>715</v>
      </c>
      <c r="F532" s="573" t="s">
        <v>715</v>
      </c>
      <c r="G532" s="559">
        <v>92123150</v>
      </c>
      <c r="H532" s="560" t="s">
        <v>716</v>
      </c>
      <c r="I532" s="561" t="s">
        <v>680</v>
      </c>
      <c r="J532" s="561" t="s">
        <v>36</v>
      </c>
      <c r="K532" s="562" t="s">
        <v>163</v>
      </c>
      <c r="L532" s="1380">
        <v>1</v>
      </c>
      <c r="M532" s="563"/>
      <c r="N532" s="563">
        <f t="shared" si="7"/>
        <v>0</v>
      </c>
      <c r="O532" s="567">
        <f>SUM(N532:N536)</f>
        <v>0</v>
      </c>
    </row>
    <row r="533" spans="1:15" ht="69.95" customHeight="1" x14ac:dyDescent="0.25">
      <c r="A533" s="543"/>
      <c r="B533" s="554"/>
      <c r="C533" s="559">
        <v>2802402</v>
      </c>
      <c r="D533" s="556" t="s">
        <v>666</v>
      </c>
      <c r="E533" s="566"/>
      <c r="F533" s="543"/>
      <c r="G533" s="559">
        <v>51070240</v>
      </c>
      <c r="H533" s="560" t="s">
        <v>447</v>
      </c>
      <c r="I533" s="561" t="s">
        <v>448</v>
      </c>
      <c r="J533" s="561"/>
      <c r="K533" s="562" t="s">
        <v>163</v>
      </c>
      <c r="L533" s="1380">
        <v>2</v>
      </c>
      <c r="M533" s="563"/>
      <c r="N533" s="563">
        <f t="shared" si="7"/>
        <v>0</v>
      </c>
      <c r="O533" s="564"/>
    </row>
    <row r="534" spans="1:15" ht="69.95" customHeight="1" x14ac:dyDescent="0.25">
      <c r="A534" s="543"/>
      <c r="B534" s="554"/>
      <c r="C534" s="559">
        <v>2980692</v>
      </c>
      <c r="D534" s="556" t="s">
        <v>681</v>
      </c>
      <c r="E534" s="566"/>
      <c r="F534" s="543"/>
      <c r="G534" s="559">
        <v>53216406</v>
      </c>
      <c r="H534" s="560" t="s">
        <v>682</v>
      </c>
      <c r="I534" s="561" t="s">
        <v>448</v>
      </c>
      <c r="J534" s="561"/>
      <c r="K534" s="562" t="s">
        <v>163</v>
      </c>
      <c r="L534" s="1380">
        <v>4</v>
      </c>
      <c r="M534" s="563"/>
      <c r="N534" s="563">
        <f t="shared" si="7"/>
        <v>0</v>
      </c>
      <c r="O534" s="564"/>
    </row>
    <row r="535" spans="1:15" ht="69.95" customHeight="1" x14ac:dyDescent="0.25">
      <c r="A535" s="543"/>
      <c r="B535" s="554"/>
      <c r="C535" s="559">
        <v>1015206</v>
      </c>
      <c r="D535" s="556" t="s">
        <v>683</v>
      </c>
      <c r="E535" s="566"/>
      <c r="F535" s="543"/>
      <c r="G535" s="559">
        <v>45002011</v>
      </c>
      <c r="H535" s="560" t="s">
        <v>684</v>
      </c>
      <c r="I535" s="561" t="s">
        <v>685</v>
      </c>
      <c r="J535" s="561"/>
      <c r="K535" s="562" t="s">
        <v>103</v>
      </c>
      <c r="L535" s="1380">
        <v>4</v>
      </c>
      <c r="M535" s="563"/>
      <c r="N535" s="563">
        <f t="shared" si="7"/>
        <v>0</v>
      </c>
      <c r="O535" s="564"/>
    </row>
    <row r="536" spans="1:15" ht="69.95" customHeight="1" x14ac:dyDescent="0.25">
      <c r="A536" s="543"/>
      <c r="B536" s="554"/>
      <c r="C536" s="565">
        <v>2820108</v>
      </c>
      <c r="D536" s="556" t="s">
        <v>686</v>
      </c>
      <c r="E536" s="557"/>
      <c r="F536" s="558"/>
      <c r="G536" s="559">
        <v>50112008</v>
      </c>
      <c r="H536" s="560" t="s">
        <v>687</v>
      </c>
      <c r="I536" s="561" t="s">
        <v>448</v>
      </c>
      <c r="J536" s="561"/>
      <c r="K536" s="562" t="s">
        <v>688</v>
      </c>
      <c r="L536" s="1380">
        <v>1</v>
      </c>
      <c r="M536" s="563"/>
      <c r="N536" s="563">
        <f t="shared" si="7"/>
        <v>0</v>
      </c>
      <c r="O536" s="568"/>
    </row>
    <row r="537" spans="1:15" ht="69.95" customHeight="1" x14ac:dyDescent="0.25">
      <c r="A537" s="543"/>
      <c r="B537" s="554"/>
      <c r="C537" s="574">
        <v>1021752</v>
      </c>
      <c r="D537" s="556" t="s">
        <v>689</v>
      </c>
      <c r="E537" s="572" t="s">
        <v>690</v>
      </c>
      <c r="F537" s="573" t="s">
        <v>35</v>
      </c>
      <c r="G537" s="559">
        <v>41002192</v>
      </c>
      <c r="H537" s="560" t="s">
        <v>691</v>
      </c>
      <c r="I537" s="561" t="s">
        <v>685</v>
      </c>
      <c r="J537" s="561" t="s">
        <v>623</v>
      </c>
      <c r="K537" s="562" t="s">
        <v>103</v>
      </c>
      <c r="L537" s="1380">
        <v>16</v>
      </c>
      <c r="M537" s="563"/>
      <c r="N537" s="563">
        <f t="shared" ref="N537:N600" si="8">L537*M537</f>
        <v>0</v>
      </c>
      <c r="O537" s="567">
        <f>SUM(N537:N540)</f>
        <v>0</v>
      </c>
    </row>
    <row r="538" spans="1:15" ht="69.95" customHeight="1" x14ac:dyDescent="0.25">
      <c r="A538" s="543"/>
      <c r="B538" s="554"/>
      <c r="C538" s="565">
        <v>2862301</v>
      </c>
      <c r="D538" s="556" t="s">
        <v>692</v>
      </c>
      <c r="E538" s="566"/>
      <c r="F538" s="543"/>
      <c r="G538" s="559">
        <v>50801001</v>
      </c>
      <c r="H538" s="560" t="s">
        <v>693</v>
      </c>
      <c r="I538" s="561" t="s">
        <v>448</v>
      </c>
      <c r="J538" s="561"/>
      <c r="K538" s="562" t="s">
        <v>163</v>
      </c>
      <c r="L538" s="1380">
        <v>1</v>
      </c>
      <c r="M538" s="563"/>
      <c r="N538" s="563">
        <f t="shared" si="8"/>
        <v>0</v>
      </c>
      <c r="O538" s="564"/>
    </row>
    <row r="539" spans="1:15" ht="69.95" customHeight="1" x14ac:dyDescent="0.25">
      <c r="A539" s="543"/>
      <c r="B539" s="554"/>
      <c r="C539" s="565">
        <v>2635240</v>
      </c>
      <c r="D539" s="556" t="s">
        <v>694</v>
      </c>
      <c r="E539" s="566"/>
      <c r="F539" s="543"/>
      <c r="G539" s="559">
        <v>80101400</v>
      </c>
      <c r="H539" s="560" t="s">
        <v>695</v>
      </c>
      <c r="I539" s="561" t="s">
        <v>665</v>
      </c>
      <c r="J539" s="561"/>
      <c r="K539" s="562" t="s">
        <v>163</v>
      </c>
      <c r="L539" s="1380">
        <v>3</v>
      </c>
      <c r="M539" s="563"/>
      <c r="N539" s="563">
        <f t="shared" si="8"/>
        <v>0</v>
      </c>
      <c r="O539" s="564"/>
    </row>
    <row r="540" spans="1:15" ht="69.95" customHeight="1" x14ac:dyDescent="0.25">
      <c r="A540" s="543"/>
      <c r="B540" s="554"/>
      <c r="C540" s="559">
        <v>2052244</v>
      </c>
      <c r="D540" s="556" t="s">
        <v>491</v>
      </c>
      <c r="E540" s="557"/>
      <c r="F540" s="558"/>
      <c r="G540" s="559">
        <v>10606082</v>
      </c>
      <c r="H540" s="560" t="s">
        <v>492</v>
      </c>
      <c r="I540" s="561" t="s">
        <v>466</v>
      </c>
      <c r="J540" s="561"/>
      <c r="K540" s="562" t="s">
        <v>163</v>
      </c>
      <c r="L540" s="1380">
        <v>4</v>
      </c>
      <c r="M540" s="563"/>
      <c r="N540" s="563">
        <f t="shared" si="8"/>
        <v>0</v>
      </c>
      <c r="O540" s="568"/>
    </row>
    <row r="541" spans="1:15" ht="69.95" customHeight="1" thickBot="1" x14ac:dyDescent="0.3">
      <c r="A541" s="543"/>
      <c r="B541" s="575"/>
      <c r="C541" s="576">
        <v>2621240</v>
      </c>
      <c r="D541" s="577" t="s">
        <v>717</v>
      </c>
      <c r="E541" s="578" t="s">
        <v>718</v>
      </c>
      <c r="F541" s="579" t="s">
        <v>35</v>
      </c>
      <c r="G541" s="576">
        <v>80612400</v>
      </c>
      <c r="H541" s="580" t="s">
        <v>719</v>
      </c>
      <c r="I541" s="581" t="s">
        <v>665</v>
      </c>
      <c r="J541" s="581" t="s">
        <v>623</v>
      </c>
      <c r="K541" s="582" t="s">
        <v>163</v>
      </c>
      <c r="L541" s="1381">
        <v>3</v>
      </c>
      <c r="M541" s="583"/>
      <c r="N541" s="583">
        <f t="shared" si="8"/>
        <v>0</v>
      </c>
      <c r="O541" s="584">
        <f>SUM(N541)</f>
        <v>0</v>
      </c>
    </row>
    <row r="542" spans="1:15" ht="69.95" customHeight="1" x14ac:dyDescent="0.25">
      <c r="A542" s="501" t="s">
        <v>720</v>
      </c>
      <c r="B542" s="502"/>
      <c r="C542" s="503">
        <v>2120102</v>
      </c>
      <c r="D542" s="585" t="s">
        <v>655</v>
      </c>
      <c r="E542" s="505" t="s">
        <v>656</v>
      </c>
      <c r="F542" s="506" t="s">
        <v>657</v>
      </c>
      <c r="G542" s="503">
        <v>12005072</v>
      </c>
      <c r="H542" s="586" t="s">
        <v>658</v>
      </c>
      <c r="I542" s="508" t="s">
        <v>466</v>
      </c>
      <c r="J542" s="508" t="s">
        <v>30</v>
      </c>
      <c r="K542" s="508" t="s">
        <v>163</v>
      </c>
      <c r="L542" s="1374">
        <v>3</v>
      </c>
      <c r="M542" s="509"/>
      <c r="N542" s="509">
        <f t="shared" si="8"/>
        <v>0</v>
      </c>
      <c r="O542" s="510">
        <f>SUM(N543)</f>
        <v>0</v>
      </c>
    </row>
    <row r="543" spans="1:15" ht="69.95" customHeight="1" x14ac:dyDescent="0.25">
      <c r="A543" s="501"/>
      <c r="B543" s="511"/>
      <c r="C543" s="512">
        <v>2112042</v>
      </c>
      <c r="D543" s="587" t="s">
        <v>659</v>
      </c>
      <c r="E543" s="514"/>
      <c r="F543" s="515"/>
      <c r="G543" s="512">
        <v>12611400</v>
      </c>
      <c r="H543" s="588" t="s">
        <v>660</v>
      </c>
      <c r="I543" s="519" t="s">
        <v>466</v>
      </c>
      <c r="J543" s="519"/>
      <c r="K543" s="518" t="s">
        <v>163</v>
      </c>
      <c r="L543" s="1375">
        <v>3</v>
      </c>
      <c r="M543" s="521"/>
      <c r="N543" s="521">
        <f t="shared" si="8"/>
        <v>0</v>
      </c>
      <c r="O543" s="522"/>
    </row>
    <row r="544" spans="1:15" ht="69.95" customHeight="1" x14ac:dyDescent="0.25">
      <c r="A544" s="501"/>
      <c r="B544" s="511"/>
      <c r="C544" s="523">
        <v>2516122</v>
      </c>
      <c r="D544" s="590" t="s">
        <v>661</v>
      </c>
      <c r="E544" s="524" t="s">
        <v>662</v>
      </c>
      <c r="F544" s="501" t="s">
        <v>663</v>
      </c>
      <c r="G544" s="523">
        <v>81528112</v>
      </c>
      <c r="H544" s="591" t="s">
        <v>664</v>
      </c>
      <c r="I544" s="528" t="s">
        <v>665</v>
      </c>
      <c r="J544" s="528" t="s">
        <v>30</v>
      </c>
      <c r="K544" s="518" t="s">
        <v>163</v>
      </c>
      <c r="L544" s="1375">
        <v>3</v>
      </c>
      <c r="M544" s="521"/>
      <c r="N544" s="521">
        <f t="shared" si="8"/>
        <v>0</v>
      </c>
      <c r="O544" s="525">
        <f>SUM(N544:N547)</f>
        <v>0</v>
      </c>
    </row>
    <row r="545" spans="1:15" ht="69.95" customHeight="1" x14ac:dyDescent="0.25">
      <c r="A545" s="501"/>
      <c r="B545" s="511"/>
      <c r="C545" s="512">
        <v>2802402</v>
      </c>
      <c r="D545" s="587" t="s">
        <v>666</v>
      </c>
      <c r="E545" s="524"/>
      <c r="F545" s="501"/>
      <c r="G545" s="512">
        <v>51070240</v>
      </c>
      <c r="H545" s="592" t="s">
        <v>447</v>
      </c>
      <c r="I545" s="519" t="s">
        <v>448</v>
      </c>
      <c r="J545" s="519"/>
      <c r="K545" s="518" t="s">
        <v>163</v>
      </c>
      <c r="L545" s="1375">
        <v>1</v>
      </c>
      <c r="M545" s="521"/>
      <c r="N545" s="521">
        <f t="shared" si="8"/>
        <v>0</v>
      </c>
      <c r="O545" s="522"/>
    </row>
    <row r="546" spans="1:15" ht="69.95" customHeight="1" x14ac:dyDescent="0.25">
      <c r="A546" s="501"/>
      <c r="B546" s="511"/>
      <c r="C546" s="523">
        <v>2851630</v>
      </c>
      <c r="D546" s="590" t="s">
        <v>459</v>
      </c>
      <c r="E546" s="524"/>
      <c r="F546" s="501"/>
      <c r="G546" s="523">
        <v>53516052</v>
      </c>
      <c r="H546" s="592" t="s">
        <v>460</v>
      </c>
      <c r="I546" s="519" t="s">
        <v>448</v>
      </c>
      <c r="J546" s="519"/>
      <c r="K546" s="518" t="s">
        <v>163</v>
      </c>
      <c r="L546" s="1375">
        <v>2</v>
      </c>
      <c r="M546" s="521"/>
      <c r="N546" s="521">
        <f t="shared" si="8"/>
        <v>0</v>
      </c>
      <c r="O546" s="522"/>
    </row>
    <row r="547" spans="1:15" ht="69.95" customHeight="1" x14ac:dyDescent="0.25">
      <c r="A547" s="501"/>
      <c r="B547" s="511"/>
      <c r="C547" s="523">
        <v>1010337</v>
      </c>
      <c r="D547" s="590" t="s">
        <v>667</v>
      </c>
      <c r="E547" s="514"/>
      <c r="F547" s="515"/>
      <c r="G547" s="523">
        <v>40103058</v>
      </c>
      <c r="H547" s="593" t="s">
        <v>668</v>
      </c>
      <c r="I547" s="518" t="s">
        <v>669</v>
      </c>
      <c r="J547" s="518"/>
      <c r="K547" s="518" t="s">
        <v>103</v>
      </c>
      <c r="L547" s="1375">
        <v>9</v>
      </c>
      <c r="M547" s="521"/>
      <c r="N547" s="521">
        <f t="shared" si="8"/>
        <v>0</v>
      </c>
      <c r="O547" s="526"/>
    </row>
    <row r="548" spans="1:15" ht="69.95" customHeight="1" x14ac:dyDescent="0.25">
      <c r="A548" s="501"/>
      <c r="B548" s="511"/>
      <c r="C548" s="512">
        <v>2624206</v>
      </c>
      <c r="D548" s="587" t="s">
        <v>670</v>
      </c>
      <c r="E548" s="527" t="s">
        <v>671</v>
      </c>
      <c r="F548" s="515" t="s">
        <v>35</v>
      </c>
      <c r="G548" s="512">
        <v>80633006</v>
      </c>
      <c r="H548" s="591" t="s">
        <v>672</v>
      </c>
      <c r="I548" s="528" t="s">
        <v>665</v>
      </c>
      <c r="J548" s="528" t="s">
        <v>30</v>
      </c>
      <c r="K548" s="518" t="s">
        <v>163</v>
      </c>
      <c r="L548" s="1376">
        <v>3</v>
      </c>
      <c r="M548" s="521"/>
      <c r="N548" s="521">
        <f t="shared" si="8"/>
        <v>0</v>
      </c>
      <c r="O548" s="529">
        <f>SUM(N548)</f>
        <v>0</v>
      </c>
    </row>
    <row r="549" spans="1:15" ht="69.95" customHeight="1" x14ac:dyDescent="0.25">
      <c r="A549" s="501"/>
      <c r="B549" s="511"/>
      <c r="C549" s="523">
        <v>2601806</v>
      </c>
      <c r="D549" s="590" t="s">
        <v>673</v>
      </c>
      <c r="E549" s="530" t="s">
        <v>674</v>
      </c>
      <c r="F549" s="531" t="s">
        <v>675</v>
      </c>
      <c r="G549" s="523">
        <v>81201018</v>
      </c>
      <c r="H549" s="593" t="s">
        <v>676</v>
      </c>
      <c r="I549" s="518" t="s">
        <v>665</v>
      </c>
      <c r="J549" s="518" t="s">
        <v>30</v>
      </c>
      <c r="K549" s="518" t="s">
        <v>163</v>
      </c>
      <c r="L549" s="1376">
        <v>3</v>
      </c>
      <c r="M549" s="521"/>
      <c r="N549" s="521">
        <f t="shared" si="8"/>
        <v>0</v>
      </c>
      <c r="O549" s="525">
        <f>SUM(N549:N550)</f>
        <v>0</v>
      </c>
    </row>
    <row r="550" spans="1:15" ht="69.95" customHeight="1" x14ac:dyDescent="0.25">
      <c r="A550" s="501"/>
      <c r="B550" s="511"/>
      <c r="C550" s="523">
        <v>1010337</v>
      </c>
      <c r="D550" s="590" t="s">
        <v>667</v>
      </c>
      <c r="E550" s="514"/>
      <c r="F550" s="515"/>
      <c r="G550" s="523">
        <v>40103058</v>
      </c>
      <c r="H550" s="593" t="s">
        <v>668</v>
      </c>
      <c r="I550" s="518" t="s">
        <v>669</v>
      </c>
      <c r="J550" s="518"/>
      <c r="K550" s="518" t="s">
        <v>103</v>
      </c>
      <c r="L550" s="1376">
        <v>9</v>
      </c>
      <c r="M550" s="521"/>
      <c r="N550" s="521">
        <f t="shared" si="8"/>
        <v>0</v>
      </c>
      <c r="O550" s="526"/>
    </row>
    <row r="551" spans="1:15" ht="69.95" customHeight="1" x14ac:dyDescent="0.25">
      <c r="A551" s="501"/>
      <c r="B551" s="511"/>
      <c r="C551" s="523">
        <v>3106022</v>
      </c>
      <c r="D551" s="590" t="s">
        <v>677</v>
      </c>
      <c r="E551" s="530" t="s">
        <v>678</v>
      </c>
      <c r="F551" s="531" t="s">
        <v>678</v>
      </c>
      <c r="G551" s="523">
        <v>92123100</v>
      </c>
      <c r="H551" s="591" t="s">
        <v>679</v>
      </c>
      <c r="I551" s="528" t="s">
        <v>680</v>
      </c>
      <c r="J551" s="528" t="s">
        <v>36</v>
      </c>
      <c r="K551" s="518" t="s">
        <v>163</v>
      </c>
      <c r="L551" s="1376">
        <v>1</v>
      </c>
      <c r="M551" s="521"/>
      <c r="N551" s="521">
        <f t="shared" si="8"/>
        <v>0</v>
      </c>
      <c r="O551" s="525">
        <f>SUM(N551:N555)</f>
        <v>0</v>
      </c>
    </row>
    <row r="552" spans="1:15" ht="69.95" customHeight="1" x14ac:dyDescent="0.25">
      <c r="A552" s="501"/>
      <c r="B552" s="511"/>
      <c r="C552" s="512">
        <v>2802402</v>
      </c>
      <c r="D552" s="587" t="s">
        <v>666</v>
      </c>
      <c r="E552" s="524"/>
      <c r="F552" s="501"/>
      <c r="G552" s="512">
        <v>51070240</v>
      </c>
      <c r="H552" s="592" t="s">
        <v>447</v>
      </c>
      <c r="I552" s="519" t="s">
        <v>448</v>
      </c>
      <c r="J552" s="519"/>
      <c r="K552" s="518" t="s">
        <v>163</v>
      </c>
      <c r="L552" s="1376">
        <v>2</v>
      </c>
      <c r="M552" s="521"/>
      <c r="N552" s="521">
        <f t="shared" si="8"/>
        <v>0</v>
      </c>
      <c r="O552" s="522"/>
    </row>
    <row r="553" spans="1:15" ht="69.95" customHeight="1" x14ac:dyDescent="0.25">
      <c r="A553" s="501"/>
      <c r="B553" s="511"/>
      <c r="C553" s="512">
        <v>2980692</v>
      </c>
      <c r="D553" s="587" t="s">
        <v>681</v>
      </c>
      <c r="E553" s="524"/>
      <c r="F553" s="501"/>
      <c r="G553" s="512">
        <v>53216406</v>
      </c>
      <c r="H553" s="594" t="s">
        <v>682</v>
      </c>
      <c r="I553" s="528" t="s">
        <v>448</v>
      </c>
      <c r="J553" s="528"/>
      <c r="K553" s="518" t="s">
        <v>163</v>
      </c>
      <c r="L553" s="1376">
        <v>4</v>
      </c>
      <c r="M553" s="521"/>
      <c r="N553" s="521">
        <f t="shared" si="8"/>
        <v>0</v>
      </c>
      <c r="O553" s="522"/>
    </row>
    <row r="554" spans="1:15" ht="69.95" customHeight="1" x14ac:dyDescent="0.25">
      <c r="A554" s="501"/>
      <c r="B554" s="511"/>
      <c r="C554" s="512">
        <v>1015206</v>
      </c>
      <c r="D554" s="587" t="s">
        <v>683</v>
      </c>
      <c r="E554" s="524"/>
      <c r="F554" s="501"/>
      <c r="G554" s="512">
        <v>45002011</v>
      </c>
      <c r="H554" s="594" t="s">
        <v>684</v>
      </c>
      <c r="I554" s="528" t="s">
        <v>685</v>
      </c>
      <c r="J554" s="528"/>
      <c r="K554" s="518" t="s">
        <v>103</v>
      </c>
      <c r="L554" s="1376">
        <v>4</v>
      </c>
      <c r="M554" s="521"/>
      <c r="N554" s="521">
        <f t="shared" si="8"/>
        <v>0</v>
      </c>
      <c r="O554" s="522"/>
    </row>
    <row r="555" spans="1:15" ht="69.95" customHeight="1" x14ac:dyDescent="0.25">
      <c r="A555" s="501"/>
      <c r="B555" s="511"/>
      <c r="C555" s="523">
        <v>2820108</v>
      </c>
      <c r="D555" s="590" t="s">
        <v>686</v>
      </c>
      <c r="E555" s="514"/>
      <c r="F555" s="515"/>
      <c r="G555" s="523">
        <v>50112008</v>
      </c>
      <c r="H555" s="593" t="s">
        <v>687</v>
      </c>
      <c r="I555" s="518" t="s">
        <v>448</v>
      </c>
      <c r="J555" s="518"/>
      <c r="K555" s="518" t="s">
        <v>688</v>
      </c>
      <c r="L555" s="1376">
        <v>1</v>
      </c>
      <c r="M555" s="521"/>
      <c r="N555" s="521">
        <f t="shared" si="8"/>
        <v>0</v>
      </c>
      <c r="O555" s="526"/>
    </row>
    <row r="556" spans="1:15" ht="69.95" customHeight="1" x14ac:dyDescent="0.25">
      <c r="A556" s="501"/>
      <c r="B556" s="511"/>
      <c r="C556" s="523">
        <v>2611240</v>
      </c>
      <c r="D556" s="590" t="s">
        <v>721</v>
      </c>
      <c r="E556" s="530" t="s">
        <v>722</v>
      </c>
      <c r="F556" s="531" t="s">
        <v>35</v>
      </c>
      <c r="G556" s="523">
        <v>81501400</v>
      </c>
      <c r="H556" s="591" t="s">
        <v>723</v>
      </c>
      <c r="I556" s="528" t="s">
        <v>665</v>
      </c>
      <c r="J556" s="528" t="s">
        <v>623</v>
      </c>
      <c r="K556" s="518" t="s">
        <v>163</v>
      </c>
      <c r="L556" s="1376">
        <v>3</v>
      </c>
      <c r="M556" s="521"/>
      <c r="N556" s="521">
        <f t="shared" si="8"/>
        <v>0</v>
      </c>
      <c r="O556" s="525">
        <f>SUM(N556:N559)</f>
        <v>0</v>
      </c>
    </row>
    <row r="557" spans="1:15" ht="69.95" customHeight="1" x14ac:dyDescent="0.25">
      <c r="A557" s="501"/>
      <c r="B557" s="511"/>
      <c r="C557" s="595">
        <v>2830557</v>
      </c>
      <c r="D557" s="596" t="s">
        <v>724</v>
      </c>
      <c r="E557" s="524"/>
      <c r="F557" s="501"/>
      <c r="G557" s="595">
        <v>51508030</v>
      </c>
      <c r="H557" s="594" t="s">
        <v>725</v>
      </c>
      <c r="I557" s="528" t="s">
        <v>726</v>
      </c>
      <c r="J557" s="528"/>
      <c r="K557" s="518" t="s">
        <v>163</v>
      </c>
      <c r="L557" s="1376">
        <v>1</v>
      </c>
      <c r="M557" s="521"/>
      <c r="N557" s="521">
        <f t="shared" si="8"/>
        <v>0</v>
      </c>
      <c r="O557" s="522"/>
    </row>
    <row r="558" spans="1:15" ht="69.95" customHeight="1" x14ac:dyDescent="0.25">
      <c r="A558" s="501"/>
      <c r="B558" s="511"/>
      <c r="C558" s="532">
        <v>1021752</v>
      </c>
      <c r="D558" s="597" t="s">
        <v>689</v>
      </c>
      <c r="E558" s="524"/>
      <c r="F558" s="501"/>
      <c r="G558" s="598">
        <v>41002192</v>
      </c>
      <c r="H558" s="593" t="s">
        <v>691</v>
      </c>
      <c r="I558" s="518" t="s">
        <v>685</v>
      </c>
      <c r="J558" s="518"/>
      <c r="K558" s="518" t="s">
        <v>103</v>
      </c>
      <c r="L558" s="1376">
        <v>20</v>
      </c>
      <c r="M558" s="521"/>
      <c r="N558" s="521">
        <f t="shared" si="8"/>
        <v>0</v>
      </c>
      <c r="O558" s="522"/>
    </row>
    <row r="559" spans="1:15" ht="69.95" customHeight="1" x14ac:dyDescent="0.25">
      <c r="A559" s="501"/>
      <c r="B559" s="511"/>
      <c r="C559" s="595">
        <v>2056203</v>
      </c>
      <c r="D559" s="596" t="s">
        <v>727</v>
      </c>
      <c r="E559" s="514"/>
      <c r="F559" s="515"/>
      <c r="G559" s="595">
        <v>10804300</v>
      </c>
      <c r="H559" s="594" t="s">
        <v>728</v>
      </c>
      <c r="I559" s="528" t="s">
        <v>466</v>
      </c>
      <c r="J559" s="528"/>
      <c r="K559" s="518" t="s">
        <v>163</v>
      </c>
      <c r="L559" s="1376">
        <v>4</v>
      </c>
      <c r="M559" s="521"/>
      <c r="N559" s="521">
        <f t="shared" si="8"/>
        <v>0</v>
      </c>
      <c r="O559" s="526"/>
    </row>
    <row r="560" spans="1:15" ht="69.95" customHeight="1" thickBot="1" x14ac:dyDescent="0.3">
      <c r="A560" s="501"/>
      <c r="B560" s="533"/>
      <c r="C560" s="534">
        <v>2621222</v>
      </c>
      <c r="D560" s="599" t="s">
        <v>696</v>
      </c>
      <c r="E560" s="535" t="s">
        <v>697</v>
      </c>
      <c r="F560" s="536" t="s">
        <v>35</v>
      </c>
      <c r="G560" s="534">
        <v>80612224</v>
      </c>
      <c r="H560" s="600" t="s">
        <v>698</v>
      </c>
      <c r="I560" s="539" t="s">
        <v>665</v>
      </c>
      <c r="J560" s="539" t="s">
        <v>623</v>
      </c>
      <c r="K560" s="538" t="s">
        <v>163</v>
      </c>
      <c r="L560" s="1377">
        <v>3</v>
      </c>
      <c r="M560" s="541"/>
      <c r="N560" s="541">
        <f t="shared" si="8"/>
        <v>0</v>
      </c>
      <c r="O560" s="542">
        <f>SUM(N560)</f>
        <v>0</v>
      </c>
    </row>
    <row r="561" spans="1:15" ht="69.95" customHeight="1" x14ac:dyDescent="0.25">
      <c r="A561" s="543" t="s">
        <v>729</v>
      </c>
      <c r="B561" s="544"/>
      <c r="C561" s="549">
        <v>2120102</v>
      </c>
      <c r="D561" s="546" t="s">
        <v>655</v>
      </c>
      <c r="E561" s="547" t="s">
        <v>656</v>
      </c>
      <c r="F561" s="548" t="s">
        <v>657</v>
      </c>
      <c r="G561" s="549">
        <v>12005072</v>
      </c>
      <c r="H561" s="550" t="s">
        <v>658</v>
      </c>
      <c r="I561" s="551" t="s">
        <v>466</v>
      </c>
      <c r="J561" s="551" t="s">
        <v>30</v>
      </c>
      <c r="K561" s="551" t="s">
        <v>163</v>
      </c>
      <c r="L561" s="1378">
        <v>3</v>
      </c>
      <c r="M561" s="552"/>
      <c r="N561" s="552">
        <f t="shared" si="8"/>
        <v>0</v>
      </c>
      <c r="O561" s="553">
        <f>SUM(N562)</f>
        <v>0</v>
      </c>
    </row>
    <row r="562" spans="1:15" ht="69.95" customHeight="1" x14ac:dyDescent="0.25">
      <c r="A562" s="543"/>
      <c r="B562" s="554"/>
      <c r="C562" s="559">
        <v>2112042</v>
      </c>
      <c r="D562" s="556" t="s">
        <v>659</v>
      </c>
      <c r="E562" s="557"/>
      <c r="F562" s="558"/>
      <c r="G562" s="559">
        <v>12611400</v>
      </c>
      <c r="H562" s="560" t="s">
        <v>660</v>
      </c>
      <c r="I562" s="561" t="s">
        <v>466</v>
      </c>
      <c r="J562" s="561"/>
      <c r="K562" s="562" t="s">
        <v>163</v>
      </c>
      <c r="L562" s="1379">
        <v>3</v>
      </c>
      <c r="M562" s="601"/>
      <c r="N562" s="563">
        <f t="shared" si="8"/>
        <v>0</v>
      </c>
      <c r="O562" s="564"/>
    </row>
    <row r="563" spans="1:15" ht="69.95" customHeight="1" x14ac:dyDescent="0.25">
      <c r="A563" s="543"/>
      <c r="B563" s="554"/>
      <c r="C563" s="565">
        <v>2516122</v>
      </c>
      <c r="D563" s="602" t="s">
        <v>661</v>
      </c>
      <c r="E563" s="566" t="s">
        <v>662</v>
      </c>
      <c r="F563" s="543" t="s">
        <v>663</v>
      </c>
      <c r="G563" s="565">
        <v>81528112</v>
      </c>
      <c r="H563" s="603" t="s">
        <v>664</v>
      </c>
      <c r="I563" s="570" t="s">
        <v>665</v>
      </c>
      <c r="J563" s="570" t="s">
        <v>30</v>
      </c>
      <c r="K563" s="562" t="s">
        <v>163</v>
      </c>
      <c r="L563" s="1379">
        <v>3</v>
      </c>
      <c r="M563" s="601"/>
      <c r="N563" s="563">
        <f t="shared" si="8"/>
        <v>0</v>
      </c>
      <c r="O563" s="567">
        <f>SUM(N563:N566)</f>
        <v>0</v>
      </c>
    </row>
    <row r="564" spans="1:15" ht="69.95" customHeight="1" x14ac:dyDescent="0.25">
      <c r="A564" s="543"/>
      <c r="B564" s="554"/>
      <c r="C564" s="559">
        <v>2802402</v>
      </c>
      <c r="D564" s="556" t="s">
        <v>666</v>
      </c>
      <c r="E564" s="566"/>
      <c r="F564" s="543"/>
      <c r="G564" s="559">
        <v>51070240</v>
      </c>
      <c r="H564" s="604" t="s">
        <v>447</v>
      </c>
      <c r="I564" s="561" t="s">
        <v>448</v>
      </c>
      <c r="J564" s="561"/>
      <c r="K564" s="562" t="s">
        <v>163</v>
      </c>
      <c r="L564" s="1379">
        <v>1</v>
      </c>
      <c r="M564" s="601"/>
      <c r="N564" s="563">
        <f t="shared" si="8"/>
        <v>0</v>
      </c>
      <c r="O564" s="564"/>
    </row>
    <row r="565" spans="1:15" ht="69.95" customHeight="1" x14ac:dyDescent="0.25">
      <c r="A565" s="543"/>
      <c r="B565" s="554"/>
      <c r="C565" s="565">
        <v>2851630</v>
      </c>
      <c r="D565" s="602" t="s">
        <v>459</v>
      </c>
      <c r="E565" s="566"/>
      <c r="F565" s="543"/>
      <c r="G565" s="565">
        <v>53516052</v>
      </c>
      <c r="H565" s="604" t="s">
        <v>460</v>
      </c>
      <c r="I565" s="561" t="s">
        <v>448</v>
      </c>
      <c r="J565" s="561"/>
      <c r="K565" s="562" t="s">
        <v>163</v>
      </c>
      <c r="L565" s="1379">
        <v>2</v>
      </c>
      <c r="M565" s="601"/>
      <c r="N565" s="563">
        <f t="shared" si="8"/>
        <v>0</v>
      </c>
      <c r="O565" s="564"/>
    </row>
    <row r="566" spans="1:15" ht="69.95" customHeight="1" x14ac:dyDescent="0.25">
      <c r="A566" s="543"/>
      <c r="B566" s="554"/>
      <c r="C566" s="565">
        <v>1010337</v>
      </c>
      <c r="D566" s="602" t="s">
        <v>667</v>
      </c>
      <c r="E566" s="557"/>
      <c r="F566" s="558"/>
      <c r="G566" s="565">
        <v>40103058</v>
      </c>
      <c r="H566" s="605" t="s">
        <v>668</v>
      </c>
      <c r="I566" s="562" t="s">
        <v>669</v>
      </c>
      <c r="J566" s="562"/>
      <c r="K566" s="562" t="s">
        <v>103</v>
      </c>
      <c r="L566" s="1379">
        <v>9</v>
      </c>
      <c r="M566" s="601"/>
      <c r="N566" s="563">
        <f t="shared" si="8"/>
        <v>0</v>
      </c>
      <c r="O566" s="568"/>
    </row>
    <row r="567" spans="1:15" ht="69.95" customHeight="1" x14ac:dyDescent="0.25">
      <c r="A567" s="543"/>
      <c r="B567" s="554"/>
      <c r="C567" s="559">
        <v>2624206</v>
      </c>
      <c r="D567" s="556" t="s">
        <v>670</v>
      </c>
      <c r="E567" s="569" t="s">
        <v>671</v>
      </c>
      <c r="F567" s="558" t="s">
        <v>35</v>
      </c>
      <c r="G567" s="559">
        <v>80633006</v>
      </c>
      <c r="H567" s="603" t="s">
        <v>672</v>
      </c>
      <c r="I567" s="570" t="s">
        <v>665</v>
      </c>
      <c r="J567" s="570" t="s">
        <v>30</v>
      </c>
      <c r="K567" s="562" t="s">
        <v>163</v>
      </c>
      <c r="L567" s="1380">
        <v>3</v>
      </c>
      <c r="M567" s="601"/>
      <c r="N567" s="563">
        <f t="shared" si="8"/>
        <v>0</v>
      </c>
      <c r="O567" s="571">
        <f>SUM(N567)</f>
        <v>0</v>
      </c>
    </row>
    <row r="568" spans="1:15" ht="69.95" customHeight="1" x14ac:dyDescent="0.25">
      <c r="A568" s="543"/>
      <c r="B568" s="554"/>
      <c r="C568" s="565">
        <v>2601806</v>
      </c>
      <c r="D568" s="602" t="s">
        <v>673</v>
      </c>
      <c r="E568" s="572" t="s">
        <v>674</v>
      </c>
      <c r="F568" s="573" t="s">
        <v>675</v>
      </c>
      <c r="G568" s="565">
        <v>81201018</v>
      </c>
      <c r="H568" s="605" t="s">
        <v>676</v>
      </c>
      <c r="I568" s="562" t="s">
        <v>665</v>
      </c>
      <c r="J568" s="562" t="s">
        <v>30</v>
      </c>
      <c r="K568" s="562" t="s">
        <v>163</v>
      </c>
      <c r="L568" s="1380">
        <v>3</v>
      </c>
      <c r="M568" s="601"/>
      <c r="N568" s="563">
        <f t="shared" si="8"/>
        <v>0</v>
      </c>
      <c r="O568" s="567">
        <f>SUM(N568:N569)</f>
        <v>0</v>
      </c>
    </row>
    <row r="569" spans="1:15" ht="69.95" customHeight="1" x14ac:dyDescent="0.25">
      <c r="A569" s="543"/>
      <c r="B569" s="554"/>
      <c r="C569" s="565">
        <v>1010337</v>
      </c>
      <c r="D569" s="602" t="s">
        <v>667</v>
      </c>
      <c r="E569" s="557"/>
      <c r="F569" s="558"/>
      <c r="G569" s="565">
        <v>40103058</v>
      </c>
      <c r="H569" s="605" t="s">
        <v>668</v>
      </c>
      <c r="I569" s="562" t="s">
        <v>669</v>
      </c>
      <c r="J569" s="562"/>
      <c r="K569" s="562" t="s">
        <v>103</v>
      </c>
      <c r="L569" s="1380">
        <v>9</v>
      </c>
      <c r="M569" s="601"/>
      <c r="N569" s="563">
        <f t="shared" si="8"/>
        <v>0</v>
      </c>
      <c r="O569" s="568"/>
    </row>
    <row r="570" spans="1:15" ht="69.95" customHeight="1" x14ac:dyDescent="0.25">
      <c r="A570" s="543"/>
      <c r="B570" s="554"/>
      <c r="C570" s="565">
        <v>3106023</v>
      </c>
      <c r="D570" s="602" t="s">
        <v>700</v>
      </c>
      <c r="E570" s="572" t="s">
        <v>701</v>
      </c>
      <c r="F570" s="573" t="s">
        <v>701</v>
      </c>
      <c r="G570" s="565">
        <v>92123112</v>
      </c>
      <c r="H570" s="603" t="s">
        <v>702</v>
      </c>
      <c r="I570" s="570" t="s">
        <v>680</v>
      </c>
      <c r="J570" s="570" t="s">
        <v>36</v>
      </c>
      <c r="K570" s="562" t="s">
        <v>163</v>
      </c>
      <c r="L570" s="1380">
        <v>1</v>
      </c>
      <c r="M570" s="601"/>
      <c r="N570" s="563">
        <f t="shared" si="8"/>
        <v>0</v>
      </c>
      <c r="O570" s="567">
        <f>SUM(N570:N574)</f>
        <v>0</v>
      </c>
    </row>
    <row r="571" spans="1:15" ht="69.95" customHeight="1" x14ac:dyDescent="0.25">
      <c r="A571" s="543"/>
      <c r="B571" s="554"/>
      <c r="C571" s="559">
        <v>2802402</v>
      </c>
      <c r="D571" s="556" t="s">
        <v>666</v>
      </c>
      <c r="E571" s="566"/>
      <c r="F571" s="543"/>
      <c r="G571" s="559">
        <v>51070240</v>
      </c>
      <c r="H571" s="604" t="s">
        <v>447</v>
      </c>
      <c r="I571" s="561" t="s">
        <v>448</v>
      </c>
      <c r="J571" s="561"/>
      <c r="K571" s="562" t="s">
        <v>163</v>
      </c>
      <c r="L571" s="1380">
        <v>2</v>
      </c>
      <c r="M571" s="601"/>
      <c r="N571" s="563">
        <f t="shared" si="8"/>
        <v>0</v>
      </c>
      <c r="O571" s="564"/>
    </row>
    <row r="572" spans="1:15" ht="69.95" customHeight="1" x14ac:dyDescent="0.25">
      <c r="A572" s="543"/>
      <c r="B572" s="554"/>
      <c r="C572" s="559">
        <v>2980692</v>
      </c>
      <c r="D572" s="556" t="s">
        <v>681</v>
      </c>
      <c r="E572" s="566"/>
      <c r="F572" s="543"/>
      <c r="G572" s="559">
        <v>53216406</v>
      </c>
      <c r="H572" s="606" t="s">
        <v>682</v>
      </c>
      <c r="I572" s="570" t="s">
        <v>448</v>
      </c>
      <c r="J572" s="570"/>
      <c r="K572" s="562" t="s">
        <v>163</v>
      </c>
      <c r="L572" s="1380">
        <v>4</v>
      </c>
      <c r="M572" s="601"/>
      <c r="N572" s="563">
        <f t="shared" si="8"/>
        <v>0</v>
      </c>
      <c r="O572" s="564"/>
    </row>
    <row r="573" spans="1:15" ht="69.95" customHeight="1" x14ac:dyDescent="0.25">
      <c r="A573" s="543"/>
      <c r="B573" s="554"/>
      <c r="C573" s="559">
        <v>1015206</v>
      </c>
      <c r="D573" s="556" t="s">
        <v>683</v>
      </c>
      <c r="E573" s="566"/>
      <c r="F573" s="543"/>
      <c r="G573" s="559">
        <v>45002011</v>
      </c>
      <c r="H573" s="606" t="s">
        <v>684</v>
      </c>
      <c r="I573" s="570" t="s">
        <v>685</v>
      </c>
      <c r="J573" s="570"/>
      <c r="K573" s="562" t="s">
        <v>103</v>
      </c>
      <c r="L573" s="1380">
        <v>4</v>
      </c>
      <c r="M573" s="601"/>
      <c r="N573" s="563">
        <f t="shared" si="8"/>
        <v>0</v>
      </c>
      <c r="O573" s="564"/>
    </row>
    <row r="574" spans="1:15" ht="69.95" customHeight="1" x14ac:dyDescent="0.25">
      <c r="A574" s="543"/>
      <c r="B574" s="554"/>
      <c r="C574" s="565">
        <v>2820108</v>
      </c>
      <c r="D574" s="602" t="s">
        <v>686</v>
      </c>
      <c r="E574" s="557"/>
      <c r="F574" s="558"/>
      <c r="G574" s="565">
        <v>50112008</v>
      </c>
      <c r="H574" s="605" t="s">
        <v>687</v>
      </c>
      <c r="I574" s="562" t="s">
        <v>448</v>
      </c>
      <c r="J574" s="562"/>
      <c r="K574" s="562" t="s">
        <v>688</v>
      </c>
      <c r="L574" s="1380">
        <v>1</v>
      </c>
      <c r="M574" s="601"/>
      <c r="N574" s="563">
        <f t="shared" si="8"/>
        <v>0</v>
      </c>
      <c r="O574" s="568"/>
    </row>
    <row r="575" spans="1:15" ht="69.95" customHeight="1" x14ac:dyDescent="0.25">
      <c r="A575" s="543"/>
      <c r="B575" s="554"/>
      <c r="C575" s="565">
        <v>2611240</v>
      </c>
      <c r="D575" s="602" t="s">
        <v>721</v>
      </c>
      <c r="E575" s="572" t="s">
        <v>722</v>
      </c>
      <c r="F575" s="573" t="s">
        <v>35</v>
      </c>
      <c r="G575" s="565">
        <v>81501400</v>
      </c>
      <c r="H575" s="603" t="s">
        <v>723</v>
      </c>
      <c r="I575" s="570" t="s">
        <v>665</v>
      </c>
      <c r="J575" s="570" t="s">
        <v>623</v>
      </c>
      <c r="K575" s="562" t="s">
        <v>163</v>
      </c>
      <c r="L575" s="1380">
        <v>3</v>
      </c>
      <c r="M575" s="601"/>
      <c r="N575" s="563">
        <f t="shared" si="8"/>
        <v>0</v>
      </c>
      <c r="O575" s="567">
        <f>SUM(N575:N578)</f>
        <v>0</v>
      </c>
    </row>
    <row r="576" spans="1:15" ht="69.95" customHeight="1" x14ac:dyDescent="0.25">
      <c r="A576" s="543"/>
      <c r="B576" s="554"/>
      <c r="C576" s="559">
        <v>2830557</v>
      </c>
      <c r="D576" s="556" t="s">
        <v>724</v>
      </c>
      <c r="E576" s="566"/>
      <c r="F576" s="543"/>
      <c r="G576" s="559">
        <v>51508030</v>
      </c>
      <c r="H576" s="606" t="s">
        <v>725</v>
      </c>
      <c r="I576" s="570" t="s">
        <v>726</v>
      </c>
      <c r="J576" s="570"/>
      <c r="K576" s="562" t="s">
        <v>163</v>
      </c>
      <c r="L576" s="1380">
        <v>1</v>
      </c>
      <c r="M576" s="601"/>
      <c r="N576" s="563">
        <f t="shared" si="8"/>
        <v>0</v>
      </c>
      <c r="O576" s="564"/>
    </row>
    <row r="577" spans="1:15" ht="69.95" customHeight="1" x14ac:dyDescent="0.25">
      <c r="A577" s="543"/>
      <c r="B577" s="554"/>
      <c r="C577" s="574">
        <v>1021752</v>
      </c>
      <c r="D577" s="607" t="s">
        <v>689</v>
      </c>
      <c r="E577" s="566"/>
      <c r="F577" s="543"/>
      <c r="G577" s="608">
        <v>41002192</v>
      </c>
      <c r="H577" s="605" t="s">
        <v>691</v>
      </c>
      <c r="I577" s="562" t="s">
        <v>685</v>
      </c>
      <c r="J577" s="562"/>
      <c r="K577" s="562" t="s">
        <v>103</v>
      </c>
      <c r="L577" s="1380">
        <v>20</v>
      </c>
      <c r="M577" s="601"/>
      <c r="N577" s="563">
        <f t="shared" si="8"/>
        <v>0</v>
      </c>
      <c r="O577" s="564"/>
    </row>
    <row r="578" spans="1:15" ht="69.95" customHeight="1" x14ac:dyDescent="0.25">
      <c r="A578" s="543"/>
      <c r="B578" s="554"/>
      <c r="C578" s="609">
        <v>2056203</v>
      </c>
      <c r="D578" s="610" t="s">
        <v>727</v>
      </c>
      <c r="E578" s="557"/>
      <c r="F578" s="558"/>
      <c r="G578" s="609">
        <v>10804300</v>
      </c>
      <c r="H578" s="606" t="s">
        <v>728</v>
      </c>
      <c r="I578" s="570" t="s">
        <v>466</v>
      </c>
      <c r="J578" s="570"/>
      <c r="K578" s="562" t="s">
        <v>163</v>
      </c>
      <c r="L578" s="1380">
        <v>4</v>
      </c>
      <c r="M578" s="601"/>
      <c r="N578" s="563">
        <f t="shared" si="8"/>
        <v>0</v>
      </c>
      <c r="O578" s="568"/>
    </row>
    <row r="579" spans="1:15" ht="69.95" customHeight="1" thickBot="1" x14ac:dyDescent="0.3">
      <c r="A579" s="543"/>
      <c r="B579" s="575"/>
      <c r="C579" s="576">
        <v>2621222</v>
      </c>
      <c r="D579" s="577" t="s">
        <v>696</v>
      </c>
      <c r="E579" s="578" t="s">
        <v>697</v>
      </c>
      <c r="F579" s="579" t="s">
        <v>35</v>
      </c>
      <c r="G579" s="576">
        <v>80612224</v>
      </c>
      <c r="H579" s="580" t="s">
        <v>698</v>
      </c>
      <c r="I579" s="581" t="s">
        <v>665</v>
      </c>
      <c r="J579" s="581" t="s">
        <v>623</v>
      </c>
      <c r="K579" s="582" t="s">
        <v>163</v>
      </c>
      <c r="L579" s="1381">
        <v>3</v>
      </c>
      <c r="M579" s="611"/>
      <c r="N579" s="583">
        <f t="shared" si="8"/>
        <v>0</v>
      </c>
      <c r="O579" s="584">
        <f>SUM(N579)</f>
        <v>0</v>
      </c>
    </row>
    <row r="580" spans="1:15" ht="69.95" customHeight="1" x14ac:dyDescent="0.25">
      <c r="A580" s="501" t="s">
        <v>730</v>
      </c>
      <c r="B580" s="502"/>
      <c r="C580" s="503">
        <v>2120102</v>
      </c>
      <c r="D580" s="585" t="s">
        <v>655</v>
      </c>
      <c r="E580" s="505" t="s">
        <v>656</v>
      </c>
      <c r="F580" s="506" t="s">
        <v>657</v>
      </c>
      <c r="G580" s="503">
        <v>12005072</v>
      </c>
      <c r="H580" s="586" t="s">
        <v>658</v>
      </c>
      <c r="I580" s="508" t="s">
        <v>466</v>
      </c>
      <c r="J580" s="508" t="s">
        <v>30</v>
      </c>
      <c r="K580" s="508" t="s">
        <v>163</v>
      </c>
      <c r="L580" s="1374">
        <v>3</v>
      </c>
      <c r="M580" s="509"/>
      <c r="N580" s="509">
        <f t="shared" si="8"/>
        <v>0</v>
      </c>
      <c r="O580" s="510">
        <f>SUM(N581)</f>
        <v>0</v>
      </c>
    </row>
    <row r="581" spans="1:15" ht="69.95" customHeight="1" x14ac:dyDescent="0.25">
      <c r="A581" s="501"/>
      <c r="B581" s="511"/>
      <c r="C581" s="512">
        <v>2112042</v>
      </c>
      <c r="D581" s="587" t="s">
        <v>659</v>
      </c>
      <c r="E581" s="514"/>
      <c r="F581" s="515"/>
      <c r="G581" s="512">
        <v>12611400</v>
      </c>
      <c r="H581" s="588" t="s">
        <v>660</v>
      </c>
      <c r="I581" s="519" t="s">
        <v>466</v>
      </c>
      <c r="J581" s="519"/>
      <c r="K581" s="518" t="s">
        <v>163</v>
      </c>
      <c r="L581" s="1375">
        <v>3</v>
      </c>
      <c r="M581" s="521"/>
      <c r="N581" s="521">
        <f t="shared" si="8"/>
        <v>0</v>
      </c>
      <c r="O581" s="522"/>
    </row>
    <row r="582" spans="1:15" ht="69.95" customHeight="1" x14ac:dyDescent="0.25">
      <c r="A582" s="501"/>
      <c r="B582" s="511"/>
      <c r="C582" s="523">
        <v>2516122</v>
      </c>
      <c r="D582" s="590" t="s">
        <v>661</v>
      </c>
      <c r="E582" s="524" t="s">
        <v>662</v>
      </c>
      <c r="F582" s="501" t="s">
        <v>663</v>
      </c>
      <c r="G582" s="523">
        <v>81528112</v>
      </c>
      <c r="H582" s="591" t="s">
        <v>664</v>
      </c>
      <c r="I582" s="528" t="s">
        <v>665</v>
      </c>
      <c r="J582" s="528" t="s">
        <v>30</v>
      </c>
      <c r="K582" s="518" t="s">
        <v>163</v>
      </c>
      <c r="L582" s="1375">
        <v>3</v>
      </c>
      <c r="M582" s="521"/>
      <c r="N582" s="521">
        <f t="shared" si="8"/>
        <v>0</v>
      </c>
      <c r="O582" s="525">
        <f>SUM(N582:N585)</f>
        <v>0</v>
      </c>
    </row>
    <row r="583" spans="1:15" ht="69.95" customHeight="1" x14ac:dyDescent="0.25">
      <c r="A583" s="501"/>
      <c r="B583" s="511"/>
      <c r="C583" s="512">
        <v>2802402</v>
      </c>
      <c r="D583" s="587" t="s">
        <v>666</v>
      </c>
      <c r="E583" s="524"/>
      <c r="F583" s="501"/>
      <c r="G583" s="512">
        <v>51070240</v>
      </c>
      <c r="H583" s="592" t="s">
        <v>447</v>
      </c>
      <c r="I583" s="519" t="s">
        <v>448</v>
      </c>
      <c r="J583" s="519"/>
      <c r="K583" s="518" t="s">
        <v>163</v>
      </c>
      <c r="L583" s="1375">
        <v>1</v>
      </c>
      <c r="M583" s="521"/>
      <c r="N583" s="521">
        <f t="shared" si="8"/>
        <v>0</v>
      </c>
      <c r="O583" s="522"/>
    </row>
    <row r="584" spans="1:15" ht="69.95" customHeight="1" x14ac:dyDescent="0.25">
      <c r="A584" s="501"/>
      <c r="B584" s="511"/>
      <c r="C584" s="523">
        <v>2851630</v>
      </c>
      <c r="D584" s="590" t="s">
        <v>459</v>
      </c>
      <c r="E584" s="524"/>
      <c r="F584" s="501"/>
      <c r="G584" s="523">
        <v>53516052</v>
      </c>
      <c r="H584" s="592" t="s">
        <v>460</v>
      </c>
      <c r="I584" s="519" t="s">
        <v>448</v>
      </c>
      <c r="J584" s="519"/>
      <c r="K584" s="518" t="s">
        <v>163</v>
      </c>
      <c r="L584" s="1375">
        <v>2</v>
      </c>
      <c r="M584" s="521"/>
      <c r="N584" s="521">
        <f t="shared" si="8"/>
        <v>0</v>
      </c>
      <c r="O584" s="522"/>
    </row>
    <row r="585" spans="1:15" ht="69.95" customHeight="1" x14ac:dyDescent="0.25">
      <c r="A585" s="501"/>
      <c r="B585" s="511"/>
      <c r="C585" s="523">
        <v>1010337</v>
      </c>
      <c r="D585" s="590" t="s">
        <v>667</v>
      </c>
      <c r="E585" s="514"/>
      <c r="F585" s="515"/>
      <c r="G585" s="523">
        <v>40103058</v>
      </c>
      <c r="H585" s="593" t="s">
        <v>668</v>
      </c>
      <c r="I585" s="518" t="s">
        <v>669</v>
      </c>
      <c r="J585" s="518"/>
      <c r="K585" s="518" t="s">
        <v>103</v>
      </c>
      <c r="L585" s="1375">
        <v>9</v>
      </c>
      <c r="M585" s="521"/>
      <c r="N585" s="521">
        <f t="shared" si="8"/>
        <v>0</v>
      </c>
      <c r="O585" s="526"/>
    </row>
    <row r="586" spans="1:15" ht="69.95" customHeight="1" x14ac:dyDescent="0.25">
      <c r="A586" s="501"/>
      <c r="B586" s="511"/>
      <c r="C586" s="512">
        <v>2624206</v>
      </c>
      <c r="D586" s="587" t="s">
        <v>670</v>
      </c>
      <c r="E586" s="527" t="s">
        <v>671</v>
      </c>
      <c r="F586" s="515" t="s">
        <v>35</v>
      </c>
      <c r="G586" s="512">
        <v>80633006</v>
      </c>
      <c r="H586" s="591" t="s">
        <v>672</v>
      </c>
      <c r="I586" s="528" t="s">
        <v>665</v>
      </c>
      <c r="J586" s="528" t="s">
        <v>30</v>
      </c>
      <c r="K586" s="518" t="s">
        <v>163</v>
      </c>
      <c r="L586" s="1376">
        <v>3</v>
      </c>
      <c r="M586" s="521"/>
      <c r="N586" s="521">
        <f t="shared" si="8"/>
        <v>0</v>
      </c>
      <c r="O586" s="529">
        <f>SUM(N586)</f>
        <v>0</v>
      </c>
    </row>
    <row r="587" spans="1:15" ht="69.95" customHeight="1" x14ac:dyDescent="0.25">
      <c r="A587" s="501"/>
      <c r="B587" s="511"/>
      <c r="C587" s="523">
        <v>2601806</v>
      </c>
      <c r="D587" s="590" t="s">
        <v>673</v>
      </c>
      <c r="E587" s="530" t="s">
        <v>674</v>
      </c>
      <c r="F587" s="531" t="s">
        <v>675</v>
      </c>
      <c r="G587" s="523">
        <v>81201018</v>
      </c>
      <c r="H587" s="593" t="s">
        <v>676</v>
      </c>
      <c r="I587" s="518" t="s">
        <v>665</v>
      </c>
      <c r="J587" s="518" t="s">
        <v>30</v>
      </c>
      <c r="K587" s="518" t="s">
        <v>163</v>
      </c>
      <c r="L587" s="1376">
        <v>3</v>
      </c>
      <c r="M587" s="521"/>
      <c r="N587" s="521">
        <f t="shared" si="8"/>
        <v>0</v>
      </c>
      <c r="O587" s="525">
        <f>SUM(N587:N588)</f>
        <v>0</v>
      </c>
    </row>
    <row r="588" spans="1:15" ht="69.95" customHeight="1" x14ac:dyDescent="0.25">
      <c r="A588" s="501"/>
      <c r="B588" s="511"/>
      <c r="C588" s="523">
        <v>1010337</v>
      </c>
      <c r="D588" s="590" t="s">
        <v>667</v>
      </c>
      <c r="E588" s="514"/>
      <c r="F588" s="515"/>
      <c r="G588" s="523">
        <v>40103058</v>
      </c>
      <c r="H588" s="593" t="s">
        <v>668</v>
      </c>
      <c r="I588" s="518" t="s">
        <v>669</v>
      </c>
      <c r="J588" s="518"/>
      <c r="K588" s="518" t="s">
        <v>103</v>
      </c>
      <c r="L588" s="1376">
        <v>9</v>
      </c>
      <c r="M588" s="521"/>
      <c r="N588" s="521">
        <f t="shared" si="8"/>
        <v>0</v>
      </c>
      <c r="O588" s="526"/>
    </row>
    <row r="589" spans="1:15" ht="69.95" customHeight="1" x14ac:dyDescent="0.25">
      <c r="A589" s="501"/>
      <c r="B589" s="511"/>
      <c r="C589" s="523">
        <v>3106024</v>
      </c>
      <c r="D589" s="590" t="s">
        <v>704</v>
      </c>
      <c r="E589" s="530" t="s">
        <v>705</v>
      </c>
      <c r="F589" s="531" t="s">
        <v>705</v>
      </c>
      <c r="G589" s="523">
        <v>92123125</v>
      </c>
      <c r="H589" s="591" t="s">
        <v>706</v>
      </c>
      <c r="I589" s="528" t="s">
        <v>680</v>
      </c>
      <c r="J589" s="528" t="s">
        <v>36</v>
      </c>
      <c r="K589" s="518" t="s">
        <v>163</v>
      </c>
      <c r="L589" s="1376">
        <v>1</v>
      </c>
      <c r="M589" s="521"/>
      <c r="N589" s="521">
        <f t="shared" si="8"/>
        <v>0</v>
      </c>
      <c r="O589" s="525">
        <f>SUM(N589:N593)</f>
        <v>0</v>
      </c>
    </row>
    <row r="590" spans="1:15" ht="69.95" customHeight="1" x14ac:dyDescent="0.25">
      <c r="A590" s="501"/>
      <c r="B590" s="511"/>
      <c r="C590" s="512">
        <v>2802402</v>
      </c>
      <c r="D590" s="587" t="s">
        <v>666</v>
      </c>
      <c r="E590" s="524"/>
      <c r="F590" s="501"/>
      <c r="G590" s="512">
        <v>51070240</v>
      </c>
      <c r="H590" s="592" t="s">
        <v>447</v>
      </c>
      <c r="I590" s="519" t="s">
        <v>448</v>
      </c>
      <c r="J590" s="519"/>
      <c r="K590" s="518" t="s">
        <v>163</v>
      </c>
      <c r="L590" s="1376">
        <v>2</v>
      </c>
      <c r="M590" s="521"/>
      <c r="N590" s="521">
        <f t="shared" si="8"/>
        <v>0</v>
      </c>
      <c r="O590" s="522"/>
    </row>
    <row r="591" spans="1:15" ht="69.95" customHeight="1" x14ac:dyDescent="0.25">
      <c r="A591" s="501"/>
      <c r="B591" s="511"/>
      <c r="C591" s="512">
        <v>2980692</v>
      </c>
      <c r="D591" s="587" t="s">
        <v>681</v>
      </c>
      <c r="E591" s="524"/>
      <c r="F591" s="501"/>
      <c r="G591" s="512">
        <v>53216406</v>
      </c>
      <c r="H591" s="594" t="s">
        <v>682</v>
      </c>
      <c r="I591" s="528" t="s">
        <v>448</v>
      </c>
      <c r="J591" s="528"/>
      <c r="K591" s="518" t="s">
        <v>163</v>
      </c>
      <c r="L591" s="1376">
        <v>4</v>
      </c>
      <c r="M591" s="521"/>
      <c r="N591" s="521">
        <f t="shared" si="8"/>
        <v>0</v>
      </c>
      <c r="O591" s="522"/>
    </row>
    <row r="592" spans="1:15" ht="69.95" customHeight="1" x14ac:dyDescent="0.25">
      <c r="A592" s="501"/>
      <c r="B592" s="511"/>
      <c r="C592" s="512">
        <v>1015206</v>
      </c>
      <c r="D592" s="587" t="s">
        <v>683</v>
      </c>
      <c r="E592" s="524"/>
      <c r="F592" s="501"/>
      <c r="G592" s="512">
        <v>45002011</v>
      </c>
      <c r="H592" s="594" t="s">
        <v>684</v>
      </c>
      <c r="I592" s="528" t="s">
        <v>685</v>
      </c>
      <c r="J592" s="528"/>
      <c r="K592" s="518" t="s">
        <v>103</v>
      </c>
      <c r="L592" s="1376">
        <v>4</v>
      </c>
      <c r="M592" s="521"/>
      <c r="N592" s="521">
        <f t="shared" si="8"/>
        <v>0</v>
      </c>
      <c r="O592" s="522"/>
    </row>
    <row r="593" spans="1:15" ht="69.95" customHeight="1" x14ac:dyDescent="0.25">
      <c r="A593" s="501"/>
      <c r="B593" s="511"/>
      <c r="C593" s="523">
        <v>2820108</v>
      </c>
      <c r="D593" s="590" t="s">
        <v>686</v>
      </c>
      <c r="E593" s="514"/>
      <c r="F593" s="515"/>
      <c r="G593" s="523">
        <v>50112008</v>
      </c>
      <c r="H593" s="593" t="s">
        <v>687</v>
      </c>
      <c r="I593" s="518" t="s">
        <v>448</v>
      </c>
      <c r="J593" s="518"/>
      <c r="K593" s="518" t="s">
        <v>688</v>
      </c>
      <c r="L593" s="1376">
        <v>1</v>
      </c>
      <c r="M593" s="521"/>
      <c r="N593" s="521">
        <f t="shared" si="8"/>
        <v>0</v>
      </c>
      <c r="O593" s="526"/>
    </row>
    <row r="594" spans="1:15" ht="69.95" customHeight="1" x14ac:dyDescent="0.25">
      <c r="A594" s="501"/>
      <c r="B594" s="511"/>
      <c r="C594" s="523">
        <v>2611240</v>
      </c>
      <c r="D594" s="590" t="s">
        <v>721</v>
      </c>
      <c r="E594" s="530" t="s">
        <v>722</v>
      </c>
      <c r="F594" s="531" t="s">
        <v>35</v>
      </c>
      <c r="G594" s="523">
        <v>81501400</v>
      </c>
      <c r="H594" s="591" t="s">
        <v>723</v>
      </c>
      <c r="I594" s="528" t="s">
        <v>665</v>
      </c>
      <c r="J594" s="528" t="s">
        <v>623</v>
      </c>
      <c r="K594" s="518" t="s">
        <v>163</v>
      </c>
      <c r="L594" s="1376">
        <v>3</v>
      </c>
      <c r="M594" s="521"/>
      <c r="N594" s="521">
        <f t="shared" si="8"/>
        <v>0</v>
      </c>
      <c r="O594" s="525">
        <f>SUM(N594:N597)</f>
        <v>0</v>
      </c>
    </row>
    <row r="595" spans="1:15" ht="69.95" customHeight="1" x14ac:dyDescent="0.25">
      <c r="A595" s="501"/>
      <c r="B595" s="511"/>
      <c r="C595" s="512">
        <v>2830557</v>
      </c>
      <c r="D595" s="587" t="s">
        <v>724</v>
      </c>
      <c r="E595" s="524"/>
      <c r="F595" s="501"/>
      <c r="G595" s="512">
        <v>51508030</v>
      </c>
      <c r="H595" s="594" t="s">
        <v>725</v>
      </c>
      <c r="I595" s="528" t="s">
        <v>726</v>
      </c>
      <c r="J595" s="528"/>
      <c r="K595" s="518" t="s">
        <v>163</v>
      </c>
      <c r="L595" s="1376">
        <v>1</v>
      </c>
      <c r="M595" s="521"/>
      <c r="N595" s="521">
        <f t="shared" si="8"/>
        <v>0</v>
      </c>
      <c r="O595" s="522"/>
    </row>
    <row r="596" spans="1:15" ht="69.95" customHeight="1" x14ac:dyDescent="0.25">
      <c r="A596" s="501"/>
      <c r="B596" s="511"/>
      <c r="C596" s="532">
        <v>1021752</v>
      </c>
      <c r="D596" s="597" t="s">
        <v>689</v>
      </c>
      <c r="E596" s="524"/>
      <c r="F596" s="501"/>
      <c r="G596" s="598">
        <v>41002192</v>
      </c>
      <c r="H596" s="593" t="s">
        <v>691</v>
      </c>
      <c r="I596" s="518" t="s">
        <v>685</v>
      </c>
      <c r="J596" s="518"/>
      <c r="K596" s="518" t="s">
        <v>103</v>
      </c>
      <c r="L596" s="1376">
        <v>20</v>
      </c>
      <c r="M596" s="521"/>
      <c r="N596" s="521">
        <f t="shared" si="8"/>
        <v>0</v>
      </c>
      <c r="O596" s="522"/>
    </row>
    <row r="597" spans="1:15" ht="69.95" customHeight="1" x14ac:dyDescent="0.25">
      <c r="A597" s="501"/>
      <c r="B597" s="511"/>
      <c r="C597" s="595">
        <v>2056203</v>
      </c>
      <c r="D597" s="596" t="s">
        <v>727</v>
      </c>
      <c r="E597" s="514"/>
      <c r="F597" s="515"/>
      <c r="G597" s="595">
        <v>10804300</v>
      </c>
      <c r="H597" s="594" t="s">
        <v>728</v>
      </c>
      <c r="I597" s="528" t="s">
        <v>466</v>
      </c>
      <c r="J597" s="528"/>
      <c r="K597" s="518" t="s">
        <v>163</v>
      </c>
      <c r="L597" s="1376">
        <v>4</v>
      </c>
      <c r="M597" s="521"/>
      <c r="N597" s="521">
        <f t="shared" si="8"/>
        <v>0</v>
      </c>
      <c r="O597" s="526"/>
    </row>
    <row r="598" spans="1:15" ht="69.95" customHeight="1" thickBot="1" x14ac:dyDescent="0.3">
      <c r="A598" s="501"/>
      <c r="B598" s="533"/>
      <c r="C598" s="534">
        <v>2621225</v>
      </c>
      <c r="D598" s="599" t="s">
        <v>707</v>
      </c>
      <c r="E598" s="535" t="s">
        <v>708</v>
      </c>
      <c r="F598" s="536" t="s">
        <v>35</v>
      </c>
      <c r="G598" s="534">
        <v>80612250</v>
      </c>
      <c r="H598" s="600" t="s">
        <v>709</v>
      </c>
      <c r="I598" s="539" t="s">
        <v>665</v>
      </c>
      <c r="J598" s="539" t="s">
        <v>623</v>
      </c>
      <c r="K598" s="538" t="s">
        <v>163</v>
      </c>
      <c r="L598" s="1377">
        <v>3</v>
      </c>
      <c r="M598" s="541"/>
      <c r="N598" s="541">
        <f t="shared" si="8"/>
        <v>0</v>
      </c>
      <c r="O598" s="542">
        <f>SUM(N598)</f>
        <v>0</v>
      </c>
    </row>
    <row r="599" spans="1:15" ht="69.95" customHeight="1" x14ac:dyDescent="0.25">
      <c r="A599" s="543" t="s">
        <v>731</v>
      </c>
      <c r="B599" s="544" t="s">
        <v>731</v>
      </c>
      <c r="C599" s="549">
        <v>2120102</v>
      </c>
      <c r="D599" s="546" t="s">
        <v>655</v>
      </c>
      <c r="E599" s="547" t="s">
        <v>656</v>
      </c>
      <c r="F599" s="548" t="s">
        <v>657</v>
      </c>
      <c r="G599" s="549">
        <v>12005072</v>
      </c>
      <c r="H599" s="550" t="s">
        <v>658</v>
      </c>
      <c r="I599" s="551" t="s">
        <v>466</v>
      </c>
      <c r="J599" s="551" t="s">
        <v>30</v>
      </c>
      <c r="K599" s="551" t="s">
        <v>163</v>
      </c>
      <c r="L599" s="1378">
        <v>3</v>
      </c>
      <c r="M599" s="552"/>
      <c r="N599" s="552">
        <f t="shared" si="8"/>
        <v>0</v>
      </c>
      <c r="O599" s="553">
        <f>SUM(N600)</f>
        <v>0</v>
      </c>
    </row>
    <row r="600" spans="1:15" ht="69.95" customHeight="1" x14ac:dyDescent="0.25">
      <c r="A600" s="543"/>
      <c r="B600" s="554"/>
      <c r="C600" s="559">
        <v>2112042</v>
      </c>
      <c r="D600" s="556" t="s">
        <v>659</v>
      </c>
      <c r="E600" s="557"/>
      <c r="F600" s="558"/>
      <c r="G600" s="559">
        <v>12611400</v>
      </c>
      <c r="H600" s="560" t="s">
        <v>660</v>
      </c>
      <c r="I600" s="561" t="s">
        <v>466</v>
      </c>
      <c r="J600" s="561"/>
      <c r="K600" s="562" t="s">
        <v>163</v>
      </c>
      <c r="L600" s="1380">
        <v>3</v>
      </c>
      <c r="M600" s="601"/>
      <c r="N600" s="563">
        <f t="shared" si="8"/>
        <v>0</v>
      </c>
      <c r="O600" s="564"/>
    </row>
    <row r="601" spans="1:15" ht="69.95" customHeight="1" x14ac:dyDescent="0.25">
      <c r="A601" s="543"/>
      <c r="B601" s="554"/>
      <c r="C601" s="565">
        <v>2516122</v>
      </c>
      <c r="D601" s="602" t="s">
        <v>661</v>
      </c>
      <c r="E601" s="566" t="s">
        <v>732</v>
      </c>
      <c r="F601" s="543" t="s">
        <v>663</v>
      </c>
      <c r="G601" s="565">
        <v>81528112</v>
      </c>
      <c r="H601" s="603" t="s">
        <v>664</v>
      </c>
      <c r="I601" s="570" t="s">
        <v>665</v>
      </c>
      <c r="J601" s="570" t="s">
        <v>30</v>
      </c>
      <c r="K601" s="562" t="s">
        <v>163</v>
      </c>
      <c r="L601" s="1380">
        <v>3</v>
      </c>
      <c r="M601" s="601"/>
      <c r="N601" s="563">
        <f t="shared" ref="N601:N664" si="9">L601*M601</f>
        <v>0</v>
      </c>
      <c r="O601" s="567">
        <f>SUM(N601:N607)</f>
        <v>0</v>
      </c>
    </row>
    <row r="602" spans="1:15" ht="69.95" customHeight="1" x14ac:dyDescent="0.25">
      <c r="A602" s="543"/>
      <c r="B602" s="554"/>
      <c r="C602" s="559">
        <v>2802001</v>
      </c>
      <c r="D602" s="556" t="s">
        <v>594</v>
      </c>
      <c r="E602" s="566"/>
      <c r="F602" s="543"/>
      <c r="G602" s="559">
        <v>51070200</v>
      </c>
      <c r="H602" s="603" t="s">
        <v>597</v>
      </c>
      <c r="I602" s="570" t="s">
        <v>448</v>
      </c>
      <c r="J602" s="570"/>
      <c r="K602" s="561" t="s">
        <v>163</v>
      </c>
      <c r="L602" s="1380">
        <v>1</v>
      </c>
      <c r="M602" s="601"/>
      <c r="N602" s="563">
        <f t="shared" si="9"/>
        <v>0</v>
      </c>
      <c r="O602" s="564"/>
    </row>
    <row r="603" spans="1:15" ht="69.95" customHeight="1" x14ac:dyDescent="0.25">
      <c r="A603" s="543"/>
      <c r="B603" s="554"/>
      <c r="C603" s="565">
        <v>2851630</v>
      </c>
      <c r="D603" s="602" t="s">
        <v>459</v>
      </c>
      <c r="E603" s="566"/>
      <c r="F603" s="543"/>
      <c r="G603" s="565">
        <v>53516052</v>
      </c>
      <c r="H603" s="606" t="s">
        <v>460</v>
      </c>
      <c r="I603" s="570" t="s">
        <v>448</v>
      </c>
      <c r="J603" s="570"/>
      <c r="K603" s="561" t="s">
        <v>163</v>
      </c>
      <c r="L603" s="1380">
        <v>1</v>
      </c>
      <c r="M603" s="601"/>
      <c r="N603" s="563">
        <f t="shared" si="9"/>
        <v>0</v>
      </c>
      <c r="O603" s="564"/>
    </row>
    <row r="604" spans="1:15" ht="69.95" customHeight="1" x14ac:dyDescent="0.25">
      <c r="A604" s="543"/>
      <c r="B604" s="554"/>
      <c r="C604" s="565">
        <v>1010337</v>
      </c>
      <c r="D604" s="602" t="s">
        <v>667</v>
      </c>
      <c r="E604" s="566"/>
      <c r="F604" s="543"/>
      <c r="G604" s="565">
        <v>40103058</v>
      </c>
      <c r="H604" s="605" t="s">
        <v>668</v>
      </c>
      <c r="I604" s="562" t="s">
        <v>669</v>
      </c>
      <c r="J604" s="562"/>
      <c r="K604" s="562" t="s">
        <v>103</v>
      </c>
      <c r="L604" s="1380">
        <v>9</v>
      </c>
      <c r="M604" s="601"/>
      <c r="N604" s="563">
        <f t="shared" si="9"/>
        <v>0</v>
      </c>
      <c r="O604" s="564"/>
    </row>
    <row r="605" spans="1:15" ht="69.95" customHeight="1" x14ac:dyDescent="0.25">
      <c r="A605" s="543"/>
      <c r="B605" s="554"/>
      <c r="C605" s="559">
        <v>2820111</v>
      </c>
      <c r="D605" s="556" t="s">
        <v>455</v>
      </c>
      <c r="E605" s="566"/>
      <c r="F605" s="543"/>
      <c r="G605" s="559">
        <v>50113160</v>
      </c>
      <c r="H605" s="606" t="s">
        <v>456</v>
      </c>
      <c r="I605" s="570" t="s">
        <v>448</v>
      </c>
      <c r="J605" s="570"/>
      <c r="K605" s="561" t="s">
        <v>163</v>
      </c>
      <c r="L605" s="1380">
        <v>1</v>
      </c>
      <c r="M605" s="601"/>
      <c r="N605" s="563">
        <f t="shared" si="9"/>
        <v>0</v>
      </c>
      <c r="O605" s="564"/>
    </row>
    <row r="606" spans="1:15" ht="69.95" customHeight="1" x14ac:dyDescent="0.25">
      <c r="A606" s="543"/>
      <c r="B606" s="554"/>
      <c r="C606" s="559">
        <v>2831607</v>
      </c>
      <c r="D606" s="556" t="s">
        <v>449</v>
      </c>
      <c r="E606" s="566"/>
      <c r="F606" s="543"/>
      <c r="G606" s="559">
        <v>54038070</v>
      </c>
      <c r="H606" s="606" t="s">
        <v>450</v>
      </c>
      <c r="I606" s="570" t="s">
        <v>448</v>
      </c>
      <c r="J606" s="570"/>
      <c r="K606" s="561" t="s">
        <v>163</v>
      </c>
      <c r="L606" s="1380">
        <v>2</v>
      </c>
      <c r="M606" s="601"/>
      <c r="N606" s="563">
        <f t="shared" si="9"/>
        <v>0</v>
      </c>
      <c r="O606" s="564"/>
    </row>
    <row r="607" spans="1:15" ht="69.95" customHeight="1" x14ac:dyDescent="0.25">
      <c r="A607" s="543"/>
      <c r="B607" s="554"/>
      <c r="C607" s="565">
        <v>2901620</v>
      </c>
      <c r="D607" s="602" t="s">
        <v>457</v>
      </c>
      <c r="E607" s="557"/>
      <c r="F607" s="558"/>
      <c r="G607" s="565">
        <v>52516050</v>
      </c>
      <c r="H607" s="606" t="s">
        <v>458</v>
      </c>
      <c r="I607" s="570" t="s">
        <v>448</v>
      </c>
      <c r="J607" s="570"/>
      <c r="K607" s="561" t="s">
        <v>163</v>
      </c>
      <c r="L607" s="1380">
        <v>2</v>
      </c>
      <c r="M607" s="601"/>
      <c r="N607" s="563">
        <f t="shared" si="9"/>
        <v>0</v>
      </c>
      <c r="O607" s="568"/>
    </row>
    <row r="608" spans="1:15" ht="69.95" customHeight="1" x14ac:dyDescent="0.25">
      <c r="A608" s="543"/>
      <c r="B608" s="554"/>
      <c r="C608" s="565">
        <v>2624101</v>
      </c>
      <c r="D608" s="602" t="s">
        <v>733</v>
      </c>
      <c r="E608" s="569" t="s">
        <v>734</v>
      </c>
      <c r="F608" s="558" t="s">
        <v>35</v>
      </c>
      <c r="G608" s="565">
        <v>80632001</v>
      </c>
      <c r="H608" s="606" t="s">
        <v>735</v>
      </c>
      <c r="I608" s="570" t="s">
        <v>665</v>
      </c>
      <c r="J608" s="570" t="s">
        <v>30</v>
      </c>
      <c r="K608" s="561" t="s">
        <v>163</v>
      </c>
      <c r="L608" s="1380">
        <v>3</v>
      </c>
      <c r="M608" s="601"/>
      <c r="N608" s="563">
        <f t="shared" si="9"/>
        <v>0</v>
      </c>
      <c r="O608" s="568">
        <f>SUM(N608)</f>
        <v>0</v>
      </c>
    </row>
    <row r="609" spans="1:15" ht="69.95" customHeight="1" x14ac:dyDescent="0.25">
      <c r="A609" s="543"/>
      <c r="B609" s="554"/>
      <c r="C609" s="565">
        <v>2601806</v>
      </c>
      <c r="D609" s="602" t="s">
        <v>673</v>
      </c>
      <c r="E609" s="572" t="s">
        <v>674</v>
      </c>
      <c r="F609" s="573" t="s">
        <v>675</v>
      </c>
      <c r="G609" s="565">
        <v>81201018</v>
      </c>
      <c r="H609" s="605" t="s">
        <v>676</v>
      </c>
      <c r="I609" s="562" t="s">
        <v>665</v>
      </c>
      <c r="J609" s="562" t="s">
        <v>30</v>
      </c>
      <c r="K609" s="562" t="s">
        <v>163</v>
      </c>
      <c r="L609" s="1380">
        <v>3</v>
      </c>
      <c r="M609" s="601"/>
      <c r="N609" s="563">
        <f t="shared" si="9"/>
        <v>0</v>
      </c>
      <c r="O609" s="567">
        <f>SUM(N609:N610)</f>
        <v>0</v>
      </c>
    </row>
    <row r="610" spans="1:15" ht="69.95" customHeight="1" x14ac:dyDescent="0.25">
      <c r="A610" s="543"/>
      <c r="B610" s="554"/>
      <c r="C610" s="565">
        <v>1010337</v>
      </c>
      <c r="D610" s="602" t="s">
        <v>667</v>
      </c>
      <c r="E610" s="557"/>
      <c r="F610" s="558"/>
      <c r="G610" s="565">
        <v>40103058</v>
      </c>
      <c r="H610" s="605" t="s">
        <v>668</v>
      </c>
      <c r="I610" s="562" t="s">
        <v>669</v>
      </c>
      <c r="J610" s="562"/>
      <c r="K610" s="562" t="s">
        <v>103</v>
      </c>
      <c r="L610" s="1380">
        <v>9</v>
      </c>
      <c r="M610" s="601"/>
      <c r="N610" s="563">
        <f t="shared" si="9"/>
        <v>0</v>
      </c>
      <c r="O610" s="568"/>
    </row>
    <row r="611" spans="1:15" ht="69.95" customHeight="1" x14ac:dyDescent="0.25">
      <c r="A611" s="543"/>
      <c r="B611" s="554"/>
      <c r="C611" s="565">
        <v>3106005</v>
      </c>
      <c r="D611" s="612" t="s">
        <v>736</v>
      </c>
      <c r="E611" s="572" t="s">
        <v>737</v>
      </c>
      <c r="F611" s="573" t="s">
        <v>737</v>
      </c>
      <c r="G611" s="565">
        <v>92123015</v>
      </c>
      <c r="H611" s="603" t="s">
        <v>738</v>
      </c>
      <c r="I611" s="570" t="s">
        <v>680</v>
      </c>
      <c r="J611" s="570" t="s">
        <v>36</v>
      </c>
      <c r="K611" s="561" t="s">
        <v>163</v>
      </c>
      <c r="L611" s="1380">
        <v>1</v>
      </c>
      <c r="M611" s="601"/>
      <c r="N611" s="563">
        <f t="shared" si="9"/>
        <v>0</v>
      </c>
      <c r="O611" s="567">
        <f>SUM(N611:N614)</f>
        <v>0</v>
      </c>
    </row>
    <row r="612" spans="1:15" ht="69.95" customHeight="1" x14ac:dyDescent="0.25">
      <c r="A612" s="543"/>
      <c r="B612" s="554"/>
      <c r="C612" s="559">
        <v>1015206</v>
      </c>
      <c r="D612" s="556" t="s">
        <v>683</v>
      </c>
      <c r="E612" s="566"/>
      <c r="F612" s="543"/>
      <c r="G612" s="559">
        <v>45002011</v>
      </c>
      <c r="H612" s="606" t="s">
        <v>684</v>
      </c>
      <c r="I612" s="570" t="s">
        <v>685</v>
      </c>
      <c r="J612" s="570"/>
      <c r="K612" s="562" t="s">
        <v>103</v>
      </c>
      <c r="L612" s="1380">
        <v>3</v>
      </c>
      <c r="M612" s="601"/>
      <c r="N612" s="563">
        <f t="shared" si="9"/>
        <v>0</v>
      </c>
      <c r="O612" s="564"/>
    </row>
    <row r="613" spans="1:15" ht="69.95" customHeight="1" x14ac:dyDescent="0.25">
      <c r="A613" s="543"/>
      <c r="B613" s="554"/>
      <c r="C613" s="609">
        <v>2840301</v>
      </c>
      <c r="D613" s="556" t="s">
        <v>739</v>
      </c>
      <c r="E613" s="566"/>
      <c r="F613" s="543"/>
      <c r="G613" s="559">
        <v>51510001</v>
      </c>
      <c r="H613" s="606" t="s">
        <v>740</v>
      </c>
      <c r="I613" s="570" t="s">
        <v>448</v>
      </c>
      <c r="J613" s="570"/>
      <c r="K613" s="561" t="s">
        <v>163</v>
      </c>
      <c r="L613" s="1380">
        <v>1</v>
      </c>
      <c r="M613" s="601"/>
      <c r="N613" s="563">
        <f t="shared" si="9"/>
        <v>0</v>
      </c>
      <c r="O613" s="564"/>
    </row>
    <row r="614" spans="1:15" ht="69.95" customHeight="1" x14ac:dyDescent="0.25">
      <c r="A614" s="543"/>
      <c r="B614" s="554"/>
      <c r="C614" s="565">
        <v>2820108</v>
      </c>
      <c r="D614" s="602" t="s">
        <v>686</v>
      </c>
      <c r="E614" s="557"/>
      <c r="F614" s="558"/>
      <c r="G614" s="565">
        <v>50112008</v>
      </c>
      <c r="H614" s="605" t="s">
        <v>687</v>
      </c>
      <c r="I614" s="562" t="s">
        <v>448</v>
      </c>
      <c r="J614" s="562"/>
      <c r="K614" s="562" t="s">
        <v>688</v>
      </c>
      <c r="L614" s="1380">
        <v>1</v>
      </c>
      <c r="M614" s="601"/>
      <c r="N614" s="563">
        <f t="shared" si="9"/>
        <v>0</v>
      </c>
      <c r="O614" s="568"/>
    </row>
    <row r="615" spans="1:15" ht="69.95" customHeight="1" x14ac:dyDescent="0.25">
      <c r="A615" s="543"/>
      <c r="B615" s="554"/>
      <c r="C615" s="574">
        <v>1021752</v>
      </c>
      <c r="D615" s="607" t="s">
        <v>689</v>
      </c>
      <c r="E615" s="572" t="s">
        <v>741</v>
      </c>
      <c r="F615" s="573" t="s">
        <v>35</v>
      </c>
      <c r="G615" s="608">
        <v>41002192</v>
      </c>
      <c r="H615" s="605" t="s">
        <v>691</v>
      </c>
      <c r="I615" s="562" t="s">
        <v>685</v>
      </c>
      <c r="J615" s="562" t="s">
        <v>623</v>
      </c>
      <c r="K615" s="562" t="s">
        <v>103</v>
      </c>
      <c r="L615" s="1380">
        <v>8</v>
      </c>
      <c r="M615" s="601"/>
      <c r="N615" s="563">
        <f t="shared" si="9"/>
        <v>0</v>
      </c>
      <c r="O615" s="567">
        <f>SUM(N615:N618)</f>
        <v>0</v>
      </c>
    </row>
    <row r="616" spans="1:15" ht="69.95" customHeight="1" x14ac:dyDescent="0.25">
      <c r="A616" s="543"/>
      <c r="B616" s="554"/>
      <c r="C616" s="559">
        <v>2862301</v>
      </c>
      <c r="D616" s="556" t="s">
        <v>692</v>
      </c>
      <c r="E616" s="566"/>
      <c r="F616" s="543"/>
      <c r="G616" s="559">
        <v>50801001</v>
      </c>
      <c r="H616" s="603" t="s">
        <v>693</v>
      </c>
      <c r="I616" s="570" t="s">
        <v>448</v>
      </c>
      <c r="J616" s="570"/>
      <c r="K616" s="562" t="s">
        <v>163</v>
      </c>
      <c r="L616" s="1380">
        <v>1</v>
      </c>
      <c r="M616" s="601"/>
      <c r="N616" s="563">
        <f t="shared" si="9"/>
        <v>0</v>
      </c>
      <c r="O616" s="564"/>
    </row>
    <row r="617" spans="1:15" ht="69.95" customHeight="1" x14ac:dyDescent="0.25">
      <c r="A617" s="543"/>
      <c r="B617" s="554"/>
      <c r="C617" s="565">
        <v>2635125</v>
      </c>
      <c r="D617" s="602" t="s">
        <v>742</v>
      </c>
      <c r="E617" s="566"/>
      <c r="F617" s="543"/>
      <c r="G617" s="565">
        <v>80101250</v>
      </c>
      <c r="H617" s="603" t="s">
        <v>743</v>
      </c>
      <c r="I617" s="570" t="s">
        <v>665</v>
      </c>
      <c r="J617" s="570"/>
      <c r="K617" s="561" t="s">
        <v>163</v>
      </c>
      <c r="L617" s="1380">
        <v>3</v>
      </c>
      <c r="M617" s="601"/>
      <c r="N617" s="563">
        <f t="shared" si="9"/>
        <v>0</v>
      </c>
      <c r="O617" s="564"/>
    </row>
    <row r="618" spans="1:15" ht="69.95" customHeight="1" x14ac:dyDescent="0.25">
      <c r="A618" s="543"/>
      <c r="B618" s="554"/>
      <c r="C618" s="559">
        <v>2052244</v>
      </c>
      <c r="D618" s="613" t="s">
        <v>491</v>
      </c>
      <c r="E618" s="557"/>
      <c r="F618" s="558"/>
      <c r="G618" s="559">
        <v>10606082</v>
      </c>
      <c r="H618" s="603" t="s">
        <v>492</v>
      </c>
      <c r="I618" s="570" t="s">
        <v>466</v>
      </c>
      <c r="J618" s="570"/>
      <c r="K618" s="562" t="s">
        <v>163</v>
      </c>
      <c r="L618" s="1380">
        <v>4</v>
      </c>
      <c r="M618" s="601"/>
      <c r="N618" s="563">
        <f t="shared" si="9"/>
        <v>0</v>
      </c>
      <c r="O618" s="568"/>
    </row>
    <row r="619" spans="1:15" ht="69.95" customHeight="1" thickBot="1" x14ac:dyDescent="0.3">
      <c r="A619" s="543"/>
      <c r="B619" s="575"/>
      <c r="C619" s="614">
        <v>2621102</v>
      </c>
      <c r="D619" s="615" t="s">
        <v>744</v>
      </c>
      <c r="E619" s="578" t="s">
        <v>745</v>
      </c>
      <c r="F619" s="579" t="s">
        <v>35</v>
      </c>
      <c r="G619" s="614">
        <v>80611035</v>
      </c>
      <c r="H619" s="616" t="s">
        <v>746</v>
      </c>
      <c r="I619" s="617" t="s">
        <v>665</v>
      </c>
      <c r="J619" s="617" t="s">
        <v>623</v>
      </c>
      <c r="K619" s="618" t="s">
        <v>163</v>
      </c>
      <c r="L619" s="1381">
        <v>3</v>
      </c>
      <c r="M619" s="611"/>
      <c r="N619" s="583">
        <f t="shared" si="9"/>
        <v>0</v>
      </c>
      <c r="O619" s="584">
        <f>SUM(N619)</f>
        <v>0</v>
      </c>
    </row>
    <row r="620" spans="1:15" ht="69.95" customHeight="1" x14ac:dyDescent="0.25">
      <c r="A620" s="501" t="s">
        <v>747</v>
      </c>
      <c r="B620" s="502" t="s">
        <v>747</v>
      </c>
      <c r="C620" s="503">
        <v>2120102</v>
      </c>
      <c r="D620" s="585" t="s">
        <v>655</v>
      </c>
      <c r="E620" s="505" t="s">
        <v>656</v>
      </c>
      <c r="F620" s="506" t="s">
        <v>657</v>
      </c>
      <c r="G620" s="503">
        <v>12005072</v>
      </c>
      <c r="H620" s="586" t="s">
        <v>658</v>
      </c>
      <c r="I620" s="508" t="s">
        <v>466</v>
      </c>
      <c r="J620" s="508" t="s">
        <v>30</v>
      </c>
      <c r="K620" s="508" t="s">
        <v>163</v>
      </c>
      <c r="L620" s="1374">
        <v>3</v>
      </c>
      <c r="M620" s="509"/>
      <c r="N620" s="509">
        <f t="shared" si="9"/>
        <v>0</v>
      </c>
      <c r="O620" s="510">
        <f>SUM(N621)</f>
        <v>0</v>
      </c>
    </row>
    <row r="621" spans="1:15" ht="69.95" customHeight="1" x14ac:dyDescent="0.25">
      <c r="A621" s="501"/>
      <c r="B621" s="511"/>
      <c r="C621" s="512">
        <v>2112042</v>
      </c>
      <c r="D621" s="587" t="s">
        <v>659</v>
      </c>
      <c r="E621" s="514"/>
      <c r="F621" s="515"/>
      <c r="G621" s="512">
        <v>12611400</v>
      </c>
      <c r="H621" s="588" t="s">
        <v>660</v>
      </c>
      <c r="I621" s="519" t="s">
        <v>466</v>
      </c>
      <c r="J621" s="519"/>
      <c r="K621" s="518" t="s">
        <v>163</v>
      </c>
      <c r="L621" s="1376">
        <v>3</v>
      </c>
      <c r="M621" s="521"/>
      <c r="N621" s="521">
        <f t="shared" si="9"/>
        <v>0</v>
      </c>
      <c r="O621" s="522"/>
    </row>
    <row r="622" spans="1:15" ht="69.95" customHeight="1" x14ac:dyDescent="0.25">
      <c r="A622" s="501"/>
      <c r="B622" s="511"/>
      <c r="C622" s="523">
        <v>2516122</v>
      </c>
      <c r="D622" s="590" t="s">
        <v>661</v>
      </c>
      <c r="E622" s="524" t="s">
        <v>732</v>
      </c>
      <c r="F622" s="501" t="s">
        <v>663</v>
      </c>
      <c r="G622" s="523">
        <v>81528112</v>
      </c>
      <c r="H622" s="591" t="s">
        <v>664</v>
      </c>
      <c r="I622" s="528" t="s">
        <v>665</v>
      </c>
      <c r="J622" s="528" t="s">
        <v>30</v>
      </c>
      <c r="K622" s="518" t="s">
        <v>163</v>
      </c>
      <c r="L622" s="1376">
        <v>3</v>
      </c>
      <c r="M622" s="521"/>
      <c r="N622" s="521">
        <f t="shared" si="9"/>
        <v>0</v>
      </c>
      <c r="O622" s="525">
        <f>SUM(N622:N628)</f>
        <v>0</v>
      </c>
    </row>
    <row r="623" spans="1:15" ht="69.95" customHeight="1" x14ac:dyDescent="0.25">
      <c r="A623" s="501"/>
      <c r="B623" s="511"/>
      <c r="C623" s="512">
        <v>2802001</v>
      </c>
      <c r="D623" s="587" t="s">
        <v>594</v>
      </c>
      <c r="E623" s="524"/>
      <c r="F623" s="501"/>
      <c r="G623" s="512">
        <v>51070200</v>
      </c>
      <c r="H623" s="591" t="s">
        <v>597</v>
      </c>
      <c r="I623" s="528" t="s">
        <v>448</v>
      </c>
      <c r="J623" s="528"/>
      <c r="K623" s="519" t="s">
        <v>163</v>
      </c>
      <c r="L623" s="1376">
        <v>1</v>
      </c>
      <c r="M623" s="521"/>
      <c r="N623" s="521">
        <f t="shared" si="9"/>
        <v>0</v>
      </c>
      <c r="O623" s="522"/>
    </row>
    <row r="624" spans="1:15" ht="69.95" customHeight="1" x14ac:dyDescent="0.25">
      <c r="A624" s="501"/>
      <c r="B624" s="511"/>
      <c r="C624" s="523">
        <v>2851630</v>
      </c>
      <c r="D624" s="590" t="s">
        <v>459</v>
      </c>
      <c r="E624" s="524"/>
      <c r="F624" s="501"/>
      <c r="G624" s="523">
        <v>53516052</v>
      </c>
      <c r="H624" s="594" t="s">
        <v>460</v>
      </c>
      <c r="I624" s="528" t="s">
        <v>448</v>
      </c>
      <c r="J624" s="528"/>
      <c r="K624" s="519" t="s">
        <v>163</v>
      </c>
      <c r="L624" s="1376">
        <v>1</v>
      </c>
      <c r="M624" s="521"/>
      <c r="N624" s="521">
        <f t="shared" si="9"/>
        <v>0</v>
      </c>
      <c r="O624" s="522"/>
    </row>
    <row r="625" spans="1:15" ht="69.95" customHeight="1" x14ac:dyDescent="0.25">
      <c r="A625" s="501"/>
      <c r="B625" s="511"/>
      <c r="C625" s="523">
        <v>1010337</v>
      </c>
      <c r="D625" s="590" t="s">
        <v>667</v>
      </c>
      <c r="E625" s="524"/>
      <c r="F625" s="501"/>
      <c r="G625" s="523">
        <v>40103058</v>
      </c>
      <c r="H625" s="593" t="s">
        <v>668</v>
      </c>
      <c r="I625" s="518" t="s">
        <v>669</v>
      </c>
      <c r="J625" s="518"/>
      <c r="K625" s="518" t="s">
        <v>103</v>
      </c>
      <c r="L625" s="1376">
        <v>9</v>
      </c>
      <c r="M625" s="521"/>
      <c r="N625" s="521">
        <f t="shared" si="9"/>
        <v>0</v>
      </c>
      <c r="O625" s="522"/>
    </row>
    <row r="626" spans="1:15" ht="69.95" customHeight="1" x14ac:dyDescent="0.25">
      <c r="A626" s="501"/>
      <c r="B626" s="511"/>
      <c r="C626" s="512">
        <v>2820111</v>
      </c>
      <c r="D626" s="587" t="s">
        <v>455</v>
      </c>
      <c r="E626" s="524"/>
      <c r="F626" s="501"/>
      <c r="G626" s="512">
        <v>50113160</v>
      </c>
      <c r="H626" s="594" t="s">
        <v>456</v>
      </c>
      <c r="I626" s="528" t="s">
        <v>448</v>
      </c>
      <c r="J626" s="528"/>
      <c r="K626" s="519" t="s">
        <v>163</v>
      </c>
      <c r="L626" s="1376">
        <v>1</v>
      </c>
      <c r="M626" s="521"/>
      <c r="N626" s="521">
        <f t="shared" si="9"/>
        <v>0</v>
      </c>
      <c r="O626" s="522"/>
    </row>
    <row r="627" spans="1:15" ht="69.95" customHeight="1" x14ac:dyDescent="0.25">
      <c r="A627" s="501"/>
      <c r="B627" s="511"/>
      <c r="C627" s="512">
        <v>2831607</v>
      </c>
      <c r="D627" s="587" t="s">
        <v>449</v>
      </c>
      <c r="E627" s="524"/>
      <c r="F627" s="501"/>
      <c r="G627" s="512">
        <v>54038070</v>
      </c>
      <c r="H627" s="594" t="s">
        <v>450</v>
      </c>
      <c r="I627" s="528" t="s">
        <v>448</v>
      </c>
      <c r="J627" s="528"/>
      <c r="K627" s="519" t="s">
        <v>163</v>
      </c>
      <c r="L627" s="1376">
        <v>2</v>
      </c>
      <c r="M627" s="521"/>
      <c r="N627" s="521">
        <f t="shared" si="9"/>
        <v>0</v>
      </c>
      <c r="O627" s="522"/>
    </row>
    <row r="628" spans="1:15" ht="69.95" customHeight="1" x14ac:dyDescent="0.25">
      <c r="A628" s="501"/>
      <c r="B628" s="511"/>
      <c r="C628" s="523">
        <v>2901620</v>
      </c>
      <c r="D628" s="590" t="s">
        <v>457</v>
      </c>
      <c r="E628" s="514"/>
      <c r="F628" s="515"/>
      <c r="G628" s="523">
        <v>52516050</v>
      </c>
      <c r="H628" s="594" t="s">
        <v>458</v>
      </c>
      <c r="I628" s="528" t="s">
        <v>448</v>
      </c>
      <c r="J628" s="528"/>
      <c r="K628" s="519" t="s">
        <v>163</v>
      </c>
      <c r="L628" s="1376">
        <v>2</v>
      </c>
      <c r="M628" s="521"/>
      <c r="N628" s="521">
        <f t="shared" si="9"/>
        <v>0</v>
      </c>
      <c r="O628" s="526"/>
    </row>
    <row r="629" spans="1:15" ht="69.95" customHeight="1" x14ac:dyDescent="0.25">
      <c r="A629" s="501"/>
      <c r="B629" s="511"/>
      <c r="C629" s="512">
        <v>2624102</v>
      </c>
      <c r="D629" s="587" t="s">
        <v>748</v>
      </c>
      <c r="E629" s="527" t="s">
        <v>749</v>
      </c>
      <c r="F629" s="515" t="s">
        <v>35</v>
      </c>
      <c r="G629" s="512">
        <v>80632002</v>
      </c>
      <c r="H629" s="594" t="s">
        <v>750</v>
      </c>
      <c r="I629" s="528" t="s">
        <v>665</v>
      </c>
      <c r="J629" s="528" t="s">
        <v>30</v>
      </c>
      <c r="K629" s="519" t="s">
        <v>163</v>
      </c>
      <c r="L629" s="1376">
        <v>3</v>
      </c>
      <c r="M629" s="521"/>
      <c r="N629" s="521">
        <f t="shared" si="9"/>
        <v>0</v>
      </c>
      <c r="O629" s="526">
        <f>SUM(N629)</f>
        <v>0</v>
      </c>
    </row>
    <row r="630" spans="1:15" ht="69.95" customHeight="1" x14ac:dyDescent="0.25">
      <c r="A630" s="501"/>
      <c r="B630" s="511"/>
      <c r="C630" s="523">
        <v>2601806</v>
      </c>
      <c r="D630" s="590" t="s">
        <v>673</v>
      </c>
      <c r="E630" s="530" t="s">
        <v>674</v>
      </c>
      <c r="F630" s="531" t="s">
        <v>675</v>
      </c>
      <c r="G630" s="523">
        <v>81201018</v>
      </c>
      <c r="H630" s="593" t="s">
        <v>676</v>
      </c>
      <c r="I630" s="518" t="s">
        <v>665</v>
      </c>
      <c r="J630" s="518" t="s">
        <v>30</v>
      </c>
      <c r="K630" s="518" t="s">
        <v>163</v>
      </c>
      <c r="L630" s="1376">
        <v>3</v>
      </c>
      <c r="M630" s="521"/>
      <c r="N630" s="521">
        <f t="shared" si="9"/>
        <v>0</v>
      </c>
      <c r="O630" s="525">
        <f>SUM(N630:N631)</f>
        <v>0</v>
      </c>
    </row>
    <row r="631" spans="1:15" ht="69.95" customHeight="1" x14ac:dyDescent="0.25">
      <c r="A631" s="501"/>
      <c r="B631" s="511"/>
      <c r="C631" s="523">
        <v>1010337</v>
      </c>
      <c r="D631" s="590" t="s">
        <v>667</v>
      </c>
      <c r="E631" s="514"/>
      <c r="F631" s="515"/>
      <c r="G631" s="523">
        <v>40103058</v>
      </c>
      <c r="H631" s="593" t="s">
        <v>668</v>
      </c>
      <c r="I631" s="518" t="s">
        <v>669</v>
      </c>
      <c r="J631" s="518"/>
      <c r="K631" s="518" t="s">
        <v>103</v>
      </c>
      <c r="L631" s="1376">
        <v>9</v>
      </c>
      <c r="M631" s="521"/>
      <c r="N631" s="521">
        <f t="shared" si="9"/>
        <v>0</v>
      </c>
      <c r="O631" s="526"/>
    </row>
    <row r="632" spans="1:15" ht="69.95" customHeight="1" x14ac:dyDescent="0.25">
      <c r="A632" s="501"/>
      <c r="B632" s="511"/>
      <c r="C632" s="523">
        <v>3106009</v>
      </c>
      <c r="D632" s="619" t="s">
        <v>751</v>
      </c>
      <c r="E632" s="530" t="s">
        <v>752</v>
      </c>
      <c r="F632" s="531" t="s">
        <v>752</v>
      </c>
      <c r="G632" s="523">
        <v>92123030</v>
      </c>
      <c r="H632" s="591" t="s">
        <v>753</v>
      </c>
      <c r="I632" s="528" t="s">
        <v>680</v>
      </c>
      <c r="J632" s="528" t="s">
        <v>36</v>
      </c>
      <c r="K632" s="519" t="s">
        <v>163</v>
      </c>
      <c r="L632" s="1376">
        <v>1</v>
      </c>
      <c r="M632" s="521"/>
      <c r="N632" s="521">
        <f t="shared" si="9"/>
        <v>0</v>
      </c>
      <c r="O632" s="525">
        <f>SUM(N632:N635)</f>
        <v>0</v>
      </c>
    </row>
    <row r="633" spans="1:15" ht="69.95" customHeight="1" x14ac:dyDescent="0.25">
      <c r="A633" s="501"/>
      <c r="B633" s="511"/>
      <c r="C633" s="512">
        <v>1015206</v>
      </c>
      <c r="D633" s="587" t="s">
        <v>683</v>
      </c>
      <c r="E633" s="524"/>
      <c r="F633" s="501"/>
      <c r="G633" s="512">
        <v>45002011</v>
      </c>
      <c r="H633" s="594" t="s">
        <v>684</v>
      </c>
      <c r="I633" s="528" t="s">
        <v>685</v>
      </c>
      <c r="J633" s="528"/>
      <c r="K633" s="518" t="s">
        <v>103</v>
      </c>
      <c r="L633" s="1376">
        <v>3</v>
      </c>
      <c r="M633" s="521"/>
      <c r="N633" s="521">
        <f t="shared" si="9"/>
        <v>0</v>
      </c>
      <c r="O633" s="522"/>
    </row>
    <row r="634" spans="1:15" ht="69.95" customHeight="1" x14ac:dyDescent="0.25">
      <c r="A634" s="501"/>
      <c r="B634" s="511"/>
      <c r="C634" s="512">
        <v>2840301</v>
      </c>
      <c r="D634" s="587" t="s">
        <v>739</v>
      </c>
      <c r="E634" s="524"/>
      <c r="F634" s="501"/>
      <c r="G634" s="512">
        <v>51510001</v>
      </c>
      <c r="H634" s="594" t="s">
        <v>740</v>
      </c>
      <c r="I634" s="528" t="s">
        <v>448</v>
      </c>
      <c r="J634" s="528"/>
      <c r="K634" s="519" t="s">
        <v>163</v>
      </c>
      <c r="L634" s="1376">
        <v>1</v>
      </c>
      <c r="M634" s="521"/>
      <c r="N634" s="521">
        <f t="shared" si="9"/>
        <v>0</v>
      </c>
      <c r="O634" s="522"/>
    </row>
    <row r="635" spans="1:15" ht="69.95" customHeight="1" x14ac:dyDescent="0.25">
      <c r="A635" s="501"/>
      <c r="B635" s="511"/>
      <c r="C635" s="523">
        <v>2820108</v>
      </c>
      <c r="D635" s="590" t="s">
        <v>686</v>
      </c>
      <c r="E635" s="514"/>
      <c r="F635" s="515"/>
      <c r="G635" s="523">
        <v>50112008</v>
      </c>
      <c r="H635" s="593" t="s">
        <v>687</v>
      </c>
      <c r="I635" s="518" t="s">
        <v>448</v>
      </c>
      <c r="J635" s="518"/>
      <c r="K635" s="518" t="s">
        <v>688</v>
      </c>
      <c r="L635" s="1376">
        <v>1</v>
      </c>
      <c r="M635" s="521"/>
      <c r="N635" s="521">
        <f t="shared" si="9"/>
        <v>0</v>
      </c>
      <c r="O635" s="526"/>
    </row>
    <row r="636" spans="1:15" ht="69.95" customHeight="1" x14ac:dyDescent="0.25">
      <c r="A636" s="501"/>
      <c r="B636" s="511"/>
      <c r="C636" s="532">
        <v>1021752</v>
      </c>
      <c r="D636" s="597" t="s">
        <v>689</v>
      </c>
      <c r="E636" s="530" t="s">
        <v>741</v>
      </c>
      <c r="F636" s="531" t="s">
        <v>35</v>
      </c>
      <c r="G636" s="598">
        <v>41002192</v>
      </c>
      <c r="H636" s="593" t="s">
        <v>691</v>
      </c>
      <c r="I636" s="518" t="s">
        <v>685</v>
      </c>
      <c r="J636" s="518" t="s">
        <v>623</v>
      </c>
      <c r="K636" s="518" t="s">
        <v>103</v>
      </c>
      <c r="L636" s="1376">
        <v>8</v>
      </c>
      <c r="M636" s="521"/>
      <c r="N636" s="521">
        <f t="shared" si="9"/>
        <v>0</v>
      </c>
      <c r="O636" s="525">
        <f>SUM(N636:N639)</f>
        <v>0</v>
      </c>
    </row>
    <row r="637" spans="1:15" ht="69.95" customHeight="1" x14ac:dyDescent="0.25">
      <c r="A637" s="501"/>
      <c r="B637" s="511"/>
      <c r="C637" s="512">
        <v>2862301</v>
      </c>
      <c r="D637" s="587" t="s">
        <v>692</v>
      </c>
      <c r="E637" s="524"/>
      <c r="F637" s="501"/>
      <c r="G637" s="512">
        <v>50801001</v>
      </c>
      <c r="H637" s="591" t="s">
        <v>693</v>
      </c>
      <c r="I637" s="528" t="s">
        <v>448</v>
      </c>
      <c r="J637" s="528"/>
      <c r="K637" s="518" t="s">
        <v>163</v>
      </c>
      <c r="L637" s="1376">
        <v>1</v>
      </c>
      <c r="M637" s="521"/>
      <c r="N637" s="521">
        <f t="shared" si="9"/>
        <v>0</v>
      </c>
      <c r="O637" s="522"/>
    </row>
    <row r="638" spans="1:15" ht="69.95" customHeight="1" x14ac:dyDescent="0.25">
      <c r="A638" s="501"/>
      <c r="B638" s="511"/>
      <c r="C638" s="523">
        <v>2635125</v>
      </c>
      <c r="D638" s="590" t="s">
        <v>742</v>
      </c>
      <c r="E638" s="524"/>
      <c r="F638" s="501"/>
      <c r="G638" s="523">
        <v>80101250</v>
      </c>
      <c r="H638" s="591" t="s">
        <v>743</v>
      </c>
      <c r="I638" s="528" t="s">
        <v>665</v>
      </c>
      <c r="J638" s="528"/>
      <c r="K638" s="519" t="s">
        <v>163</v>
      </c>
      <c r="L638" s="1376">
        <v>3</v>
      </c>
      <c r="M638" s="521"/>
      <c r="N638" s="521">
        <f t="shared" si="9"/>
        <v>0</v>
      </c>
      <c r="O638" s="522"/>
    </row>
    <row r="639" spans="1:15" ht="69.95" customHeight="1" x14ac:dyDescent="0.25">
      <c r="A639" s="501"/>
      <c r="B639" s="511"/>
      <c r="C639" s="512">
        <v>2052244</v>
      </c>
      <c r="D639" s="620" t="s">
        <v>491</v>
      </c>
      <c r="E639" s="514"/>
      <c r="F639" s="515"/>
      <c r="G639" s="512">
        <v>10606082</v>
      </c>
      <c r="H639" s="591" t="s">
        <v>492</v>
      </c>
      <c r="I639" s="528" t="s">
        <v>466</v>
      </c>
      <c r="J639" s="528"/>
      <c r="K639" s="518" t="s">
        <v>163</v>
      </c>
      <c r="L639" s="1376">
        <v>4</v>
      </c>
      <c r="M639" s="521"/>
      <c r="N639" s="521">
        <f t="shared" si="9"/>
        <v>0</v>
      </c>
      <c r="O639" s="526"/>
    </row>
    <row r="640" spans="1:15" ht="69.95" customHeight="1" thickBot="1" x14ac:dyDescent="0.3">
      <c r="A640" s="501"/>
      <c r="B640" s="533"/>
      <c r="C640" s="534">
        <v>2621106</v>
      </c>
      <c r="D640" s="599" t="s">
        <v>754</v>
      </c>
      <c r="E640" s="535" t="s">
        <v>755</v>
      </c>
      <c r="F640" s="536" t="s">
        <v>35</v>
      </c>
      <c r="G640" s="534">
        <v>80611063</v>
      </c>
      <c r="H640" s="600" t="s">
        <v>756</v>
      </c>
      <c r="I640" s="539" t="s">
        <v>665</v>
      </c>
      <c r="J640" s="539" t="s">
        <v>623</v>
      </c>
      <c r="K640" s="621" t="s">
        <v>163</v>
      </c>
      <c r="L640" s="1377">
        <v>3</v>
      </c>
      <c r="M640" s="541"/>
      <c r="N640" s="541">
        <f t="shared" si="9"/>
        <v>0</v>
      </c>
      <c r="O640" s="542">
        <f>SUM(N640)</f>
        <v>0</v>
      </c>
    </row>
    <row r="641" spans="1:15" ht="69.95" customHeight="1" x14ac:dyDescent="0.25">
      <c r="A641" s="543" t="s">
        <v>757</v>
      </c>
      <c r="B641" s="544" t="s">
        <v>757</v>
      </c>
      <c r="C641" s="549">
        <v>2120102</v>
      </c>
      <c r="D641" s="546" t="s">
        <v>655</v>
      </c>
      <c r="E641" s="547" t="s">
        <v>656</v>
      </c>
      <c r="F641" s="548" t="s">
        <v>657</v>
      </c>
      <c r="G641" s="549">
        <v>12005072</v>
      </c>
      <c r="H641" s="550" t="s">
        <v>658</v>
      </c>
      <c r="I641" s="551" t="s">
        <v>466</v>
      </c>
      <c r="J641" s="551" t="s">
        <v>30</v>
      </c>
      <c r="K641" s="551" t="s">
        <v>163</v>
      </c>
      <c r="L641" s="1378">
        <v>3</v>
      </c>
      <c r="M641" s="552"/>
      <c r="N641" s="552">
        <f t="shared" si="9"/>
        <v>0</v>
      </c>
      <c r="O641" s="553">
        <f>SUM(N642)</f>
        <v>0</v>
      </c>
    </row>
    <row r="642" spans="1:15" ht="69.95" customHeight="1" x14ac:dyDescent="0.25">
      <c r="A642" s="543"/>
      <c r="B642" s="554"/>
      <c r="C642" s="559">
        <v>2112042</v>
      </c>
      <c r="D642" s="556" t="s">
        <v>659</v>
      </c>
      <c r="E642" s="557"/>
      <c r="F642" s="558"/>
      <c r="G642" s="559">
        <v>12611400</v>
      </c>
      <c r="H642" s="560" t="s">
        <v>660</v>
      </c>
      <c r="I642" s="561" t="s">
        <v>466</v>
      </c>
      <c r="J642" s="561"/>
      <c r="K642" s="562" t="s">
        <v>163</v>
      </c>
      <c r="L642" s="1380">
        <v>3</v>
      </c>
      <c r="M642" s="601"/>
      <c r="N642" s="563">
        <f t="shared" si="9"/>
        <v>0</v>
      </c>
      <c r="O642" s="564"/>
    </row>
    <row r="643" spans="1:15" ht="69.95" customHeight="1" x14ac:dyDescent="0.25">
      <c r="A643" s="543"/>
      <c r="B643" s="554"/>
      <c r="C643" s="565">
        <v>2516122</v>
      </c>
      <c r="D643" s="602" t="s">
        <v>661</v>
      </c>
      <c r="E643" s="566" t="s">
        <v>732</v>
      </c>
      <c r="F643" s="543" t="s">
        <v>663</v>
      </c>
      <c r="G643" s="565">
        <v>81528112</v>
      </c>
      <c r="H643" s="603" t="s">
        <v>664</v>
      </c>
      <c r="I643" s="570" t="s">
        <v>665</v>
      </c>
      <c r="J643" s="570" t="s">
        <v>30</v>
      </c>
      <c r="K643" s="562" t="s">
        <v>163</v>
      </c>
      <c r="L643" s="1380">
        <v>3</v>
      </c>
      <c r="M643" s="601"/>
      <c r="N643" s="563">
        <f t="shared" si="9"/>
        <v>0</v>
      </c>
      <c r="O643" s="567">
        <f>SUM(N643:N649)</f>
        <v>0</v>
      </c>
    </row>
    <row r="644" spans="1:15" ht="69.95" customHeight="1" x14ac:dyDescent="0.25">
      <c r="A644" s="543"/>
      <c r="B644" s="554"/>
      <c r="C644" s="559">
        <v>2802001</v>
      </c>
      <c r="D644" s="556" t="s">
        <v>594</v>
      </c>
      <c r="E644" s="566"/>
      <c r="F644" s="543"/>
      <c r="G644" s="559">
        <v>51070200</v>
      </c>
      <c r="H644" s="603" t="s">
        <v>597</v>
      </c>
      <c r="I644" s="570" t="s">
        <v>448</v>
      </c>
      <c r="J644" s="570"/>
      <c r="K644" s="561" t="s">
        <v>163</v>
      </c>
      <c r="L644" s="1380">
        <v>1</v>
      </c>
      <c r="M644" s="601"/>
      <c r="N644" s="563">
        <f t="shared" si="9"/>
        <v>0</v>
      </c>
      <c r="O644" s="564"/>
    </row>
    <row r="645" spans="1:15" ht="69.95" customHeight="1" x14ac:dyDescent="0.25">
      <c r="A645" s="543"/>
      <c r="B645" s="554"/>
      <c r="C645" s="565">
        <v>2851630</v>
      </c>
      <c r="D645" s="602" t="s">
        <v>459</v>
      </c>
      <c r="E645" s="566"/>
      <c r="F645" s="543"/>
      <c r="G645" s="565">
        <v>53516052</v>
      </c>
      <c r="H645" s="606" t="s">
        <v>460</v>
      </c>
      <c r="I645" s="570" t="s">
        <v>448</v>
      </c>
      <c r="J645" s="570"/>
      <c r="K645" s="561" t="s">
        <v>163</v>
      </c>
      <c r="L645" s="1380">
        <v>1</v>
      </c>
      <c r="M645" s="601"/>
      <c r="N645" s="563">
        <f t="shared" si="9"/>
        <v>0</v>
      </c>
      <c r="O645" s="564"/>
    </row>
    <row r="646" spans="1:15" ht="69.95" customHeight="1" x14ac:dyDescent="0.25">
      <c r="A646" s="543"/>
      <c r="B646" s="554"/>
      <c r="C646" s="565">
        <v>1010337</v>
      </c>
      <c r="D646" s="602" t="s">
        <v>667</v>
      </c>
      <c r="E646" s="566"/>
      <c r="F646" s="543"/>
      <c r="G646" s="565">
        <v>40103058</v>
      </c>
      <c r="H646" s="605" t="s">
        <v>668</v>
      </c>
      <c r="I646" s="562" t="s">
        <v>669</v>
      </c>
      <c r="J646" s="562"/>
      <c r="K646" s="562" t="s">
        <v>103</v>
      </c>
      <c r="L646" s="1380">
        <v>9</v>
      </c>
      <c r="M646" s="601"/>
      <c r="N646" s="563">
        <f t="shared" si="9"/>
        <v>0</v>
      </c>
      <c r="O646" s="564"/>
    </row>
    <row r="647" spans="1:15" ht="69.95" customHeight="1" x14ac:dyDescent="0.25">
      <c r="A647" s="543"/>
      <c r="B647" s="554"/>
      <c r="C647" s="559">
        <v>2820111</v>
      </c>
      <c r="D647" s="556" t="s">
        <v>455</v>
      </c>
      <c r="E647" s="566"/>
      <c r="F647" s="543"/>
      <c r="G647" s="559">
        <v>50113160</v>
      </c>
      <c r="H647" s="606" t="s">
        <v>456</v>
      </c>
      <c r="I647" s="570" t="s">
        <v>448</v>
      </c>
      <c r="J647" s="570"/>
      <c r="K647" s="561" t="s">
        <v>163</v>
      </c>
      <c r="L647" s="1380">
        <v>1</v>
      </c>
      <c r="M647" s="601"/>
      <c r="N647" s="563">
        <f t="shared" si="9"/>
        <v>0</v>
      </c>
      <c r="O647" s="564"/>
    </row>
    <row r="648" spans="1:15" ht="69.95" customHeight="1" x14ac:dyDescent="0.25">
      <c r="A648" s="543"/>
      <c r="B648" s="554"/>
      <c r="C648" s="559">
        <v>2831607</v>
      </c>
      <c r="D648" s="556" t="s">
        <v>449</v>
      </c>
      <c r="E648" s="566"/>
      <c r="F648" s="543"/>
      <c r="G648" s="559">
        <v>54038070</v>
      </c>
      <c r="H648" s="606" t="s">
        <v>450</v>
      </c>
      <c r="I648" s="570" t="s">
        <v>448</v>
      </c>
      <c r="J648" s="570"/>
      <c r="K648" s="561" t="s">
        <v>163</v>
      </c>
      <c r="L648" s="1380">
        <v>2</v>
      </c>
      <c r="M648" s="601"/>
      <c r="N648" s="563">
        <f t="shared" si="9"/>
        <v>0</v>
      </c>
      <c r="O648" s="564"/>
    </row>
    <row r="649" spans="1:15" ht="69.95" customHeight="1" x14ac:dyDescent="0.25">
      <c r="A649" s="543"/>
      <c r="B649" s="554"/>
      <c r="C649" s="565">
        <v>2901620</v>
      </c>
      <c r="D649" s="602" t="s">
        <v>457</v>
      </c>
      <c r="E649" s="557"/>
      <c r="F649" s="558"/>
      <c r="G649" s="565">
        <v>52516050</v>
      </c>
      <c r="H649" s="606" t="s">
        <v>458</v>
      </c>
      <c r="I649" s="570" t="s">
        <v>448</v>
      </c>
      <c r="J649" s="570"/>
      <c r="K649" s="561" t="s">
        <v>163</v>
      </c>
      <c r="L649" s="1380">
        <v>2</v>
      </c>
      <c r="M649" s="601"/>
      <c r="N649" s="563">
        <f t="shared" si="9"/>
        <v>0</v>
      </c>
      <c r="O649" s="568"/>
    </row>
    <row r="650" spans="1:15" ht="69.95" customHeight="1" x14ac:dyDescent="0.25">
      <c r="A650" s="543"/>
      <c r="B650" s="554"/>
      <c r="C650" s="559">
        <v>2624103</v>
      </c>
      <c r="D650" s="556" t="s">
        <v>758</v>
      </c>
      <c r="E650" s="569" t="s">
        <v>759</v>
      </c>
      <c r="F650" s="558" t="s">
        <v>35</v>
      </c>
      <c r="G650" s="559">
        <v>80632003</v>
      </c>
      <c r="H650" s="606" t="s">
        <v>760</v>
      </c>
      <c r="I650" s="570" t="s">
        <v>665</v>
      </c>
      <c r="J650" s="570" t="s">
        <v>30</v>
      </c>
      <c r="K650" s="561" t="s">
        <v>163</v>
      </c>
      <c r="L650" s="1380">
        <v>3</v>
      </c>
      <c r="M650" s="601"/>
      <c r="N650" s="563">
        <f t="shared" si="9"/>
        <v>0</v>
      </c>
      <c r="O650" s="568">
        <f>SUM(N650)</f>
        <v>0</v>
      </c>
    </row>
    <row r="651" spans="1:15" ht="69.95" customHeight="1" x14ac:dyDescent="0.25">
      <c r="A651" s="543"/>
      <c r="B651" s="554"/>
      <c r="C651" s="565">
        <v>2601806</v>
      </c>
      <c r="D651" s="602" t="s">
        <v>673</v>
      </c>
      <c r="E651" s="572" t="s">
        <v>674</v>
      </c>
      <c r="F651" s="573" t="s">
        <v>675</v>
      </c>
      <c r="G651" s="565">
        <v>81201018</v>
      </c>
      <c r="H651" s="605" t="s">
        <v>676</v>
      </c>
      <c r="I651" s="562" t="s">
        <v>665</v>
      </c>
      <c r="J651" s="562" t="s">
        <v>30</v>
      </c>
      <c r="K651" s="562" t="s">
        <v>163</v>
      </c>
      <c r="L651" s="1380">
        <v>3</v>
      </c>
      <c r="M651" s="601"/>
      <c r="N651" s="563">
        <f t="shared" si="9"/>
        <v>0</v>
      </c>
      <c r="O651" s="567">
        <f>SUM(N651:N652)</f>
        <v>0</v>
      </c>
    </row>
    <row r="652" spans="1:15" ht="69.95" customHeight="1" x14ac:dyDescent="0.25">
      <c r="A652" s="543"/>
      <c r="B652" s="554"/>
      <c r="C652" s="565">
        <v>1010337</v>
      </c>
      <c r="D652" s="602" t="s">
        <v>667</v>
      </c>
      <c r="E652" s="557"/>
      <c r="F652" s="558"/>
      <c r="G652" s="565">
        <v>40103058</v>
      </c>
      <c r="H652" s="605" t="s">
        <v>668</v>
      </c>
      <c r="I652" s="562" t="s">
        <v>669</v>
      </c>
      <c r="J652" s="562"/>
      <c r="K652" s="562" t="s">
        <v>103</v>
      </c>
      <c r="L652" s="1380">
        <v>9</v>
      </c>
      <c r="M652" s="601"/>
      <c r="N652" s="563">
        <f t="shared" si="9"/>
        <v>0</v>
      </c>
      <c r="O652" s="568"/>
    </row>
    <row r="653" spans="1:15" ht="69.95" customHeight="1" x14ac:dyDescent="0.25">
      <c r="A653" s="543"/>
      <c r="B653" s="554"/>
      <c r="C653" s="565">
        <v>3106015</v>
      </c>
      <c r="D653" s="612" t="s">
        <v>761</v>
      </c>
      <c r="E653" s="572" t="s">
        <v>762</v>
      </c>
      <c r="F653" s="573" t="s">
        <v>762</v>
      </c>
      <c r="G653" s="565">
        <v>92123050</v>
      </c>
      <c r="H653" s="603" t="s">
        <v>763</v>
      </c>
      <c r="I653" s="570" t="s">
        <v>680</v>
      </c>
      <c r="J653" s="570" t="s">
        <v>36</v>
      </c>
      <c r="K653" s="561" t="s">
        <v>163</v>
      </c>
      <c r="L653" s="1380">
        <v>1</v>
      </c>
      <c r="M653" s="601"/>
      <c r="N653" s="563">
        <f t="shared" si="9"/>
        <v>0</v>
      </c>
      <c r="O653" s="567">
        <f>SUM(N653:N656)</f>
        <v>0</v>
      </c>
    </row>
    <row r="654" spans="1:15" ht="69.95" customHeight="1" x14ac:dyDescent="0.25">
      <c r="A654" s="543"/>
      <c r="B654" s="554"/>
      <c r="C654" s="565">
        <v>1015206</v>
      </c>
      <c r="D654" s="612" t="s">
        <v>683</v>
      </c>
      <c r="E654" s="566"/>
      <c r="F654" s="543"/>
      <c r="G654" s="565">
        <v>45002011</v>
      </c>
      <c r="H654" s="606" t="s">
        <v>684</v>
      </c>
      <c r="I654" s="570" t="s">
        <v>685</v>
      </c>
      <c r="J654" s="570"/>
      <c r="K654" s="562" t="s">
        <v>103</v>
      </c>
      <c r="L654" s="1380">
        <v>3</v>
      </c>
      <c r="M654" s="601"/>
      <c r="N654" s="563">
        <f t="shared" si="9"/>
        <v>0</v>
      </c>
      <c r="O654" s="564"/>
    </row>
    <row r="655" spans="1:15" ht="69.95" customHeight="1" x14ac:dyDescent="0.25">
      <c r="A655" s="543"/>
      <c r="B655" s="554"/>
      <c r="C655" s="565">
        <v>2840301</v>
      </c>
      <c r="D655" s="612" t="s">
        <v>739</v>
      </c>
      <c r="E655" s="566"/>
      <c r="F655" s="543"/>
      <c r="G655" s="565">
        <v>51510001</v>
      </c>
      <c r="H655" s="606" t="s">
        <v>740</v>
      </c>
      <c r="I655" s="570" t="s">
        <v>448</v>
      </c>
      <c r="J655" s="570"/>
      <c r="K655" s="561" t="s">
        <v>163</v>
      </c>
      <c r="L655" s="1380">
        <v>1</v>
      </c>
      <c r="M655" s="601"/>
      <c r="N655" s="563">
        <f t="shared" si="9"/>
        <v>0</v>
      </c>
      <c r="O655" s="564"/>
    </row>
    <row r="656" spans="1:15" ht="69.95" customHeight="1" x14ac:dyDescent="0.25">
      <c r="A656" s="543"/>
      <c r="B656" s="554"/>
      <c r="C656" s="565">
        <v>2820108</v>
      </c>
      <c r="D656" s="612" t="s">
        <v>686</v>
      </c>
      <c r="E656" s="557"/>
      <c r="F656" s="558"/>
      <c r="G656" s="565">
        <v>50112008</v>
      </c>
      <c r="H656" s="605" t="s">
        <v>687</v>
      </c>
      <c r="I656" s="562" t="s">
        <v>448</v>
      </c>
      <c r="J656" s="562"/>
      <c r="K656" s="562" t="s">
        <v>688</v>
      </c>
      <c r="L656" s="1380">
        <v>1</v>
      </c>
      <c r="M656" s="601"/>
      <c r="N656" s="563">
        <f t="shared" si="9"/>
        <v>0</v>
      </c>
      <c r="O656" s="568"/>
    </row>
    <row r="657" spans="1:15" ht="69.95" customHeight="1" x14ac:dyDescent="0.25">
      <c r="A657" s="543"/>
      <c r="B657" s="554"/>
      <c r="C657" s="574">
        <v>1021752</v>
      </c>
      <c r="D657" s="607" t="s">
        <v>689</v>
      </c>
      <c r="E657" s="572" t="s">
        <v>741</v>
      </c>
      <c r="F657" s="573" t="s">
        <v>35</v>
      </c>
      <c r="G657" s="608">
        <v>41002192</v>
      </c>
      <c r="H657" s="605" t="s">
        <v>691</v>
      </c>
      <c r="I657" s="562" t="s">
        <v>685</v>
      </c>
      <c r="J657" s="562" t="s">
        <v>623</v>
      </c>
      <c r="K657" s="562" t="s">
        <v>103</v>
      </c>
      <c r="L657" s="1380">
        <v>8</v>
      </c>
      <c r="M657" s="601"/>
      <c r="N657" s="563">
        <f t="shared" si="9"/>
        <v>0</v>
      </c>
      <c r="O657" s="567">
        <f>SUM(N657:N660)</f>
        <v>0</v>
      </c>
    </row>
    <row r="658" spans="1:15" ht="69.95" customHeight="1" x14ac:dyDescent="0.25">
      <c r="A658" s="543"/>
      <c r="B658" s="554"/>
      <c r="C658" s="565">
        <v>2862301</v>
      </c>
      <c r="D658" s="612" t="s">
        <v>692</v>
      </c>
      <c r="E658" s="566"/>
      <c r="F658" s="543"/>
      <c r="G658" s="565">
        <v>50801001</v>
      </c>
      <c r="H658" s="603" t="s">
        <v>693</v>
      </c>
      <c r="I658" s="570" t="s">
        <v>448</v>
      </c>
      <c r="J658" s="570"/>
      <c r="K658" s="562" t="s">
        <v>163</v>
      </c>
      <c r="L658" s="1380">
        <v>1</v>
      </c>
      <c r="M658" s="601"/>
      <c r="N658" s="563">
        <f t="shared" si="9"/>
        <v>0</v>
      </c>
      <c r="O658" s="564"/>
    </row>
    <row r="659" spans="1:15" ht="69.95" customHeight="1" x14ac:dyDescent="0.25">
      <c r="A659" s="543"/>
      <c r="B659" s="554"/>
      <c r="C659" s="565">
        <v>2635125</v>
      </c>
      <c r="D659" s="612" t="s">
        <v>742</v>
      </c>
      <c r="E659" s="566"/>
      <c r="F659" s="543"/>
      <c r="G659" s="565">
        <v>80101250</v>
      </c>
      <c r="H659" s="603" t="s">
        <v>743</v>
      </c>
      <c r="I659" s="570" t="s">
        <v>665</v>
      </c>
      <c r="J659" s="570"/>
      <c r="K659" s="561" t="s">
        <v>163</v>
      </c>
      <c r="L659" s="1380">
        <v>3</v>
      </c>
      <c r="M659" s="601"/>
      <c r="N659" s="563">
        <f t="shared" si="9"/>
        <v>0</v>
      </c>
      <c r="O659" s="564"/>
    </row>
    <row r="660" spans="1:15" ht="69.95" customHeight="1" x14ac:dyDescent="0.25">
      <c r="A660" s="543"/>
      <c r="B660" s="554"/>
      <c r="C660" s="559">
        <v>2052244</v>
      </c>
      <c r="D660" s="613" t="s">
        <v>491</v>
      </c>
      <c r="E660" s="557"/>
      <c r="F660" s="558"/>
      <c r="G660" s="559">
        <v>10606082</v>
      </c>
      <c r="H660" s="603" t="s">
        <v>492</v>
      </c>
      <c r="I660" s="570" t="s">
        <v>466</v>
      </c>
      <c r="J660" s="570"/>
      <c r="K660" s="562" t="s">
        <v>163</v>
      </c>
      <c r="L660" s="1380">
        <v>4</v>
      </c>
      <c r="M660" s="601"/>
      <c r="N660" s="563">
        <f t="shared" si="9"/>
        <v>0</v>
      </c>
      <c r="O660" s="568"/>
    </row>
    <row r="661" spans="1:15" ht="69.95" customHeight="1" thickBot="1" x14ac:dyDescent="0.3">
      <c r="A661" s="543"/>
      <c r="B661" s="575"/>
      <c r="C661" s="614">
        <v>2621112</v>
      </c>
      <c r="D661" s="622" t="s">
        <v>764</v>
      </c>
      <c r="E661" s="578" t="s">
        <v>765</v>
      </c>
      <c r="F661" s="579" t="s">
        <v>35</v>
      </c>
      <c r="G661" s="614">
        <v>80611125</v>
      </c>
      <c r="H661" s="580" t="s">
        <v>766</v>
      </c>
      <c r="I661" s="581" t="s">
        <v>665</v>
      </c>
      <c r="J661" s="581" t="s">
        <v>623</v>
      </c>
      <c r="K661" s="618" t="s">
        <v>163</v>
      </c>
      <c r="L661" s="1381">
        <v>3</v>
      </c>
      <c r="M661" s="611"/>
      <c r="N661" s="583">
        <f t="shared" si="9"/>
        <v>0</v>
      </c>
      <c r="O661" s="584">
        <f>SUM(N661)</f>
        <v>0</v>
      </c>
    </row>
    <row r="662" spans="1:15" ht="69.95" customHeight="1" x14ac:dyDescent="0.25">
      <c r="A662" s="501" t="s">
        <v>767</v>
      </c>
      <c r="B662" s="502" t="s">
        <v>767</v>
      </c>
      <c r="C662" s="503">
        <v>2120102</v>
      </c>
      <c r="D662" s="585" t="s">
        <v>655</v>
      </c>
      <c r="E662" s="505" t="s">
        <v>656</v>
      </c>
      <c r="F662" s="506" t="s">
        <v>657</v>
      </c>
      <c r="G662" s="503">
        <v>12005072</v>
      </c>
      <c r="H662" s="586" t="s">
        <v>658</v>
      </c>
      <c r="I662" s="508" t="s">
        <v>466</v>
      </c>
      <c r="J662" s="508" t="s">
        <v>30</v>
      </c>
      <c r="K662" s="508" t="s">
        <v>163</v>
      </c>
      <c r="L662" s="1374">
        <v>3</v>
      </c>
      <c r="M662" s="509"/>
      <c r="N662" s="509">
        <f t="shared" si="9"/>
        <v>0</v>
      </c>
      <c r="O662" s="510">
        <f>SUM(N663)</f>
        <v>0</v>
      </c>
    </row>
    <row r="663" spans="1:15" ht="69.95" customHeight="1" x14ac:dyDescent="0.25">
      <c r="A663" s="501"/>
      <c r="B663" s="511"/>
      <c r="C663" s="523">
        <v>2112042</v>
      </c>
      <c r="D663" s="619" t="s">
        <v>659</v>
      </c>
      <c r="E663" s="514"/>
      <c r="F663" s="515"/>
      <c r="G663" s="523">
        <v>12611400</v>
      </c>
      <c r="H663" s="588" t="s">
        <v>660</v>
      </c>
      <c r="I663" s="519" t="s">
        <v>466</v>
      </c>
      <c r="J663" s="519"/>
      <c r="K663" s="518" t="s">
        <v>163</v>
      </c>
      <c r="L663" s="1376">
        <v>3</v>
      </c>
      <c r="M663" s="521"/>
      <c r="N663" s="521">
        <f t="shared" si="9"/>
        <v>0</v>
      </c>
      <c r="O663" s="522"/>
    </row>
    <row r="664" spans="1:15" ht="69.95" customHeight="1" x14ac:dyDescent="0.25">
      <c r="A664" s="501"/>
      <c r="B664" s="511"/>
      <c r="C664" s="523">
        <v>2516122</v>
      </c>
      <c r="D664" s="619" t="s">
        <v>661</v>
      </c>
      <c r="E664" s="524" t="s">
        <v>732</v>
      </c>
      <c r="F664" s="501" t="s">
        <v>663</v>
      </c>
      <c r="G664" s="523">
        <v>81528112</v>
      </c>
      <c r="H664" s="591" t="s">
        <v>664</v>
      </c>
      <c r="I664" s="528" t="s">
        <v>665</v>
      </c>
      <c r="J664" s="528" t="s">
        <v>30</v>
      </c>
      <c r="K664" s="518" t="s">
        <v>163</v>
      </c>
      <c r="L664" s="1376">
        <v>3</v>
      </c>
      <c r="M664" s="521"/>
      <c r="N664" s="521">
        <f t="shared" si="9"/>
        <v>0</v>
      </c>
      <c r="O664" s="525">
        <f>SUM(N664:N670)</f>
        <v>0</v>
      </c>
    </row>
    <row r="665" spans="1:15" ht="69.95" customHeight="1" x14ac:dyDescent="0.25">
      <c r="A665" s="501"/>
      <c r="B665" s="511"/>
      <c r="C665" s="523">
        <v>2802001</v>
      </c>
      <c r="D665" s="619" t="s">
        <v>594</v>
      </c>
      <c r="E665" s="524"/>
      <c r="F665" s="501"/>
      <c r="G665" s="523">
        <v>51070200</v>
      </c>
      <c r="H665" s="591" t="s">
        <v>597</v>
      </c>
      <c r="I665" s="528" t="s">
        <v>448</v>
      </c>
      <c r="J665" s="528"/>
      <c r="K665" s="519" t="s">
        <v>163</v>
      </c>
      <c r="L665" s="1376">
        <v>1</v>
      </c>
      <c r="M665" s="521"/>
      <c r="N665" s="521">
        <f t="shared" ref="N665:N728" si="10">L665*M665</f>
        <v>0</v>
      </c>
      <c r="O665" s="522"/>
    </row>
    <row r="666" spans="1:15" ht="69.95" customHeight="1" x14ac:dyDescent="0.25">
      <c r="A666" s="501"/>
      <c r="B666" s="511"/>
      <c r="C666" s="523">
        <v>2851630</v>
      </c>
      <c r="D666" s="619" t="s">
        <v>459</v>
      </c>
      <c r="E666" s="524"/>
      <c r="F666" s="501"/>
      <c r="G666" s="523">
        <v>53516052</v>
      </c>
      <c r="H666" s="594" t="s">
        <v>460</v>
      </c>
      <c r="I666" s="528" t="s">
        <v>448</v>
      </c>
      <c r="J666" s="528"/>
      <c r="K666" s="519" t="s">
        <v>163</v>
      </c>
      <c r="L666" s="1376">
        <v>1</v>
      </c>
      <c r="M666" s="521"/>
      <c r="N666" s="521">
        <f t="shared" si="10"/>
        <v>0</v>
      </c>
      <c r="O666" s="522"/>
    </row>
    <row r="667" spans="1:15" ht="69.95" customHeight="1" x14ac:dyDescent="0.25">
      <c r="A667" s="501"/>
      <c r="B667" s="511"/>
      <c r="C667" s="523">
        <v>1010337</v>
      </c>
      <c r="D667" s="619" t="s">
        <v>667</v>
      </c>
      <c r="E667" s="524"/>
      <c r="F667" s="501"/>
      <c r="G667" s="523">
        <v>40103058</v>
      </c>
      <c r="H667" s="593" t="s">
        <v>668</v>
      </c>
      <c r="I667" s="518" t="s">
        <v>669</v>
      </c>
      <c r="J667" s="518"/>
      <c r="K667" s="518" t="s">
        <v>103</v>
      </c>
      <c r="L667" s="1376">
        <v>9</v>
      </c>
      <c r="M667" s="521"/>
      <c r="N667" s="521">
        <f t="shared" si="10"/>
        <v>0</v>
      </c>
      <c r="O667" s="522"/>
    </row>
    <row r="668" spans="1:15" ht="69.95" customHeight="1" x14ac:dyDescent="0.25">
      <c r="A668" s="501"/>
      <c r="B668" s="511"/>
      <c r="C668" s="523">
        <v>2820111</v>
      </c>
      <c r="D668" s="619" t="s">
        <v>455</v>
      </c>
      <c r="E668" s="524"/>
      <c r="F668" s="501"/>
      <c r="G668" s="523">
        <v>50113160</v>
      </c>
      <c r="H668" s="594" t="s">
        <v>456</v>
      </c>
      <c r="I668" s="528" t="s">
        <v>448</v>
      </c>
      <c r="J668" s="528"/>
      <c r="K668" s="519" t="s">
        <v>163</v>
      </c>
      <c r="L668" s="1376">
        <v>1</v>
      </c>
      <c r="M668" s="521"/>
      <c r="N668" s="521">
        <f t="shared" si="10"/>
        <v>0</v>
      </c>
      <c r="O668" s="522"/>
    </row>
    <row r="669" spans="1:15" ht="69.95" customHeight="1" x14ac:dyDescent="0.25">
      <c r="A669" s="501"/>
      <c r="B669" s="511"/>
      <c r="C669" s="523">
        <v>2831607</v>
      </c>
      <c r="D669" s="619" t="s">
        <v>449</v>
      </c>
      <c r="E669" s="524"/>
      <c r="F669" s="501"/>
      <c r="G669" s="523">
        <v>54038070</v>
      </c>
      <c r="H669" s="594" t="s">
        <v>450</v>
      </c>
      <c r="I669" s="528" t="s">
        <v>448</v>
      </c>
      <c r="J669" s="528"/>
      <c r="K669" s="519" t="s">
        <v>163</v>
      </c>
      <c r="L669" s="1376">
        <v>2</v>
      </c>
      <c r="M669" s="521"/>
      <c r="N669" s="521">
        <f t="shared" si="10"/>
        <v>0</v>
      </c>
      <c r="O669" s="522"/>
    </row>
    <row r="670" spans="1:15" ht="69.95" customHeight="1" x14ac:dyDescent="0.25">
      <c r="A670" s="501"/>
      <c r="B670" s="511"/>
      <c r="C670" s="523">
        <v>2901620</v>
      </c>
      <c r="D670" s="619" t="s">
        <v>457</v>
      </c>
      <c r="E670" s="514"/>
      <c r="F670" s="515"/>
      <c r="G670" s="523">
        <v>52516050</v>
      </c>
      <c r="H670" s="594" t="s">
        <v>458</v>
      </c>
      <c r="I670" s="528" t="s">
        <v>448</v>
      </c>
      <c r="J670" s="528"/>
      <c r="K670" s="519" t="s">
        <v>163</v>
      </c>
      <c r="L670" s="1376">
        <v>2</v>
      </c>
      <c r="M670" s="521"/>
      <c r="N670" s="521">
        <f t="shared" si="10"/>
        <v>0</v>
      </c>
      <c r="O670" s="526"/>
    </row>
    <row r="671" spans="1:15" ht="69.95" customHeight="1" x14ac:dyDescent="0.25">
      <c r="A671" s="501"/>
      <c r="B671" s="511"/>
      <c r="C671" s="523">
        <v>2624105</v>
      </c>
      <c r="D671" s="619" t="s">
        <v>768</v>
      </c>
      <c r="E671" s="527" t="s">
        <v>769</v>
      </c>
      <c r="F671" s="515" t="s">
        <v>35</v>
      </c>
      <c r="G671" s="523">
        <v>80632005</v>
      </c>
      <c r="H671" s="594" t="s">
        <v>770</v>
      </c>
      <c r="I671" s="528" t="s">
        <v>665</v>
      </c>
      <c r="J671" s="528" t="s">
        <v>30</v>
      </c>
      <c r="K671" s="519" t="s">
        <v>163</v>
      </c>
      <c r="L671" s="1376">
        <v>3</v>
      </c>
      <c r="M671" s="521"/>
      <c r="N671" s="521">
        <f t="shared" si="10"/>
        <v>0</v>
      </c>
      <c r="O671" s="526">
        <f>SUM(N671)</f>
        <v>0</v>
      </c>
    </row>
    <row r="672" spans="1:15" ht="69.95" customHeight="1" x14ac:dyDescent="0.25">
      <c r="A672" s="501"/>
      <c r="B672" s="511"/>
      <c r="C672" s="523">
        <v>2601806</v>
      </c>
      <c r="D672" s="619" t="s">
        <v>673</v>
      </c>
      <c r="E672" s="530" t="s">
        <v>674</v>
      </c>
      <c r="F672" s="531" t="s">
        <v>675</v>
      </c>
      <c r="G672" s="523">
        <v>81201018</v>
      </c>
      <c r="H672" s="593" t="s">
        <v>676</v>
      </c>
      <c r="I672" s="518" t="s">
        <v>665</v>
      </c>
      <c r="J672" s="518" t="s">
        <v>30</v>
      </c>
      <c r="K672" s="518" t="s">
        <v>163</v>
      </c>
      <c r="L672" s="1376">
        <v>3</v>
      </c>
      <c r="M672" s="521"/>
      <c r="N672" s="521">
        <f t="shared" si="10"/>
        <v>0</v>
      </c>
      <c r="O672" s="525">
        <f>SUM(N672:N673)</f>
        <v>0</v>
      </c>
    </row>
    <row r="673" spans="1:15" ht="69.95" customHeight="1" x14ac:dyDescent="0.25">
      <c r="A673" s="501"/>
      <c r="B673" s="511"/>
      <c r="C673" s="523">
        <v>1010337</v>
      </c>
      <c r="D673" s="619" t="s">
        <v>667</v>
      </c>
      <c r="E673" s="514"/>
      <c r="F673" s="515"/>
      <c r="G673" s="523">
        <v>40103058</v>
      </c>
      <c r="H673" s="593" t="s">
        <v>668</v>
      </c>
      <c r="I673" s="518" t="s">
        <v>669</v>
      </c>
      <c r="J673" s="518"/>
      <c r="K673" s="518" t="s">
        <v>103</v>
      </c>
      <c r="L673" s="1376">
        <v>9</v>
      </c>
      <c r="M673" s="521"/>
      <c r="N673" s="521">
        <f t="shared" si="10"/>
        <v>0</v>
      </c>
      <c r="O673" s="526"/>
    </row>
    <row r="674" spans="1:15" ht="69.95" customHeight="1" x14ac:dyDescent="0.25">
      <c r="A674" s="501"/>
      <c r="B674" s="511"/>
      <c r="C674" s="523">
        <v>3106018</v>
      </c>
      <c r="D674" s="619" t="s">
        <v>771</v>
      </c>
      <c r="E674" s="530" t="s">
        <v>772</v>
      </c>
      <c r="F674" s="531" t="s">
        <v>772</v>
      </c>
      <c r="G674" s="523">
        <v>92123075</v>
      </c>
      <c r="H674" s="591" t="s">
        <v>773</v>
      </c>
      <c r="I674" s="528" t="s">
        <v>680</v>
      </c>
      <c r="J674" s="528" t="s">
        <v>36</v>
      </c>
      <c r="K674" s="519" t="s">
        <v>163</v>
      </c>
      <c r="L674" s="1376">
        <v>1</v>
      </c>
      <c r="M674" s="521"/>
      <c r="N674" s="521">
        <f t="shared" si="10"/>
        <v>0</v>
      </c>
      <c r="O674" s="525">
        <f>SUM(N674:N677)</f>
        <v>0</v>
      </c>
    </row>
    <row r="675" spans="1:15" ht="69.95" customHeight="1" x14ac:dyDescent="0.25">
      <c r="A675" s="501"/>
      <c r="B675" s="511"/>
      <c r="C675" s="512">
        <v>1015206</v>
      </c>
      <c r="D675" s="587" t="s">
        <v>683</v>
      </c>
      <c r="E675" s="524"/>
      <c r="F675" s="501"/>
      <c r="G675" s="512">
        <v>45002011</v>
      </c>
      <c r="H675" s="594" t="s">
        <v>684</v>
      </c>
      <c r="I675" s="528" t="s">
        <v>685</v>
      </c>
      <c r="J675" s="528"/>
      <c r="K675" s="518" t="s">
        <v>103</v>
      </c>
      <c r="L675" s="1376">
        <v>3</v>
      </c>
      <c r="M675" s="521"/>
      <c r="N675" s="521">
        <f t="shared" si="10"/>
        <v>0</v>
      </c>
      <c r="O675" s="522"/>
    </row>
    <row r="676" spans="1:15" ht="69.95" customHeight="1" x14ac:dyDescent="0.25">
      <c r="A676" s="501"/>
      <c r="B676" s="511"/>
      <c r="C676" s="512">
        <v>2840301</v>
      </c>
      <c r="D676" s="587" t="s">
        <v>739</v>
      </c>
      <c r="E676" s="524"/>
      <c r="F676" s="501"/>
      <c r="G676" s="512">
        <v>51510001</v>
      </c>
      <c r="H676" s="594" t="s">
        <v>740</v>
      </c>
      <c r="I676" s="528" t="s">
        <v>448</v>
      </c>
      <c r="J676" s="528"/>
      <c r="K676" s="519" t="s">
        <v>163</v>
      </c>
      <c r="L676" s="1376">
        <v>1</v>
      </c>
      <c r="M676" s="521"/>
      <c r="N676" s="521">
        <f t="shared" si="10"/>
        <v>0</v>
      </c>
      <c r="O676" s="522"/>
    </row>
    <row r="677" spans="1:15" ht="69.95" customHeight="1" x14ac:dyDescent="0.25">
      <c r="A677" s="501"/>
      <c r="B677" s="511"/>
      <c r="C677" s="523">
        <v>2820108</v>
      </c>
      <c r="D677" s="590" t="s">
        <v>686</v>
      </c>
      <c r="E677" s="514"/>
      <c r="F677" s="515"/>
      <c r="G677" s="523">
        <v>50112008</v>
      </c>
      <c r="H677" s="593" t="s">
        <v>687</v>
      </c>
      <c r="I677" s="518" t="s">
        <v>448</v>
      </c>
      <c r="J677" s="518"/>
      <c r="K677" s="518" t="s">
        <v>688</v>
      </c>
      <c r="L677" s="1376">
        <v>1</v>
      </c>
      <c r="M677" s="521"/>
      <c r="N677" s="521">
        <f t="shared" si="10"/>
        <v>0</v>
      </c>
      <c r="O677" s="526"/>
    </row>
    <row r="678" spans="1:15" ht="69.95" customHeight="1" x14ac:dyDescent="0.25">
      <c r="A678" s="501"/>
      <c r="B678" s="511"/>
      <c r="C678" s="532">
        <v>1021752</v>
      </c>
      <c r="D678" s="597" t="s">
        <v>689</v>
      </c>
      <c r="E678" s="530" t="s">
        <v>741</v>
      </c>
      <c r="F678" s="531" t="s">
        <v>35</v>
      </c>
      <c r="G678" s="598">
        <v>41002192</v>
      </c>
      <c r="H678" s="593" t="s">
        <v>691</v>
      </c>
      <c r="I678" s="518" t="s">
        <v>685</v>
      </c>
      <c r="J678" s="518" t="s">
        <v>623</v>
      </c>
      <c r="K678" s="518" t="s">
        <v>103</v>
      </c>
      <c r="L678" s="1376">
        <v>8</v>
      </c>
      <c r="M678" s="521"/>
      <c r="N678" s="521">
        <f t="shared" si="10"/>
        <v>0</v>
      </c>
      <c r="O678" s="525">
        <f>SUM(N678:N681)</f>
        <v>0</v>
      </c>
    </row>
    <row r="679" spans="1:15" ht="69.95" customHeight="1" x14ac:dyDescent="0.25">
      <c r="A679" s="501"/>
      <c r="B679" s="511"/>
      <c r="C679" s="512">
        <v>2862301</v>
      </c>
      <c r="D679" s="587" t="s">
        <v>692</v>
      </c>
      <c r="E679" s="524"/>
      <c r="F679" s="501"/>
      <c r="G679" s="512">
        <v>50801001</v>
      </c>
      <c r="H679" s="591" t="s">
        <v>693</v>
      </c>
      <c r="I679" s="528" t="s">
        <v>448</v>
      </c>
      <c r="J679" s="528"/>
      <c r="K679" s="518" t="s">
        <v>163</v>
      </c>
      <c r="L679" s="1376">
        <v>1</v>
      </c>
      <c r="M679" s="521"/>
      <c r="N679" s="521">
        <f t="shared" si="10"/>
        <v>0</v>
      </c>
      <c r="O679" s="522"/>
    </row>
    <row r="680" spans="1:15" ht="69.95" customHeight="1" x14ac:dyDescent="0.25">
      <c r="A680" s="501"/>
      <c r="B680" s="511"/>
      <c r="C680" s="523">
        <v>2635125</v>
      </c>
      <c r="D680" s="590" t="s">
        <v>742</v>
      </c>
      <c r="E680" s="524"/>
      <c r="F680" s="501"/>
      <c r="G680" s="523">
        <v>80101250</v>
      </c>
      <c r="H680" s="591" t="s">
        <v>743</v>
      </c>
      <c r="I680" s="528" t="s">
        <v>665</v>
      </c>
      <c r="J680" s="528"/>
      <c r="K680" s="519" t="s">
        <v>163</v>
      </c>
      <c r="L680" s="1376">
        <v>3</v>
      </c>
      <c r="M680" s="521"/>
      <c r="N680" s="521">
        <f t="shared" si="10"/>
        <v>0</v>
      </c>
      <c r="O680" s="522"/>
    </row>
    <row r="681" spans="1:15" ht="69.95" customHeight="1" x14ac:dyDescent="0.25">
      <c r="A681" s="501"/>
      <c r="B681" s="511"/>
      <c r="C681" s="512">
        <v>2052244</v>
      </c>
      <c r="D681" s="620" t="s">
        <v>491</v>
      </c>
      <c r="E681" s="514"/>
      <c r="F681" s="515"/>
      <c r="G681" s="512">
        <v>10606082</v>
      </c>
      <c r="H681" s="591" t="s">
        <v>492</v>
      </c>
      <c r="I681" s="528" t="s">
        <v>466</v>
      </c>
      <c r="J681" s="528"/>
      <c r="K681" s="518" t="s">
        <v>163</v>
      </c>
      <c r="L681" s="1376">
        <v>4</v>
      </c>
      <c r="M681" s="521"/>
      <c r="N681" s="521">
        <f t="shared" si="10"/>
        <v>0</v>
      </c>
      <c r="O681" s="526"/>
    </row>
    <row r="682" spans="1:15" ht="69.95" customHeight="1" thickBot="1" x14ac:dyDescent="0.3">
      <c r="A682" s="501"/>
      <c r="B682" s="533"/>
      <c r="C682" s="623">
        <v>2621116</v>
      </c>
      <c r="D682" s="624" t="s">
        <v>774</v>
      </c>
      <c r="E682" s="535" t="s">
        <v>775</v>
      </c>
      <c r="F682" s="536" t="s">
        <v>35</v>
      </c>
      <c r="G682" s="623">
        <v>80611160</v>
      </c>
      <c r="H682" s="600" t="s">
        <v>776</v>
      </c>
      <c r="I682" s="539" t="s">
        <v>665</v>
      </c>
      <c r="J682" s="539" t="s">
        <v>623</v>
      </c>
      <c r="K682" s="621" t="s">
        <v>163</v>
      </c>
      <c r="L682" s="1377">
        <v>3</v>
      </c>
      <c r="M682" s="541"/>
      <c r="N682" s="541">
        <f t="shared" si="10"/>
        <v>0</v>
      </c>
      <c r="O682" s="542">
        <f>SUM(N682)</f>
        <v>0</v>
      </c>
    </row>
    <row r="683" spans="1:15" ht="69.95" customHeight="1" x14ac:dyDescent="0.25">
      <c r="A683" s="543" t="s">
        <v>777</v>
      </c>
      <c r="B683" s="544"/>
      <c r="C683" s="549">
        <v>2120102</v>
      </c>
      <c r="D683" s="546" t="s">
        <v>655</v>
      </c>
      <c r="E683" s="547" t="s">
        <v>656</v>
      </c>
      <c r="F683" s="548" t="s">
        <v>657</v>
      </c>
      <c r="G683" s="549">
        <v>12005072</v>
      </c>
      <c r="H683" s="550" t="s">
        <v>658</v>
      </c>
      <c r="I683" s="551" t="s">
        <v>466</v>
      </c>
      <c r="J683" s="551" t="s">
        <v>30</v>
      </c>
      <c r="K683" s="551" t="s">
        <v>163</v>
      </c>
      <c r="L683" s="1378">
        <v>3</v>
      </c>
      <c r="M683" s="552"/>
      <c r="N683" s="552">
        <f t="shared" si="10"/>
        <v>0</v>
      </c>
      <c r="O683" s="553">
        <f>SUM(N684)</f>
        <v>0</v>
      </c>
    </row>
    <row r="684" spans="1:15" ht="69.95" customHeight="1" x14ac:dyDescent="0.25">
      <c r="A684" s="543"/>
      <c r="B684" s="554"/>
      <c r="C684" s="559">
        <v>2112042</v>
      </c>
      <c r="D684" s="556" t="s">
        <v>659</v>
      </c>
      <c r="E684" s="557"/>
      <c r="F684" s="558"/>
      <c r="G684" s="559">
        <v>12611400</v>
      </c>
      <c r="H684" s="560" t="s">
        <v>660</v>
      </c>
      <c r="I684" s="561" t="s">
        <v>466</v>
      </c>
      <c r="J684" s="561"/>
      <c r="K684" s="562" t="s">
        <v>163</v>
      </c>
      <c r="L684" s="1380">
        <v>3</v>
      </c>
      <c r="M684" s="601"/>
      <c r="N684" s="563">
        <f t="shared" si="10"/>
        <v>0</v>
      </c>
      <c r="O684" s="564"/>
    </row>
    <row r="685" spans="1:15" ht="69.95" customHeight="1" x14ac:dyDescent="0.25">
      <c r="A685" s="543"/>
      <c r="B685" s="554"/>
      <c r="C685" s="565">
        <v>2516122</v>
      </c>
      <c r="D685" s="602" t="s">
        <v>661</v>
      </c>
      <c r="E685" s="566" t="s">
        <v>732</v>
      </c>
      <c r="F685" s="543" t="s">
        <v>663</v>
      </c>
      <c r="G685" s="565">
        <v>81528112</v>
      </c>
      <c r="H685" s="603" t="s">
        <v>664</v>
      </c>
      <c r="I685" s="570" t="s">
        <v>665</v>
      </c>
      <c r="J685" s="570" t="s">
        <v>30</v>
      </c>
      <c r="K685" s="562" t="s">
        <v>163</v>
      </c>
      <c r="L685" s="1380">
        <v>3</v>
      </c>
      <c r="M685" s="601"/>
      <c r="N685" s="563">
        <f t="shared" si="10"/>
        <v>0</v>
      </c>
      <c r="O685" s="567">
        <f>SUM(N685:N691)</f>
        <v>0</v>
      </c>
    </row>
    <row r="686" spans="1:15" ht="69.95" customHeight="1" x14ac:dyDescent="0.25">
      <c r="A686" s="543"/>
      <c r="B686" s="554"/>
      <c r="C686" s="559">
        <v>2802001</v>
      </c>
      <c r="D686" s="556" t="s">
        <v>594</v>
      </c>
      <c r="E686" s="566"/>
      <c r="F686" s="543"/>
      <c r="G686" s="559">
        <v>51070200</v>
      </c>
      <c r="H686" s="603" t="s">
        <v>597</v>
      </c>
      <c r="I686" s="570" t="s">
        <v>448</v>
      </c>
      <c r="J686" s="570"/>
      <c r="K686" s="561" t="s">
        <v>163</v>
      </c>
      <c r="L686" s="1380">
        <v>1</v>
      </c>
      <c r="M686" s="601"/>
      <c r="N686" s="563">
        <f t="shared" si="10"/>
        <v>0</v>
      </c>
      <c r="O686" s="564"/>
    </row>
    <row r="687" spans="1:15" ht="69.95" customHeight="1" x14ac:dyDescent="0.25">
      <c r="A687" s="543"/>
      <c r="B687" s="554"/>
      <c r="C687" s="565">
        <v>2851630</v>
      </c>
      <c r="D687" s="602" t="s">
        <v>459</v>
      </c>
      <c r="E687" s="566"/>
      <c r="F687" s="543"/>
      <c r="G687" s="565">
        <v>53516052</v>
      </c>
      <c r="H687" s="606" t="s">
        <v>460</v>
      </c>
      <c r="I687" s="570" t="s">
        <v>448</v>
      </c>
      <c r="J687" s="570"/>
      <c r="K687" s="561" t="s">
        <v>163</v>
      </c>
      <c r="L687" s="1380">
        <v>1</v>
      </c>
      <c r="M687" s="601"/>
      <c r="N687" s="563">
        <f t="shared" si="10"/>
        <v>0</v>
      </c>
      <c r="O687" s="564"/>
    </row>
    <row r="688" spans="1:15" ht="69.95" customHeight="1" x14ac:dyDescent="0.25">
      <c r="A688" s="543"/>
      <c r="B688" s="554"/>
      <c r="C688" s="565">
        <v>1010337</v>
      </c>
      <c r="D688" s="602" t="s">
        <v>667</v>
      </c>
      <c r="E688" s="566"/>
      <c r="F688" s="543"/>
      <c r="G688" s="565">
        <v>40103058</v>
      </c>
      <c r="H688" s="605" t="s">
        <v>668</v>
      </c>
      <c r="I688" s="562" t="s">
        <v>669</v>
      </c>
      <c r="J688" s="562"/>
      <c r="K688" s="562" t="s">
        <v>103</v>
      </c>
      <c r="L688" s="1380">
        <v>9</v>
      </c>
      <c r="M688" s="601"/>
      <c r="N688" s="563">
        <f t="shared" si="10"/>
        <v>0</v>
      </c>
      <c r="O688" s="564"/>
    </row>
    <row r="689" spans="1:15" ht="69.95" customHeight="1" x14ac:dyDescent="0.25">
      <c r="A689" s="543"/>
      <c r="B689" s="554"/>
      <c r="C689" s="559">
        <v>2820111</v>
      </c>
      <c r="D689" s="556" t="s">
        <v>455</v>
      </c>
      <c r="E689" s="566"/>
      <c r="F689" s="543"/>
      <c r="G689" s="559">
        <v>50113160</v>
      </c>
      <c r="H689" s="606" t="s">
        <v>456</v>
      </c>
      <c r="I689" s="570" t="s">
        <v>448</v>
      </c>
      <c r="J689" s="570"/>
      <c r="K689" s="561" t="s">
        <v>163</v>
      </c>
      <c r="L689" s="1380">
        <v>1</v>
      </c>
      <c r="M689" s="601"/>
      <c r="N689" s="563">
        <f t="shared" si="10"/>
        <v>0</v>
      </c>
      <c r="O689" s="564"/>
    </row>
    <row r="690" spans="1:15" ht="69.95" customHeight="1" x14ac:dyDescent="0.25">
      <c r="A690" s="543"/>
      <c r="B690" s="554"/>
      <c r="C690" s="559">
        <v>2831607</v>
      </c>
      <c r="D690" s="556" t="s">
        <v>449</v>
      </c>
      <c r="E690" s="566"/>
      <c r="F690" s="543"/>
      <c r="G690" s="559">
        <v>54038070</v>
      </c>
      <c r="H690" s="606" t="s">
        <v>450</v>
      </c>
      <c r="I690" s="570" t="s">
        <v>448</v>
      </c>
      <c r="J690" s="570"/>
      <c r="K690" s="561" t="s">
        <v>163</v>
      </c>
      <c r="L690" s="1380">
        <v>2</v>
      </c>
      <c r="M690" s="601"/>
      <c r="N690" s="563">
        <f t="shared" si="10"/>
        <v>0</v>
      </c>
      <c r="O690" s="564"/>
    </row>
    <row r="691" spans="1:15" ht="69.95" customHeight="1" x14ac:dyDescent="0.25">
      <c r="A691" s="543"/>
      <c r="B691" s="554"/>
      <c r="C691" s="565">
        <v>2901620</v>
      </c>
      <c r="D691" s="602" t="s">
        <v>457</v>
      </c>
      <c r="E691" s="557"/>
      <c r="F691" s="558"/>
      <c r="G691" s="565">
        <v>52516050</v>
      </c>
      <c r="H691" s="606" t="s">
        <v>458</v>
      </c>
      <c r="I691" s="570" t="s">
        <v>448</v>
      </c>
      <c r="J691" s="570"/>
      <c r="K691" s="561" t="s">
        <v>163</v>
      </c>
      <c r="L691" s="1380">
        <v>2</v>
      </c>
      <c r="M691" s="601"/>
      <c r="N691" s="563">
        <f t="shared" si="10"/>
        <v>0</v>
      </c>
      <c r="O691" s="568"/>
    </row>
    <row r="692" spans="1:15" ht="69.95" customHeight="1" x14ac:dyDescent="0.25">
      <c r="A692" s="543"/>
      <c r="B692" s="554"/>
      <c r="C692" s="565">
        <v>2624101</v>
      </c>
      <c r="D692" s="602" t="s">
        <v>733</v>
      </c>
      <c r="E692" s="569" t="s">
        <v>734</v>
      </c>
      <c r="F692" s="558" t="s">
        <v>35</v>
      </c>
      <c r="G692" s="565">
        <v>80632001</v>
      </c>
      <c r="H692" s="606" t="s">
        <v>735</v>
      </c>
      <c r="I692" s="570" t="s">
        <v>665</v>
      </c>
      <c r="J692" s="570" t="s">
        <v>30</v>
      </c>
      <c r="K692" s="561" t="s">
        <v>163</v>
      </c>
      <c r="L692" s="1380">
        <v>3</v>
      </c>
      <c r="M692" s="601"/>
      <c r="N692" s="563">
        <f t="shared" si="10"/>
        <v>0</v>
      </c>
      <c r="O692" s="568">
        <f>SUM(N692)</f>
        <v>0</v>
      </c>
    </row>
    <row r="693" spans="1:15" ht="69.95" customHeight="1" x14ac:dyDescent="0.25">
      <c r="A693" s="543"/>
      <c r="B693" s="554"/>
      <c r="C693" s="565">
        <v>2601806</v>
      </c>
      <c r="D693" s="602" t="s">
        <v>673</v>
      </c>
      <c r="E693" s="572" t="s">
        <v>674</v>
      </c>
      <c r="F693" s="573" t="s">
        <v>675</v>
      </c>
      <c r="G693" s="565">
        <v>81201018</v>
      </c>
      <c r="H693" s="605" t="s">
        <v>676</v>
      </c>
      <c r="I693" s="562" t="s">
        <v>665</v>
      </c>
      <c r="J693" s="562" t="s">
        <v>30</v>
      </c>
      <c r="K693" s="562" t="s">
        <v>163</v>
      </c>
      <c r="L693" s="1380">
        <v>3</v>
      </c>
      <c r="M693" s="601"/>
      <c r="N693" s="563">
        <f t="shared" si="10"/>
        <v>0</v>
      </c>
      <c r="O693" s="567">
        <f>SUM(N693:N694)</f>
        <v>0</v>
      </c>
    </row>
    <row r="694" spans="1:15" ht="69.95" customHeight="1" x14ac:dyDescent="0.25">
      <c r="A694" s="543"/>
      <c r="B694" s="554"/>
      <c r="C694" s="565">
        <v>1010337</v>
      </c>
      <c r="D694" s="602" t="s">
        <v>667</v>
      </c>
      <c r="E694" s="557"/>
      <c r="F694" s="558"/>
      <c r="G694" s="565">
        <v>40103058</v>
      </c>
      <c r="H694" s="605" t="s">
        <v>668</v>
      </c>
      <c r="I694" s="562" t="s">
        <v>669</v>
      </c>
      <c r="J694" s="562"/>
      <c r="K694" s="562" t="s">
        <v>103</v>
      </c>
      <c r="L694" s="1380">
        <v>9</v>
      </c>
      <c r="M694" s="601"/>
      <c r="N694" s="563">
        <f t="shared" si="10"/>
        <v>0</v>
      </c>
      <c r="O694" s="568"/>
    </row>
    <row r="695" spans="1:15" ht="69.95" customHeight="1" x14ac:dyDescent="0.25">
      <c r="A695" s="543"/>
      <c r="B695" s="554"/>
      <c r="C695" s="565">
        <v>3106005</v>
      </c>
      <c r="D695" s="602" t="s">
        <v>736</v>
      </c>
      <c r="E695" s="572" t="s">
        <v>737</v>
      </c>
      <c r="F695" s="573" t="s">
        <v>737</v>
      </c>
      <c r="G695" s="565">
        <v>92123015</v>
      </c>
      <c r="H695" s="603" t="s">
        <v>738</v>
      </c>
      <c r="I695" s="570" t="s">
        <v>680</v>
      </c>
      <c r="J695" s="570" t="s">
        <v>36</v>
      </c>
      <c r="K695" s="561" t="s">
        <v>163</v>
      </c>
      <c r="L695" s="1380">
        <v>1</v>
      </c>
      <c r="M695" s="601"/>
      <c r="N695" s="563">
        <f t="shared" si="10"/>
        <v>0</v>
      </c>
      <c r="O695" s="567">
        <f>SUM(N695:N698)</f>
        <v>0</v>
      </c>
    </row>
    <row r="696" spans="1:15" ht="69.95" customHeight="1" x14ac:dyDescent="0.25">
      <c r="A696" s="543"/>
      <c r="B696" s="554"/>
      <c r="C696" s="559">
        <v>1015206</v>
      </c>
      <c r="D696" s="556" t="s">
        <v>683</v>
      </c>
      <c r="E696" s="566"/>
      <c r="F696" s="543"/>
      <c r="G696" s="559">
        <v>45002011</v>
      </c>
      <c r="H696" s="606" t="s">
        <v>684</v>
      </c>
      <c r="I696" s="570" t="s">
        <v>685</v>
      </c>
      <c r="J696" s="570"/>
      <c r="K696" s="562" t="s">
        <v>103</v>
      </c>
      <c r="L696" s="1380">
        <v>3</v>
      </c>
      <c r="M696" s="601"/>
      <c r="N696" s="563">
        <f t="shared" si="10"/>
        <v>0</v>
      </c>
      <c r="O696" s="564"/>
    </row>
    <row r="697" spans="1:15" ht="69.95" customHeight="1" x14ac:dyDescent="0.25">
      <c r="A697" s="543"/>
      <c r="B697" s="554"/>
      <c r="C697" s="559">
        <v>2840301</v>
      </c>
      <c r="D697" s="556" t="s">
        <v>739</v>
      </c>
      <c r="E697" s="566"/>
      <c r="F697" s="543"/>
      <c r="G697" s="559">
        <v>51510001</v>
      </c>
      <c r="H697" s="606" t="s">
        <v>740</v>
      </c>
      <c r="I697" s="570" t="s">
        <v>448</v>
      </c>
      <c r="J697" s="570"/>
      <c r="K697" s="561" t="s">
        <v>163</v>
      </c>
      <c r="L697" s="1380">
        <v>1</v>
      </c>
      <c r="M697" s="601"/>
      <c r="N697" s="563">
        <f t="shared" si="10"/>
        <v>0</v>
      </c>
      <c r="O697" s="564"/>
    </row>
    <row r="698" spans="1:15" ht="69.95" customHeight="1" x14ac:dyDescent="0.25">
      <c r="A698" s="543"/>
      <c r="B698" s="554"/>
      <c r="C698" s="565">
        <v>2820108</v>
      </c>
      <c r="D698" s="602" t="s">
        <v>686</v>
      </c>
      <c r="E698" s="557"/>
      <c r="F698" s="558"/>
      <c r="G698" s="565">
        <v>50112008</v>
      </c>
      <c r="H698" s="605" t="s">
        <v>687</v>
      </c>
      <c r="I698" s="562" t="s">
        <v>448</v>
      </c>
      <c r="J698" s="562"/>
      <c r="K698" s="562" t="s">
        <v>688</v>
      </c>
      <c r="L698" s="1380">
        <v>1</v>
      </c>
      <c r="M698" s="601"/>
      <c r="N698" s="563">
        <f t="shared" si="10"/>
        <v>0</v>
      </c>
      <c r="O698" s="568"/>
    </row>
    <row r="699" spans="1:15" ht="69.95" customHeight="1" x14ac:dyDescent="0.25">
      <c r="A699" s="543"/>
      <c r="B699" s="554"/>
      <c r="C699" s="608">
        <v>2611125</v>
      </c>
      <c r="D699" s="607" t="s">
        <v>778</v>
      </c>
      <c r="E699" s="572" t="s">
        <v>779</v>
      </c>
      <c r="F699" s="573" t="s">
        <v>35</v>
      </c>
      <c r="G699" s="608">
        <v>81501250</v>
      </c>
      <c r="H699" s="603" t="s">
        <v>780</v>
      </c>
      <c r="I699" s="570" t="s">
        <v>665</v>
      </c>
      <c r="J699" s="570" t="s">
        <v>623</v>
      </c>
      <c r="K699" s="625" t="s">
        <v>163</v>
      </c>
      <c r="L699" s="1380">
        <v>3</v>
      </c>
      <c r="M699" s="601"/>
      <c r="N699" s="563">
        <f t="shared" si="10"/>
        <v>0</v>
      </c>
      <c r="O699" s="567">
        <f>SUM(N699:N703)</f>
        <v>0</v>
      </c>
    </row>
    <row r="700" spans="1:15" ht="69.95" customHeight="1" x14ac:dyDescent="0.25">
      <c r="A700" s="543"/>
      <c r="B700" s="554"/>
      <c r="C700" s="559">
        <v>2830557</v>
      </c>
      <c r="D700" s="556" t="s">
        <v>724</v>
      </c>
      <c r="E700" s="566"/>
      <c r="F700" s="543"/>
      <c r="G700" s="559">
        <v>51508030</v>
      </c>
      <c r="H700" s="606" t="s">
        <v>725</v>
      </c>
      <c r="I700" s="570" t="s">
        <v>726</v>
      </c>
      <c r="J700" s="570"/>
      <c r="K700" s="562" t="s">
        <v>163</v>
      </c>
      <c r="L700" s="1380">
        <v>1</v>
      </c>
      <c r="M700" s="601"/>
      <c r="N700" s="563">
        <f t="shared" si="10"/>
        <v>0</v>
      </c>
      <c r="O700" s="564"/>
    </row>
    <row r="701" spans="1:15" ht="69.95" customHeight="1" x14ac:dyDescent="0.25">
      <c r="A701" s="543"/>
      <c r="B701" s="554"/>
      <c r="C701" s="574">
        <v>1021752</v>
      </c>
      <c r="D701" s="607" t="s">
        <v>689</v>
      </c>
      <c r="E701" s="566"/>
      <c r="F701" s="543"/>
      <c r="G701" s="608">
        <v>41002192</v>
      </c>
      <c r="H701" s="605" t="s">
        <v>691</v>
      </c>
      <c r="I701" s="562" t="s">
        <v>685</v>
      </c>
      <c r="J701" s="562"/>
      <c r="K701" s="562" t="s">
        <v>103</v>
      </c>
      <c r="L701" s="1380">
        <v>8</v>
      </c>
      <c r="M701" s="601"/>
      <c r="N701" s="563">
        <f t="shared" si="10"/>
        <v>0</v>
      </c>
      <c r="O701" s="564"/>
    </row>
    <row r="702" spans="1:15" ht="69.95" customHeight="1" x14ac:dyDescent="0.25">
      <c r="A702" s="543"/>
      <c r="B702" s="554"/>
      <c r="C702" s="609">
        <v>2056203</v>
      </c>
      <c r="D702" s="610" t="s">
        <v>727</v>
      </c>
      <c r="E702" s="566"/>
      <c r="F702" s="543"/>
      <c r="G702" s="609">
        <v>10804300</v>
      </c>
      <c r="H702" s="606" t="s">
        <v>728</v>
      </c>
      <c r="I702" s="570" t="s">
        <v>466</v>
      </c>
      <c r="J702" s="570"/>
      <c r="K702" s="562" t="s">
        <v>163</v>
      </c>
      <c r="L702" s="1380">
        <v>4</v>
      </c>
      <c r="M702" s="601"/>
      <c r="N702" s="563">
        <f t="shared" si="10"/>
        <v>0</v>
      </c>
      <c r="O702" s="564"/>
    </row>
    <row r="703" spans="1:15" ht="69.95" customHeight="1" x14ac:dyDescent="0.25">
      <c r="A703" s="543"/>
      <c r="B703" s="554"/>
      <c r="C703" s="559">
        <v>2820111</v>
      </c>
      <c r="D703" s="556" t="s">
        <v>455</v>
      </c>
      <c r="E703" s="557"/>
      <c r="F703" s="558"/>
      <c r="G703" s="559">
        <v>50113160</v>
      </c>
      <c r="H703" s="603" t="s">
        <v>456</v>
      </c>
      <c r="I703" s="570" t="s">
        <v>448</v>
      </c>
      <c r="J703" s="570"/>
      <c r="K703" s="562" t="s">
        <v>163</v>
      </c>
      <c r="L703" s="1380">
        <v>1</v>
      </c>
      <c r="M703" s="601"/>
      <c r="N703" s="563">
        <f t="shared" si="10"/>
        <v>0</v>
      </c>
      <c r="O703" s="564"/>
    </row>
    <row r="704" spans="1:15" ht="69.95" customHeight="1" thickBot="1" x14ac:dyDescent="0.3">
      <c r="A704" s="543"/>
      <c r="B704" s="575"/>
      <c r="C704" s="614">
        <v>2621102</v>
      </c>
      <c r="D704" s="615" t="s">
        <v>744</v>
      </c>
      <c r="E704" s="578" t="s">
        <v>745</v>
      </c>
      <c r="F704" s="579" t="s">
        <v>35</v>
      </c>
      <c r="G704" s="614">
        <v>80611035</v>
      </c>
      <c r="H704" s="616" t="s">
        <v>746</v>
      </c>
      <c r="I704" s="617" t="s">
        <v>665</v>
      </c>
      <c r="J704" s="617" t="s">
        <v>623</v>
      </c>
      <c r="K704" s="618" t="s">
        <v>163</v>
      </c>
      <c r="L704" s="1381">
        <v>3</v>
      </c>
      <c r="M704" s="611"/>
      <c r="N704" s="583">
        <f t="shared" si="10"/>
        <v>0</v>
      </c>
      <c r="O704" s="584">
        <f>SUM(N704)</f>
        <v>0</v>
      </c>
    </row>
    <row r="705" spans="1:15" ht="69.95" customHeight="1" x14ac:dyDescent="0.25">
      <c r="A705" s="501" t="s">
        <v>781</v>
      </c>
      <c r="B705" s="502"/>
      <c r="C705" s="503">
        <v>2120102</v>
      </c>
      <c r="D705" s="585" t="s">
        <v>655</v>
      </c>
      <c r="E705" s="505" t="s">
        <v>656</v>
      </c>
      <c r="F705" s="506" t="s">
        <v>657</v>
      </c>
      <c r="G705" s="503">
        <v>12005072</v>
      </c>
      <c r="H705" s="586" t="s">
        <v>658</v>
      </c>
      <c r="I705" s="508" t="s">
        <v>466</v>
      </c>
      <c r="J705" s="508" t="s">
        <v>30</v>
      </c>
      <c r="K705" s="508" t="s">
        <v>163</v>
      </c>
      <c r="L705" s="1374">
        <v>3</v>
      </c>
      <c r="M705" s="509"/>
      <c r="N705" s="509">
        <f t="shared" si="10"/>
        <v>0</v>
      </c>
      <c r="O705" s="510">
        <f>SUM(N706)</f>
        <v>0</v>
      </c>
    </row>
    <row r="706" spans="1:15" ht="69.95" customHeight="1" x14ac:dyDescent="0.25">
      <c r="A706" s="501"/>
      <c r="B706" s="511"/>
      <c r="C706" s="512">
        <v>2112042</v>
      </c>
      <c r="D706" s="587" t="s">
        <v>659</v>
      </c>
      <c r="E706" s="514"/>
      <c r="F706" s="515"/>
      <c r="G706" s="512">
        <v>12611400</v>
      </c>
      <c r="H706" s="588" t="s">
        <v>660</v>
      </c>
      <c r="I706" s="519" t="s">
        <v>466</v>
      </c>
      <c r="J706" s="519"/>
      <c r="K706" s="518" t="s">
        <v>163</v>
      </c>
      <c r="L706" s="1376">
        <v>3</v>
      </c>
      <c r="M706" s="521"/>
      <c r="N706" s="521">
        <f t="shared" si="10"/>
        <v>0</v>
      </c>
      <c r="O706" s="522"/>
    </row>
    <row r="707" spans="1:15" ht="69.95" customHeight="1" x14ac:dyDescent="0.25">
      <c r="A707" s="501"/>
      <c r="B707" s="511"/>
      <c r="C707" s="523">
        <v>2516122</v>
      </c>
      <c r="D707" s="590" t="s">
        <v>661</v>
      </c>
      <c r="E707" s="524" t="s">
        <v>732</v>
      </c>
      <c r="F707" s="501" t="s">
        <v>663</v>
      </c>
      <c r="G707" s="523">
        <v>81528112</v>
      </c>
      <c r="H707" s="591" t="s">
        <v>664</v>
      </c>
      <c r="I707" s="528" t="s">
        <v>665</v>
      </c>
      <c r="J707" s="528" t="s">
        <v>30</v>
      </c>
      <c r="K707" s="518" t="s">
        <v>163</v>
      </c>
      <c r="L707" s="1376">
        <v>3</v>
      </c>
      <c r="M707" s="521"/>
      <c r="N707" s="521">
        <f t="shared" si="10"/>
        <v>0</v>
      </c>
      <c r="O707" s="525">
        <f>SUM(N707:N713)</f>
        <v>0</v>
      </c>
    </row>
    <row r="708" spans="1:15" ht="69.95" customHeight="1" x14ac:dyDescent="0.25">
      <c r="A708" s="501"/>
      <c r="B708" s="511"/>
      <c r="C708" s="512">
        <v>2802001</v>
      </c>
      <c r="D708" s="587" t="s">
        <v>594</v>
      </c>
      <c r="E708" s="524"/>
      <c r="F708" s="501"/>
      <c r="G708" s="512">
        <v>51070200</v>
      </c>
      <c r="H708" s="591" t="s">
        <v>597</v>
      </c>
      <c r="I708" s="528" t="s">
        <v>448</v>
      </c>
      <c r="J708" s="528"/>
      <c r="K708" s="519" t="s">
        <v>163</v>
      </c>
      <c r="L708" s="1376">
        <v>1</v>
      </c>
      <c r="M708" s="521"/>
      <c r="N708" s="521">
        <f t="shared" si="10"/>
        <v>0</v>
      </c>
      <c r="O708" s="522"/>
    </row>
    <row r="709" spans="1:15" ht="69.95" customHeight="1" x14ac:dyDescent="0.25">
      <c r="A709" s="501"/>
      <c r="B709" s="511"/>
      <c r="C709" s="523">
        <v>2851630</v>
      </c>
      <c r="D709" s="590" t="s">
        <v>459</v>
      </c>
      <c r="E709" s="524"/>
      <c r="F709" s="501"/>
      <c r="G709" s="523">
        <v>53516052</v>
      </c>
      <c r="H709" s="594" t="s">
        <v>460</v>
      </c>
      <c r="I709" s="528" t="s">
        <v>448</v>
      </c>
      <c r="J709" s="528"/>
      <c r="K709" s="519" t="s">
        <v>163</v>
      </c>
      <c r="L709" s="1376">
        <v>1</v>
      </c>
      <c r="M709" s="521"/>
      <c r="N709" s="521">
        <f t="shared" si="10"/>
        <v>0</v>
      </c>
      <c r="O709" s="522"/>
    </row>
    <row r="710" spans="1:15" ht="69.95" customHeight="1" x14ac:dyDescent="0.25">
      <c r="A710" s="501"/>
      <c r="B710" s="511"/>
      <c r="C710" s="523">
        <v>1010337</v>
      </c>
      <c r="D710" s="590" t="s">
        <v>667</v>
      </c>
      <c r="E710" s="524"/>
      <c r="F710" s="501"/>
      <c r="G710" s="523">
        <v>40103058</v>
      </c>
      <c r="H710" s="593" t="s">
        <v>668</v>
      </c>
      <c r="I710" s="518" t="s">
        <v>669</v>
      </c>
      <c r="J710" s="518"/>
      <c r="K710" s="518" t="s">
        <v>103</v>
      </c>
      <c r="L710" s="1376">
        <v>9</v>
      </c>
      <c r="M710" s="521"/>
      <c r="N710" s="521">
        <f t="shared" si="10"/>
        <v>0</v>
      </c>
      <c r="O710" s="522"/>
    </row>
    <row r="711" spans="1:15" ht="69.95" customHeight="1" x14ac:dyDescent="0.25">
      <c r="A711" s="501"/>
      <c r="B711" s="511"/>
      <c r="C711" s="512">
        <v>2820111</v>
      </c>
      <c r="D711" s="587" t="s">
        <v>455</v>
      </c>
      <c r="E711" s="524"/>
      <c r="F711" s="501"/>
      <c r="G711" s="512">
        <v>50113160</v>
      </c>
      <c r="H711" s="594" t="s">
        <v>456</v>
      </c>
      <c r="I711" s="528" t="s">
        <v>448</v>
      </c>
      <c r="J711" s="528"/>
      <c r="K711" s="519" t="s">
        <v>163</v>
      </c>
      <c r="L711" s="1376">
        <v>1</v>
      </c>
      <c r="M711" s="521"/>
      <c r="N711" s="521">
        <f t="shared" si="10"/>
        <v>0</v>
      </c>
      <c r="O711" s="522"/>
    </row>
    <row r="712" spans="1:15" ht="69.95" customHeight="1" x14ac:dyDescent="0.25">
      <c r="A712" s="501"/>
      <c r="B712" s="511"/>
      <c r="C712" s="512">
        <v>2831607</v>
      </c>
      <c r="D712" s="587" t="s">
        <v>449</v>
      </c>
      <c r="E712" s="524"/>
      <c r="F712" s="501"/>
      <c r="G712" s="512">
        <v>54038070</v>
      </c>
      <c r="H712" s="594" t="s">
        <v>450</v>
      </c>
      <c r="I712" s="528" t="s">
        <v>448</v>
      </c>
      <c r="J712" s="528"/>
      <c r="K712" s="519" t="s">
        <v>163</v>
      </c>
      <c r="L712" s="1376">
        <v>2</v>
      </c>
      <c r="M712" s="521"/>
      <c r="N712" s="521">
        <f t="shared" si="10"/>
        <v>0</v>
      </c>
      <c r="O712" s="522"/>
    </row>
    <row r="713" spans="1:15" ht="69.95" customHeight="1" x14ac:dyDescent="0.25">
      <c r="A713" s="501"/>
      <c r="B713" s="511"/>
      <c r="C713" s="523">
        <v>2901620</v>
      </c>
      <c r="D713" s="590" t="s">
        <v>457</v>
      </c>
      <c r="E713" s="514"/>
      <c r="F713" s="515"/>
      <c r="G713" s="523">
        <v>52516050</v>
      </c>
      <c r="H713" s="594" t="s">
        <v>458</v>
      </c>
      <c r="I713" s="528" t="s">
        <v>448</v>
      </c>
      <c r="J713" s="528"/>
      <c r="K713" s="519" t="s">
        <v>163</v>
      </c>
      <c r="L713" s="1376">
        <v>2</v>
      </c>
      <c r="M713" s="521"/>
      <c r="N713" s="521">
        <f t="shared" si="10"/>
        <v>0</v>
      </c>
      <c r="O713" s="526"/>
    </row>
    <row r="714" spans="1:15" ht="69.95" customHeight="1" x14ac:dyDescent="0.25">
      <c r="A714" s="501"/>
      <c r="B714" s="511"/>
      <c r="C714" s="512">
        <v>2624102</v>
      </c>
      <c r="D714" s="587" t="s">
        <v>748</v>
      </c>
      <c r="E714" s="527" t="s">
        <v>749</v>
      </c>
      <c r="F714" s="515" t="s">
        <v>35</v>
      </c>
      <c r="G714" s="512">
        <v>80632002</v>
      </c>
      <c r="H714" s="594" t="s">
        <v>750</v>
      </c>
      <c r="I714" s="528" t="s">
        <v>665</v>
      </c>
      <c r="J714" s="528" t="s">
        <v>30</v>
      </c>
      <c r="K714" s="519" t="s">
        <v>163</v>
      </c>
      <c r="L714" s="1376">
        <v>3</v>
      </c>
      <c r="M714" s="521"/>
      <c r="N714" s="521">
        <f t="shared" si="10"/>
        <v>0</v>
      </c>
      <c r="O714" s="526">
        <f>SUM(N714)</f>
        <v>0</v>
      </c>
    </row>
    <row r="715" spans="1:15" ht="69.95" customHeight="1" x14ac:dyDescent="0.25">
      <c r="A715" s="501"/>
      <c r="B715" s="511"/>
      <c r="C715" s="523">
        <v>2601806</v>
      </c>
      <c r="D715" s="590" t="s">
        <v>673</v>
      </c>
      <c r="E715" s="530" t="s">
        <v>674</v>
      </c>
      <c r="F715" s="531" t="s">
        <v>675</v>
      </c>
      <c r="G715" s="523">
        <v>81201018</v>
      </c>
      <c r="H715" s="593" t="s">
        <v>676</v>
      </c>
      <c r="I715" s="518" t="s">
        <v>665</v>
      </c>
      <c r="J715" s="518" t="s">
        <v>30</v>
      </c>
      <c r="K715" s="518" t="s">
        <v>163</v>
      </c>
      <c r="L715" s="1376">
        <v>3</v>
      </c>
      <c r="M715" s="521"/>
      <c r="N715" s="521">
        <f t="shared" si="10"/>
        <v>0</v>
      </c>
      <c r="O715" s="525">
        <f>SUM(N715:N716)</f>
        <v>0</v>
      </c>
    </row>
    <row r="716" spans="1:15" ht="69.95" customHeight="1" x14ac:dyDescent="0.25">
      <c r="A716" s="501"/>
      <c r="B716" s="511"/>
      <c r="C716" s="523">
        <v>1010337</v>
      </c>
      <c r="D716" s="590" t="s">
        <v>667</v>
      </c>
      <c r="E716" s="514"/>
      <c r="F716" s="515"/>
      <c r="G716" s="523">
        <v>40103058</v>
      </c>
      <c r="H716" s="593" t="s">
        <v>668</v>
      </c>
      <c r="I716" s="518" t="s">
        <v>669</v>
      </c>
      <c r="J716" s="518"/>
      <c r="K716" s="518" t="s">
        <v>103</v>
      </c>
      <c r="L716" s="1376">
        <v>9</v>
      </c>
      <c r="M716" s="521"/>
      <c r="N716" s="521">
        <f t="shared" si="10"/>
        <v>0</v>
      </c>
      <c r="O716" s="526"/>
    </row>
    <row r="717" spans="1:15" ht="69.95" customHeight="1" x14ac:dyDescent="0.25">
      <c r="A717" s="501"/>
      <c r="B717" s="511"/>
      <c r="C717" s="523">
        <v>3106009</v>
      </c>
      <c r="D717" s="590" t="s">
        <v>751</v>
      </c>
      <c r="E717" s="530" t="s">
        <v>752</v>
      </c>
      <c r="F717" s="531" t="s">
        <v>752</v>
      </c>
      <c r="G717" s="523">
        <v>92123030</v>
      </c>
      <c r="H717" s="591" t="s">
        <v>753</v>
      </c>
      <c r="I717" s="528" t="s">
        <v>680</v>
      </c>
      <c r="J717" s="528" t="s">
        <v>36</v>
      </c>
      <c r="K717" s="519" t="s">
        <v>163</v>
      </c>
      <c r="L717" s="1376">
        <v>1</v>
      </c>
      <c r="M717" s="521"/>
      <c r="N717" s="521">
        <f t="shared" si="10"/>
        <v>0</v>
      </c>
      <c r="O717" s="525">
        <f>SUM(N717:N720)</f>
        <v>0</v>
      </c>
    </row>
    <row r="718" spans="1:15" ht="69.95" customHeight="1" x14ac:dyDescent="0.25">
      <c r="A718" s="501"/>
      <c r="B718" s="511"/>
      <c r="C718" s="512">
        <v>1015206</v>
      </c>
      <c r="D718" s="587" t="s">
        <v>683</v>
      </c>
      <c r="E718" s="524"/>
      <c r="F718" s="501"/>
      <c r="G718" s="512">
        <v>45002011</v>
      </c>
      <c r="H718" s="594" t="s">
        <v>684</v>
      </c>
      <c r="I718" s="528" t="s">
        <v>685</v>
      </c>
      <c r="J718" s="528"/>
      <c r="K718" s="518" t="s">
        <v>103</v>
      </c>
      <c r="L718" s="1376">
        <v>3</v>
      </c>
      <c r="M718" s="521"/>
      <c r="N718" s="521">
        <f t="shared" si="10"/>
        <v>0</v>
      </c>
      <c r="O718" s="522"/>
    </row>
    <row r="719" spans="1:15" ht="69.95" customHeight="1" x14ac:dyDescent="0.25">
      <c r="A719" s="501"/>
      <c r="B719" s="511"/>
      <c r="C719" s="512">
        <v>2840301</v>
      </c>
      <c r="D719" s="587" t="s">
        <v>739</v>
      </c>
      <c r="E719" s="524"/>
      <c r="F719" s="501"/>
      <c r="G719" s="512">
        <v>51510001</v>
      </c>
      <c r="H719" s="594" t="s">
        <v>740</v>
      </c>
      <c r="I719" s="528" t="s">
        <v>448</v>
      </c>
      <c r="J719" s="528"/>
      <c r="K719" s="519" t="s">
        <v>163</v>
      </c>
      <c r="L719" s="1376">
        <v>1</v>
      </c>
      <c r="M719" s="521"/>
      <c r="N719" s="521">
        <f t="shared" si="10"/>
        <v>0</v>
      </c>
      <c r="O719" s="522"/>
    </row>
    <row r="720" spans="1:15" ht="69.95" customHeight="1" x14ac:dyDescent="0.25">
      <c r="A720" s="501"/>
      <c r="B720" s="511"/>
      <c r="C720" s="523">
        <v>2820108</v>
      </c>
      <c r="D720" s="590" t="s">
        <v>686</v>
      </c>
      <c r="E720" s="514"/>
      <c r="F720" s="515"/>
      <c r="G720" s="523">
        <v>50112008</v>
      </c>
      <c r="H720" s="593" t="s">
        <v>687</v>
      </c>
      <c r="I720" s="518" t="s">
        <v>448</v>
      </c>
      <c r="J720" s="518"/>
      <c r="K720" s="518" t="s">
        <v>688</v>
      </c>
      <c r="L720" s="1376">
        <v>1</v>
      </c>
      <c r="M720" s="521"/>
      <c r="N720" s="521">
        <f t="shared" si="10"/>
        <v>0</v>
      </c>
      <c r="O720" s="526"/>
    </row>
    <row r="721" spans="1:15" ht="69.95" customHeight="1" x14ac:dyDescent="0.25">
      <c r="A721" s="501"/>
      <c r="B721" s="511"/>
      <c r="C721" s="598">
        <v>2611125</v>
      </c>
      <c r="D721" s="597" t="s">
        <v>778</v>
      </c>
      <c r="E721" s="530" t="s">
        <v>779</v>
      </c>
      <c r="F721" s="531" t="s">
        <v>35</v>
      </c>
      <c r="G721" s="598">
        <v>81501250</v>
      </c>
      <c r="H721" s="591" t="s">
        <v>780</v>
      </c>
      <c r="I721" s="528" t="s">
        <v>665</v>
      </c>
      <c r="J721" s="528" t="s">
        <v>623</v>
      </c>
      <c r="K721" s="626" t="s">
        <v>163</v>
      </c>
      <c r="L721" s="1376">
        <v>3</v>
      </c>
      <c r="M721" s="521"/>
      <c r="N721" s="521">
        <f t="shared" si="10"/>
        <v>0</v>
      </c>
      <c r="O721" s="525">
        <f>SUM(N721:N725)</f>
        <v>0</v>
      </c>
    </row>
    <row r="722" spans="1:15" ht="69.95" customHeight="1" x14ac:dyDescent="0.25">
      <c r="A722" s="501"/>
      <c r="B722" s="511"/>
      <c r="C722" s="512">
        <v>2830557</v>
      </c>
      <c r="D722" s="587" t="s">
        <v>724</v>
      </c>
      <c r="E722" s="524"/>
      <c r="F722" s="501"/>
      <c r="G722" s="512">
        <v>51508030</v>
      </c>
      <c r="H722" s="594" t="s">
        <v>725</v>
      </c>
      <c r="I722" s="528" t="s">
        <v>726</v>
      </c>
      <c r="J722" s="528"/>
      <c r="K722" s="518" t="s">
        <v>163</v>
      </c>
      <c r="L722" s="1376">
        <v>1</v>
      </c>
      <c r="M722" s="521"/>
      <c r="N722" s="521">
        <f t="shared" si="10"/>
        <v>0</v>
      </c>
      <c r="O722" s="522"/>
    </row>
    <row r="723" spans="1:15" ht="69.95" customHeight="1" x14ac:dyDescent="0.25">
      <c r="A723" s="501"/>
      <c r="B723" s="511"/>
      <c r="C723" s="532">
        <v>1021752</v>
      </c>
      <c r="D723" s="597" t="s">
        <v>689</v>
      </c>
      <c r="E723" s="524"/>
      <c r="F723" s="501"/>
      <c r="G723" s="598">
        <v>41002192</v>
      </c>
      <c r="H723" s="593" t="s">
        <v>691</v>
      </c>
      <c r="I723" s="518" t="s">
        <v>685</v>
      </c>
      <c r="J723" s="518"/>
      <c r="K723" s="518" t="s">
        <v>103</v>
      </c>
      <c r="L723" s="1376">
        <v>8</v>
      </c>
      <c r="M723" s="521"/>
      <c r="N723" s="521">
        <f t="shared" si="10"/>
        <v>0</v>
      </c>
      <c r="O723" s="522"/>
    </row>
    <row r="724" spans="1:15" ht="69.95" customHeight="1" x14ac:dyDescent="0.25">
      <c r="A724" s="501"/>
      <c r="B724" s="511"/>
      <c r="C724" s="595">
        <v>2056203</v>
      </c>
      <c r="D724" s="596" t="s">
        <v>727</v>
      </c>
      <c r="E724" s="524"/>
      <c r="F724" s="501"/>
      <c r="G724" s="595">
        <v>10804300</v>
      </c>
      <c r="H724" s="594" t="s">
        <v>728</v>
      </c>
      <c r="I724" s="528" t="s">
        <v>466</v>
      </c>
      <c r="J724" s="528"/>
      <c r="K724" s="518" t="s">
        <v>163</v>
      </c>
      <c r="L724" s="1376">
        <v>4</v>
      </c>
      <c r="M724" s="521"/>
      <c r="N724" s="521">
        <f t="shared" si="10"/>
        <v>0</v>
      </c>
      <c r="O724" s="522"/>
    </row>
    <row r="725" spans="1:15" ht="69.95" customHeight="1" x14ac:dyDescent="0.25">
      <c r="A725" s="501"/>
      <c r="B725" s="511"/>
      <c r="C725" s="512">
        <v>2820111</v>
      </c>
      <c r="D725" s="587" t="s">
        <v>455</v>
      </c>
      <c r="E725" s="514"/>
      <c r="F725" s="515"/>
      <c r="G725" s="512">
        <v>50113160</v>
      </c>
      <c r="H725" s="591" t="s">
        <v>456</v>
      </c>
      <c r="I725" s="528" t="s">
        <v>448</v>
      </c>
      <c r="J725" s="528"/>
      <c r="K725" s="518" t="s">
        <v>163</v>
      </c>
      <c r="L725" s="1376">
        <v>1</v>
      </c>
      <c r="M725" s="521"/>
      <c r="N725" s="521">
        <f t="shared" si="10"/>
        <v>0</v>
      </c>
      <c r="O725" s="522"/>
    </row>
    <row r="726" spans="1:15" ht="69.95" customHeight="1" thickBot="1" x14ac:dyDescent="0.3">
      <c r="A726" s="501"/>
      <c r="B726" s="533"/>
      <c r="C726" s="534">
        <v>2621106</v>
      </c>
      <c r="D726" s="599" t="s">
        <v>754</v>
      </c>
      <c r="E726" s="535" t="s">
        <v>755</v>
      </c>
      <c r="F726" s="536" t="s">
        <v>35</v>
      </c>
      <c r="G726" s="534">
        <v>80611063</v>
      </c>
      <c r="H726" s="600" t="s">
        <v>756</v>
      </c>
      <c r="I726" s="539" t="s">
        <v>665</v>
      </c>
      <c r="J726" s="539" t="s">
        <v>623</v>
      </c>
      <c r="K726" s="621" t="s">
        <v>163</v>
      </c>
      <c r="L726" s="1377">
        <v>3</v>
      </c>
      <c r="M726" s="541"/>
      <c r="N726" s="541">
        <f t="shared" si="10"/>
        <v>0</v>
      </c>
      <c r="O726" s="542">
        <f>SUM(N726)</f>
        <v>0</v>
      </c>
    </row>
    <row r="727" spans="1:15" ht="69.95" customHeight="1" x14ac:dyDescent="0.25">
      <c r="A727" s="543" t="s">
        <v>782</v>
      </c>
      <c r="B727" s="544"/>
      <c r="C727" s="549">
        <v>2120102</v>
      </c>
      <c r="D727" s="546" t="s">
        <v>655</v>
      </c>
      <c r="E727" s="547" t="s">
        <v>656</v>
      </c>
      <c r="F727" s="548" t="s">
        <v>657</v>
      </c>
      <c r="G727" s="549">
        <v>12005072</v>
      </c>
      <c r="H727" s="550" t="s">
        <v>658</v>
      </c>
      <c r="I727" s="551" t="s">
        <v>466</v>
      </c>
      <c r="J727" s="551" t="s">
        <v>30</v>
      </c>
      <c r="K727" s="551" t="s">
        <v>163</v>
      </c>
      <c r="L727" s="1378">
        <v>3</v>
      </c>
      <c r="M727" s="552"/>
      <c r="N727" s="552">
        <f t="shared" si="10"/>
        <v>0</v>
      </c>
      <c r="O727" s="553">
        <f>SUM(N728)</f>
        <v>0</v>
      </c>
    </row>
    <row r="728" spans="1:15" ht="69.95" customHeight="1" x14ac:dyDescent="0.25">
      <c r="A728" s="543"/>
      <c r="B728" s="554"/>
      <c r="C728" s="559">
        <v>2112042</v>
      </c>
      <c r="D728" s="556" t="s">
        <v>659</v>
      </c>
      <c r="E728" s="557"/>
      <c r="F728" s="558"/>
      <c r="G728" s="559">
        <v>12611400</v>
      </c>
      <c r="H728" s="560" t="s">
        <v>660</v>
      </c>
      <c r="I728" s="561" t="s">
        <v>466</v>
      </c>
      <c r="J728" s="561"/>
      <c r="K728" s="562" t="s">
        <v>163</v>
      </c>
      <c r="L728" s="1380">
        <v>3</v>
      </c>
      <c r="M728" s="601"/>
      <c r="N728" s="563">
        <f t="shared" si="10"/>
        <v>0</v>
      </c>
      <c r="O728" s="564"/>
    </row>
    <row r="729" spans="1:15" ht="69.95" customHeight="1" x14ac:dyDescent="0.25">
      <c r="A729" s="543"/>
      <c r="B729" s="554"/>
      <c r="C729" s="565">
        <v>2516122</v>
      </c>
      <c r="D729" s="602" t="s">
        <v>661</v>
      </c>
      <c r="E729" s="566" t="s">
        <v>732</v>
      </c>
      <c r="F729" s="543" t="s">
        <v>663</v>
      </c>
      <c r="G729" s="565">
        <v>81528112</v>
      </c>
      <c r="H729" s="603" t="s">
        <v>664</v>
      </c>
      <c r="I729" s="570" t="s">
        <v>665</v>
      </c>
      <c r="J729" s="570" t="s">
        <v>30</v>
      </c>
      <c r="K729" s="562" t="s">
        <v>163</v>
      </c>
      <c r="L729" s="1380">
        <v>3</v>
      </c>
      <c r="M729" s="601"/>
      <c r="N729" s="563">
        <f t="shared" ref="N729:N792" si="11">L729*M729</f>
        <v>0</v>
      </c>
      <c r="O729" s="567">
        <f>SUM(N729:N735)</f>
        <v>0</v>
      </c>
    </row>
    <row r="730" spans="1:15" ht="69.95" customHeight="1" x14ac:dyDescent="0.25">
      <c r="A730" s="543"/>
      <c r="B730" s="554"/>
      <c r="C730" s="559">
        <v>2802001</v>
      </c>
      <c r="D730" s="556" t="s">
        <v>594</v>
      </c>
      <c r="E730" s="566"/>
      <c r="F730" s="543"/>
      <c r="G730" s="559">
        <v>51070200</v>
      </c>
      <c r="H730" s="603" t="s">
        <v>597</v>
      </c>
      <c r="I730" s="570" t="s">
        <v>448</v>
      </c>
      <c r="J730" s="570"/>
      <c r="K730" s="561" t="s">
        <v>163</v>
      </c>
      <c r="L730" s="1380">
        <v>1</v>
      </c>
      <c r="M730" s="601"/>
      <c r="N730" s="563">
        <f t="shared" si="11"/>
        <v>0</v>
      </c>
      <c r="O730" s="564"/>
    </row>
    <row r="731" spans="1:15" ht="69.95" customHeight="1" x14ac:dyDescent="0.25">
      <c r="A731" s="543"/>
      <c r="B731" s="554"/>
      <c r="C731" s="565">
        <v>2851630</v>
      </c>
      <c r="D731" s="602" t="s">
        <v>459</v>
      </c>
      <c r="E731" s="566"/>
      <c r="F731" s="543"/>
      <c r="G731" s="565">
        <v>53516052</v>
      </c>
      <c r="H731" s="606" t="s">
        <v>460</v>
      </c>
      <c r="I731" s="570" t="s">
        <v>448</v>
      </c>
      <c r="J731" s="570"/>
      <c r="K731" s="561" t="s">
        <v>163</v>
      </c>
      <c r="L731" s="1380">
        <v>1</v>
      </c>
      <c r="M731" s="601"/>
      <c r="N731" s="563">
        <f t="shared" si="11"/>
        <v>0</v>
      </c>
      <c r="O731" s="564"/>
    </row>
    <row r="732" spans="1:15" ht="69.95" customHeight="1" x14ac:dyDescent="0.25">
      <c r="A732" s="543"/>
      <c r="B732" s="554"/>
      <c r="C732" s="565">
        <v>1010337</v>
      </c>
      <c r="D732" s="602" t="s">
        <v>667</v>
      </c>
      <c r="E732" s="566"/>
      <c r="F732" s="543"/>
      <c r="G732" s="565">
        <v>40103058</v>
      </c>
      <c r="H732" s="605" t="s">
        <v>668</v>
      </c>
      <c r="I732" s="562" t="s">
        <v>669</v>
      </c>
      <c r="J732" s="562"/>
      <c r="K732" s="562" t="s">
        <v>103</v>
      </c>
      <c r="L732" s="1380">
        <v>9</v>
      </c>
      <c r="M732" s="601"/>
      <c r="N732" s="563">
        <f t="shared" si="11"/>
        <v>0</v>
      </c>
      <c r="O732" s="564"/>
    </row>
    <row r="733" spans="1:15" ht="69.95" customHeight="1" x14ac:dyDescent="0.25">
      <c r="A733" s="543"/>
      <c r="B733" s="554"/>
      <c r="C733" s="559">
        <v>2820111</v>
      </c>
      <c r="D733" s="556" t="s">
        <v>455</v>
      </c>
      <c r="E733" s="566"/>
      <c r="F733" s="543"/>
      <c r="G733" s="559">
        <v>50113160</v>
      </c>
      <c r="H733" s="606" t="s">
        <v>456</v>
      </c>
      <c r="I733" s="570" t="s">
        <v>448</v>
      </c>
      <c r="J733" s="570"/>
      <c r="K733" s="561" t="s">
        <v>163</v>
      </c>
      <c r="L733" s="1380">
        <v>1</v>
      </c>
      <c r="M733" s="601"/>
      <c r="N733" s="563">
        <f t="shared" si="11"/>
        <v>0</v>
      </c>
      <c r="O733" s="564"/>
    </row>
    <row r="734" spans="1:15" ht="69.95" customHeight="1" x14ac:dyDescent="0.25">
      <c r="A734" s="543"/>
      <c r="B734" s="554"/>
      <c r="C734" s="559">
        <v>2831607</v>
      </c>
      <c r="D734" s="556" t="s">
        <v>449</v>
      </c>
      <c r="E734" s="566"/>
      <c r="F734" s="543"/>
      <c r="G734" s="559">
        <v>54038070</v>
      </c>
      <c r="H734" s="606" t="s">
        <v>450</v>
      </c>
      <c r="I734" s="570" t="s">
        <v>448</v>
      </c>
      <c r="J734" s="570"/>
      <c r="K734" s="561" t="s">
        <v>163</v>
      </c>
      <c r="L734" s="1380">
        <v>2</v>
      </c>
      <c r="M734" s="601"/>
      <c r="N734" s="563">
        <f t="shared" si="11"/>
        <v>0</v>
      </c>
      <c r="O734" s="564"/>
    </row>
    <row r="735" spans="1:15" ht="69.95" customHeight="1" x14ac:dyDescent="0.25">
      <c r="A735" s="543"/>
      <c r="B735" s="554"/>
      <c r="C735" s="565">
        <v>2901620</v>
      </c>
      <c r="D735" s="602" t="s">
        <v>457</v>
      </c>
      <c r="E735" s="557"/>
      <c r="F735" s="558"/>
      <c r="G735" s="565">
        <v>52516050</v>
      </c>
      <c r="H735" s="606" t="s">
        <v>458</v>
      </c>
      <c r="I735" s="570" t="s">
        <v>448</v>
      </c>
      <c r="J735" s="570"/>
      <c r="K735" s="561" t="s">
        <v>163</v>
      </c>
      <c r="L735" s="1380">
        <v>2</v>
      </c>
      <c r="M735" s="601"/>
      <c r="N735" s="563">
        <f t="shared" si="11"/>
        <v>0</v>
      </c>
      <c r="O735" s="568"/>
    </row>
    <row r="736" spans="1:15" ht="69.95" customHeight="1" x14ac:dyDescent="0.25">
      <c r="A736" s="543"/>
      <c r="B736" s="554"/>
      <c r="C736" s="559">
        <v>2624103</v>
      </c>
      <c r="D736" s="556" t="s">
        <v>758</v>
      </c>
      <c r="E736" s="569" t="s">
        <v>759</v>
      </c>
      <c r="F736" s="558" t="s">
        <v>35</v>
      </c>
      <c r="G736" s="559">
        <v>80632003</v>
      </c>
      <c r="H736" s="606" t="s">
        <v>760</v>
      </c>
      <c r="I736" s="570" t="s">
        <v>665</v>
      </c>
      <c r="J736" s="570" t="s">
        <v>30</v>
      </c>
      <c r="K736" s="561" t="s">
        <v>163</v>
      </c>
      <c r="L736" s="1380">
        <v>3</v>
      </c>
      <c r="M736" s="601"/>
      <c r="N736" s="563">
        <f t="shared" si="11"/>
        <v>0</v>
      </c>
      <c r="O736" s="568">
        <f>SUM(N736)</f>
        <v>0</v>
      </c>
    </row>
    <row r="737" spans="1:15" ht="69.95" customHeight="1" x14ac:dyDescent="0.25">
      <c r="A737" s="543"/>
      <c r="B737" s="554"/>
      <c r="C737" s="565">
        <v>2601806</v>
      </c>
      <c r="D737" s="602" t="s">
        <v>673</v>
      </c>
      <c r="E737" s="572" t="s">
        <v>674</v>
      </c>
      <c r="F737" s="573" t="s">
        <v>675</v>
      </c>
      <c r="G737" s="565">
        <v>81201018</v>
      </c>
      <c r="H737" s="605" t="s">
        <v>676</v>
      </c>
      <c r="I737" s="562" t="s">
        <v>665</v>
      </c>
      <c r="J737" s="562" t="s">
        <v>30</v>
      </c>
      <c r="K737" s="562" t="s">
        <v>163</v>
      </c>
      <c r="L737" s="1380">
        <v>3</v>
      </c>
      <c r="M737" s="601"/>
      <c r="N737" s="563">
        <f t="shared" si="11"/>
        <v>0</v>
      </c>
      <c r="O737" s="567">
        <f>SUM(N737:N738)</f>
        <v>0</v>
      </c>
    </row>
    <row r="738" spans="1:15" ht="69.95" customHeight="1" x14ac:dyDescent="0.25">
      <c r="A738" s="543"/>
      <c r="B738" s="554"/>
      <c r="C738" s="565">
        <v>1010337</v>
      </c>
      <c r="D738" s="602" t="s">
        <v>667</v>
      </c>
      <c r="E738" s="557"/>
      <c r="F738" s="558"/>
      <c r="G738" s="565">
        <v>40103058</v>
      </c>
      <c r="H738" s="605" t="s">
        <v>668</v>
      </c>
      <c r="I738" s="562" t="s">
        <v>669</v>
      </c>
      <c r="J738" s="562"/>
      <c r="K738" s="562" t="s">
        <v>103</v>
      </c>
      <c r="L738" s="1380">
        <v>9</v>
      </c>
      <c r="M738" s="601"/>
      <c r="N738" s="563">
        <f t="shared" si="11"/>
        <v>0</v>
      </c>
      <c r="O738" s="568"/>
    </row>
    <row r="739" spans="1:15" ht="69.95" customHeight="1" x14ac:dyDescent="0.25">
      <c r="A739" s="543"/>
      <c r="B739" s="554"/>
      <c r="C739" s="565">
        <v>3106015</v>
      </c>
      <c r="D739" s="602" t="s">
        <v>761</v>
      </c>
      <c r="E739" s="572" t="s">
        <v>762</v>
      </c>
      <c r="F739" s="573" t="s">
        <v>762</v>
      </c>
      <c r="G739" s="565">
        <v>92123050</v>
      </c>
      <c r="H739" s="603" t="s">
        <v>763</v>
      </c>
      <c r="I739" s="570" t="s">
        <v>680</v>
      </c>
      <c r="J739" s="570" t="s">
        <v>36</v>
      </c>
      <c r="K739" s="561" t="s">
        <v>163</v>
      </c>
      <c r="L739" s="1380">
        <v>1</v>
      </c>
      <c r="M739" s="601"/>
      <c r="N739" s="563">
        <f t="shared" si="11"/>
        <v>0</v>
      </c>
      <c r="O739" s="567">
        <f>SUM(N739:N742)</f>
        <v>0</v>
      </c>
    </row>
    <row r="740" spans="1:15" ht="69.95" customHeight="1" x14ac:dyDescent="0.25">
      <c r="A740" s="543"/>
      <c r="B740" s="554"/>
      <c r="C740" s="559">
        <v>1015206</v>
      </c>
      <c r="D740" s="556" t="s">
        <v>683</v>
      </c>
      <c r="E740" s="566"/>
      <c r="F740" s="543"/>
      <c r="G740" s="559">
        <v>45002011</v>
      </c>
      <c r="H740" s="606" t="s">
        <v>684</v>
      </c>
      <c r="I740" s="570" t="s">
        <v>685</v>
      </c>
      <c r="J740" s="570"/>
      <c r="K740" s="562" t="s">
        <v>103</v>
      </c>
      <c r="L740" s="1380">
        <v>3</v>
      </c>
      <c r="M740" s="601"/>
      <c r="N740" s="563">
        <f t="shared" si="11"/>
        <v>0</v>
      </c>
      <c r="O740" s="564"/>
    </row>
    <row r="741" spans="1:15" ht="69.95" customHeight="1" x14ac:dyDescent="0.25">
      <c r="A741" s="543"/>
      <c r="B741" s="554"/>
      <c r="C741" s="559">
        <v>2840301</v>
      </c>
      <c r="D741" s="556" t="s">
        <v>739</v>
      </c>
      <c r="E741" s="566"/>
      <c r="F741" s="543"/>
      <c r="G741" s="559">
        <v>51510001</v>
      </c>
      <c r="H741" s="606" t="s">
        <v>740</v>
      </c>
      <c r="I741" s="570" t="s">
        <v>448</v>
      </c>
      <c r="J741" s="570"/>
      <c r="K741" s="561" t="s">
        <v>163</v>
      </c>
      <c r="L741" s="1380">
        <v>1</v>
      </c>
      <c r="M741" s="601"/>
      <c r="N741" s="563">
        <f t="shared" si="11"/>
        <v>0</v>
      </c>
      <c r="O741" s="564"/>
    </row>
    <row r="742" spans="1:15" ht="69.95" customHeight="1" x14ac:dyDescent="0.25">
      <c r="A742" s="543"/>
      <c r="B742" s="554"/>
      <c r="C742" s="565">
        <v>2820108</v>
      </c>
      <c r="D742" s="602" t="s">
        <v>686</v>
      </c>
      <c r="E742" s="557"/>
      <c r="F742" s="558"/>
      <c r="G742" s="565">
        <v>50112008</v>
      </c>
      <c r="H742" s="605" t="s">
        <v>687</v>
      </c>
      <c r="I742" s="562" t="s">
        <v>448</v>
      </c>
      <c r="J742" s="562"/>
      <c r="K742" s="562" t="s">
        <v>688</v>
      </c>
      <c r="L742" s="1380">
        <v>1</v>
      </c>
      <c r="M742" s="601"/>
      <c r="N742" s="563">
        <f t="shared" si="11"/>
        <v>0</v>
      </c>
      <c r="O742" s="568"/>
    </row>
    <row r="743" spans="1:15" ht="69.95" customHeight="1" x14ac:dyDescent="0.25">
      <c r="A743" s="543"/>
      <c r="B743" s="554"/>
      <c r="C743" s="608">
        <v>2611125</v>
      </c>
      <c r="D743" s="607" t="s">
        <v>778</v>
      </c>
      <c r="E743" s="572" t="s">
        <v>779</v>
      </c>
      <c r="F743" s="573" t="s">
        <v>35</v>
      </c>
      <c r="G743" s="608">
        <v>81501250</v>
      </c>
      <c r="H743" s="603" t="s">
        <v>780</v>
      </c>
      <c r="I743" s="570" t="s">
        <v>665</v>
      </c>
      <c r="J743" s="570" t="s">
        <v>623</v>
      </c>
      <c r="K743" s="625" t="s">
        <v>163</v>
      </c>
      <c r="L743" s="1380">
        <v>3</v>
      </c>
      <c r="M743" s="601"/>
      <c r="N743" s="563">
        <f t="shared" si="11"/>
        <v>0</v>
      </c>
      <c r="O743" s="567">
        <f>SUM(N743:N747)</f>
        <v>0</v>
      </c>
    </row>
    <row r="744" spans="1:15" ht="69.95" customHeight="1" x14ac:dyDescent="0.25">
      <c r="A744" s="543"/>
      <c r="B744" s="554"/>
      <c r="C744" s="559">
        <v>2830557</v>
      </c>
      <c r="D744" s="556" t="s">
        <v>724</v>
      </c>
      <c r="E744" s="566"/>
      <c r="F744" s="543"/>
      <c r="G744" s="559">
        <v>51508030</v>
      </c>
      <c r="H744" s="606" t="s">
        <v>725</v>
      </c>
      <c r="I744" s="570" t="s">
        <v>726</v>
      </c>
      <c r="J744" s="570"/>
      <c r="K744" s="562" t="s">
        <v>163</v>
      </c>
      <c r="L744" s="1380">
        <v>1</v>
      </c>
      <c r="M744" s="601"/>
      <c r="N744" s="563">
        <f t="shared" si="11"/>
        <v>0</v>
      </c>
      <c r="O744" s="564"/>
    </row>
    <row r="745" spans="1:15" ht="69.95" customHeight="1" x14ac:dyDescent="0.25">
      <c r="A745" s="543"/>
      <c r="B745" s="554"/>
      <c r="C745" s="574">
        <v>1021752</v>
      </c>
      <c r="D745" s="607" t="s">
        <v>689</v>
      </c>
      <c r="E745" s="566"/>
      <c r="F745" s="543"/>
      <c r="G745" s="608">
        <v>41002192</v>
      </c>
      <c r="H745" s="605" t="s">
        <v>691</v>
      </c>
      <c r="I745" s="562" t="s">
        <v>685</v>
      </c>
      <c r="J745" s="562"/>
      <c r="K745" s="562" t="s">
        <v>103</v>
      </c>
      <c r="L745" s="1380">
        <v>8</v>
      </c>
      <c r="M745" s="601"/>
      <c r="N745" s="563">
        <f t="shared" si="11"/>
        <v>0</v>
      </c>
      <c r="O745" s="564"/>
    </row>
    <row r="746" spans="1:15" ht="69.95" customHeight="1" x14ac:dyDescent="0.25">
      <c r="A746" s="543"/>
      <c r="B746" s="554"/>
      <c r="C746" s="609">
        <v>2056203</v>
      </c>
      <c r="D746" s="610" t="s">
        <v>727</v>
      </c>
      <c r="E746" s="566"/>
      <c r="F746" s="543"/>
      <c r="G746" s="609">
        <v>10804300</v>
      </c>
      <c r="H746" s="606" t="s">
        <v>728</v>
      </c>
      <c r="I746" s="570" t="s">
        <v>466</v>
      </c>
      <c r="J746" s="570"/>
      <c r="K746" s="562" t="s">
        <v>163</v>
      </c>
      <c r="L746" s="1380">
        <v>4</v>
      </c>
      <c r="M746" s="601"/>
      <c r="N746" s="563">
        <f t="shared" si="11"/>
        <v>0</v>
      </c>
      <c r="O746" s="564"/>
    </row>
    <row r="747" spans="1:15" ht="69.95" customHeight="1" x14ac:dyDescent="0.25">
      <c r="A747" s="543"/>
      <c r="B747" s="554"/>
      <c r="C747" s="559">
        <v>2820111</v>
      </c>
      <c r="D747" s="556" t="s">
        <v>455</v>
      </c>
      <c r="E747" s="557"/>
      <c r="F747" s="558"/>
      <c r="G747" s="559">
        <v>50113160</v>
      </c>
      <c r="H747" s="603" t="s">
        <v>456</v>
      </c>
      <c r="I747" s="570" t="s">
        <v>448</v>
      </c>
      <c r="J747" s="570"/>
      <c r="K747" s="562" t="s">
        <v>163</v>
      </c>
      <c r="L747" s="1380">
        <v>1</v>
      </c>
      <c r="M747" s="601"/>
      <c r="N747" s="563">
        <f t="shared" si="11"/>
        <v>0</v>
      </c>
      <c r="O747" s="564"/>
    </row>
    <row r="748" spans="1:15" ht="69.95" customHeight="1" thickBot="1" x14ac:dyDescent="0.3">
      <c r="A748" s="543"/>
      <c r="B748" s="575"/>
      <c r="C748" s="576">
        <v>2621112</v>
      </c>
      <c r="D748" s="577" t="s">
        <v>764</v>
      </c>
      <c r="E748" s="578" t="s">
        <v>765</v>
      </c>
      <c r="F748" s="579" t="s">
        <v>35</v>
      </c>
      <c r="G748" s="576">
        <v>80611125</v>
      </c>
      <c r="H748" s="580" t="s">
        <v>766</v>
      </c>
      <c r="I748" s="581" t="s">
        <v>665</v>
      </c>
      <c r="J748" s="581" t="s">
        <v>623</v>
      </c>
      <c r="K748" s="618" t="s">
        <v>163</v>
      </c>
      <c r="L748" s="1381">
        <v>3</v>
      </c>
      <c r="M748" s="611"/>
      <c r="N748" s="583">
        <f t="shared" si="11"/>
        <v>0</v>
      </c>
      <c r="O748" s="584">
        <f>SUM(N748)</f>
        <v>0</v>
      </c>
    </row>
    <row r="749" spans="1:15" ht="69.95" customHeight="1" x14ac:dyDescent="0.25">
      <c r="A749" s="501" t="s">
        <v>783</v>
      </c>
      <c r="B749" s="502"/>
      <c r="C749" s="503">
        <v>2120102</v>
      </c>
      <c r="D749" s="585" t="s">
        <v>655</v>
      </c>
      <c r="E749" s="505" t="s">
        <v>656</v>
      </c>
      <c r="F749" s="506" t="s">
        <v>657</v>
      </c>
      <c r="G749" s="503">
        <v>12005072</v>
      </c>
      <c r="H749" s="586" t="s">
        <v>658</v>
      </c>
      <c r="I749" s="508" t="s">
        <v>466</v>
      </c>
      <c r="J749" s="508" t="s">
        <v>30</v>
      </c>
      <c r="K749" s="508" t="s">
        <v>163</v>
      </c>
      <c r="L749" s="1374">
        <v>3</v>
      </c>
      <c r="M749" s="509"/>
      <c r="N749" s="509">
        <f t="shared" si="11"/>
        <v>0</v>
      </c>
      <c r="O749" s="510">
        <f>SUM(N750)</f>
        <v>0</v>
      </c>
    </row>
    <row r="750" spans="1:15" ht="69.95" customHeight="1" x14ac:dyDescent="0.25">
      <c r="A750" s="501"/>
      <c r="B750" s="511"/>
      <c r="C750" s="512">
        <v>2112042</v>
      </c>
      <c r="D750" s="587" t="s">
        <v>659</v>
      </c>
      <c r="E750" s="514"/>
      <c r="F750" s="515"/>
      <c r="G750" s="512">
        <v>12611400</v>
      </c>
      <c r="H750" s="588" t="s">
        <v>660</v>
      </c>
      <c r="I750" s="519" t="s">
        <v>466</v>
      </c>
      <c r="J750" s="519"/>
      <c r="K750" s="518" t="s">
        <v>163</v>
      </c>
      <c r="L750" s="1376">
        <v>3</v>
      </c>
      <c r="M750" s="521"/>
      <c r="N750" s="521">
        <f t="shared" si="11"/>
        <v>0</v>
      </c>
      <c r="O750" s="522"/>
    </row>
    <row r="751" spans="1:15" ht="69.95" customHeight="1" x14ac:dyDescent="0.25">
      <c r="A751" s="501"/>
      <c r="B751" s="511"/>
      <c r="C751" s="523">
        <v>2516122</v>
      </c>
      <c r="D751" s="590" t="s">
        <v>661</v>
      </c>
      <c r="E751" s="524" t="s">
        <v>732</v>
      </c>
      <c r="F751" s="501" t="s">
        <v>663</v>
      </c>
      <c r="G751" s="523">
        <v>81528112</v>
      </c>
      <c r="H751" s="591" t="s">
        <v>664</v>
      </c>
      <c r="I751" s="528" t="s">
        <v>665</v>
      </c>
      <c r="J751" s="528" t="s">
        <v>30</v>
      </c>
      <c r="K751" s="518" t="s">
        <v>163</v>
      </c>
      <c r="L751" s="1376">
        <v>3</v>
      </c>
      <c r="M751" s="521"/>
      <c r="N751" s="521">
        <f t="shared" si="11"/>
        <v>0</v>
      </c>
      <c r="O751" s="525">
        <f>SUM(N751:N757)</f>
        <v>0</v>
      </c>
    </row>
    <row r="752" spans="1:15" ht="69.95" customHeight="1" x14ac:dyDescent="0.25">
      <c r="A752" s="501"/>
      <c r="B752" s="511"/>
      <c r="C752" s="512">
        <v>2802001</v>
      </c>
      <c r="D752" s="587" t="s">
        <v>594</v>
      </c>
      <c r="E752" s="524"/>
      <c r="F752" s="501"/>
      <c r="G752" s="512">
        <v>51070200</v>
      </c>
      <c r="H752" s="591" t="s">
        <v>597</v>
      </c>
      <c r="I752" s="528" t="s">
        <v>448</v>
      </c>
      <c r="J752" s="528"/>
      <c r="K752" s="519" t="s">
        <v>163</v>
      </c>
      <c r="L752" s="1376">
        <v>1</v>
      </c>
      <c r="M752" s="521"/>
      <c r="N752" s="521">
        <f t="shared" si="11"/>
        <v>0</v>
      </c>
      <c r="O752" s="522"/>
    </row>
    <row r="753" spans="1:15" ht="69.95" customHeight="1" x14ac:dyDescent="0.25">
      <c r="A753" s="501"/>
      <c r="B753" s="511"/>
      <c r="C753" s="523">
        <v>2851630</v>
      </c>
      <c r="D753" s="590" t="s">
        <v>459</v>
      </c>
      <c r="E753" s="524"/>
      <c r="F753" s="501"/>
      <c r="G753" s="523">
        <v>53516052</v>
      </c>
      <c r="H753" s="594" t="s">
        <v>460</v>
      </c>
      <c r="I753" s="528" t="s">
        <v>448</v>
      </c>
      <c r="J753" s="528"/>
      <c r="K753" s="519" t="s">
        <v>163</v>
      </c>
      <c r="L753" s="1376">
        <v>1</v>
      </c>
      <c r="M753" s="521"/>
      <c r="N753" s="521">
        <f t="shared" si="11"/>
        <v>0</v>
      </c>
      <c r="O753" s="522"/>
    </row>
    <row r="754" spans="1:15" ht="69.95" customHeight="1" x14ac:dyDescent="0.25">
      <c r="A754" s="501"/>
      <c r="B754" s="511"/>
      <c r="C754" s="523">
        <v>1010337</v>
      </c>
      <c r="D754" s="590" t="s">
        <v>667</v>
      </c>
      <c r="E754" s="524"/>
      <c r="F754" s="501"/>
      <c r="G754" s="523">
        <v>40103058</v>
      </c>
      <c r="H754" s="593" t="s">
        <v>668</v>
      </c>
      <c r="I754" s="518" t="s">
        <v>669</v>
      </c>
      <c r="J754" s="518"/>
      <c r="K754" s="518" t="s">
        <v>103</v>
      </c>
      <c r="L754" s="1376">
        <v>9</v>
      </c>
      <c r="M754" s="521"/>
      <c r="N754" s="521">
        <f t="shared" si="11"/>
        <v>0</v>
      </c>
      <c r="O754" s="522"/>
    </row>
    <row r="755" spans="1:15" ht="69.95" customHeight="1" x14ac:dyDescent="0.25">
      <c r="A755" s="501"/>
      <c r="B755" s="511"/>
      <c r="C755" s="512">
        <v>2820111</v>
      </c>
      <c r="D755" s="587" t="s">
        <v>455</v>
      </c>
      <c r="E755" s="524"/>
      <c r="F755" s="501"/>
      <c r="G755" s="512">
        <v>50113160</v>
      </c>
      <c r="H755" s="594" t="s">
        <v>456</v>
      </c>
      <c r="I755" s="528" t="s">
        <v>448</v>
      </c>
      <c r="J755" s="528"/>
      <c r="K755" s="519" t="s">
        <v>163</v>
      </c>
      <c r="L755" s="1376">
        <v>1</v>
      </c>
      <c r="M755" s="521"/>
      <c r="N755" s="521">
        <f t="shared" si="11"/>
        <v>0</v>
      </c>
      <c r="O755" s="522"/>
    </row>
    <row r="756" spans="1:15" ht="69.95" customHeight="1" x14ac:dyDescent="0.25">
      <c r="A756" s="501"/>
      <c r="B756" s="511"/>
      <c r="C756" s="512">
        <v>2831607</v>
      </c>
      <c r="D756" s="587" t="s">
        <v>449</v>
      </c>
      <c r="E756" s="524"/>
      <c r="F756" s="501"/>
      <c r="G756" s="512">
        <v>54038070</v>
      </c>
      <c r="H756" s="594" t="s">
        <v>450</v>
      </c>
      <c r="I756" s="528" t="s">
        <v>448</v>
      </c>
      <c r="J756" s="528"/>
      <c r="K756" s="519" t="s">
        <v>163</v>
      </c>
      <c r="L756" s="1376">
        <v>2</v>
      </c>
      <c r="M756" s="521"/>
      <c r="N756" s="521">
        <f t="shared" si="11"/>
        <v>0</v>
      </c>
      <c r="O756" s="522"/>
    </row>
    <row r="757" spans="1:15" ht="69.95" customHeight="1" x14ac:dyDescent="0.25">
      <c r="A757" s="501"/>
      <c r="B757" s="511"/>
      <c r="C757" s="523">
        <v>2901620</v>
      </c>
      <c r="D757" s="590" t="s">
        <v>457</v>
      </c>
      <c r="E757" s="514"/>
      <c r="F757" s="515"/>
      <c r="G757" s="523">
        <v>52516050</v>
      </c>
      <c r="H757" s="594" t="s">
        <v>458</v>
      </c>
      <c r="I757" s="528" t="s">
        <v>448</v>
      </c>
      <c r="J757" s="528"/>
      <c r="K757" s="519" t="s">
        <v>163</v>
      </c>
      <c r="L757" s="1376">
        <v>2</v>
      </c>
      <c r="M757" s="521"/>
      <c r="N757" s="521">
        <f t="shared" si="11"/>
        <v>0</v>
      </c>
      <c r="O757" s="526"/>
    </row>
    <row r="758" spans="1:15" ht="69.95" customHeight="1" x14ac:dyDescent="0.25">
      <c r="A758" s="501"/>
      <c r="B758" s="511"/>
      <c r="C758" s="512">
        <v>2624105</v>
      </c>
      <c r="D758" s="587" t="s">
        <v>768</v>
      </c>
      <c r="E758" s="527" t="s">
        <v>769</v>
      </c>
      <c r="F758" s="515" t="s">
        <v>35</v>
      </c>
      <c r="G758" s="512">
        <v>80632005</v>
      </c>
      <c r="H758" s="594" t="s">
        <v>770</v>
      </c>
      <c r="I758" s="528" t="s">
        <v>665</v>
      </c>
      <c r="J758" s="528" t="s">
        <v>30</v>
      </c>
      <c r="K758" s="519" t="s">
        <v>163</v>
      </c>
      <c r="L758" s="1376">
        <v>3</v>
      </c>
      <c r="M758" s="521"/>
      <c r="N758" s="521">
        <f t="shared" si="11"/>
        <v>0</v>
      </c>
      <c r="O758" s="526">
        <f>SUM(N758)</f>
        <v>0</v>
      </c>
    </row>
    <row r="759" spans="1:15" ht="69.95" customHeight="1" x14ac:dyDescent="0.25">
      <c r="A759" s="501"/>
      <c r="B759" s="511"/>
      <c r="C759" s="523">
        <v>2601806</v>
      </c>
      <c r="D759" s="590" t="s">
        <v>673</v>
      </c>
      <c r="E759" s="530" t="s">
        <v>674</v>
      </c>
      <c r="F759" s="531" t="s">
        <v>675</v>
      </c>
      <c r="G759" s="523">
        <v>81201018</v>
      </c>
      <c r="H759" s="593" t="s">
        <v>676</v>
      </c>
      <c r="I759" s="518" t="s">
        <v>665</v>
      </c>
      <c r="J759" s="518" t="s">
        <v>30</v>
      </c>
      <c r="K759" s="518" t="s">
        <v>163</v>
      </c>
      <c r="L759" s="1376">
        <v>3</v>
      </c>
      <c r="M759" s="521"/>
      <c r="N759" s="521">
        <f t="shared" si="11"/>
        <v>0</v>
      </c>
      <c r="O759" s="525">
        <f>SUM(N759:N760)</f>
        <v>0</v>
      </c>
    </row>
    <row r="760" spans="1:15" ht="69.95" customHeight="1" x14ac:dyDescent="0.25">
      <c r="A760" s="501"/>
      <c r="B760" s="511"/>
      <c r="C760" s="523">
        <v>1010337</v>
      </c>
      <c r="D760" s="590" t="s">
        <v>667</v>
      </c>
      <c r="E760" s="514"/>
      <c r="F760" s="515"/>
      <c r="G760" s="523">
        <v>40103058</v>
      </c>
      <c r="H760" s="593" t="s">
        <v>668</v>
      </c>
      <c r="I760" s="518" t="s">
        <v>669</v>
      </c>
      <c r="J760" s="518"/>
      <c r="K760" s="518" t="s">
        <v>103</v>
      </c>
      <c r="L760" s="1376">
        <v>9</v>
      </c>
      <c r="M760" s="521"/>
      <c r="N760" s="521">
        <f t="shared" si="11"/>
        <v>0</v>
      </c>
      <c r="O760" s="526"/>
    </row>
    <row r="761" spans="1:15" ht="69.95" customHeight="1" x14ac:dyDescent="0.25">
      <c r="A761" s="501"/>
      <c r="B761" s="511"/>
      <c r="C761" s="523">
        <v>3106018</v>
      </c>
      <c r="D761" s="590" t="s">
        <v>771</v>
      </c>
      <c r="E761" s="530" t="s">
        <v>772</v>
      </c>
      <c r="F761" s="531" t="s">
        <v>772</v>
      </c>
      <c r="G761" s="523">
        <v>92123075</v>
      </c>
      <c r="H761" s="591" t="s">
        <v>773</v>
      </c>
      <c r="I761" s="528" t="s">
        <v>680</v>
      </c>
      <c r="J761" s="528" t="s">
        <v>36</v>
      </c>
      <c r="K761" s="519" t="s">
        <v>163</v>
      </c>
      <c r="L761" s="1376">
        <v>1</v>
      </c>
      <c r="M761" s="521"/>
      <c r="N761" s="521">
        <f t="shared" si="11"/>
        <v>0</v>
      </c>
      <c r="O761" s="525">
        <f>SUM(N761:N764)</f>
        <v>0</v>
      </c>
    </row>
    <row r="762" spans="1:15" ht="69.95" customHeight="1" x14ac:dyDescent="0.25">
      <c r="A762" s="501"/>
      <c r="B762" s="511"/>
      <c r="C762" s="512">
        <v>1015206</v>
      </c>
      <c r="D762" s="587" t="s">
        <v>683</v>
      </c>
      <c r="E762" s="524"/>
      <c r="F762" s="501"/>
      <c r="G762" s="512">
        <v>45002011</v>
      </c>
      <c r="H762" s="594" t="s">
        <v>684</v>
      </c>
      <c r="I762" s="528" t="s">
        <v>685</v>
      </c>
      <c r="J762" s="528"/>
      <c r="K762" s="518" t="s">
        <v>103</v>
      </c>
      <c r="L762" s="1376">
        <v>3</v>
      </c>
      <c r="M762" s="521"/>
      <c r="N762" s="521">
        <f t="shared" si="11"/>
        <v>0</v>
      </c>
      <c r="O762" s="522"/>
    </row>
    <row r="763" spans="1:15" ht="69.95" customHeight="1" x14ac:dyDescent="0.25">
      <c r="A763" s="501"/>
      <c r="B763" s="511"/>
      <c r="C763" s="512">
        <v>2840301</v>
      </c>
      <c r="D763" s="587" t="s">
        <v>739</v>
      </c>
      <c r="E763" s="524"/>
      <c r="F763" s="501"/>
      <c r="G763" s="512">
        <v>51510001</v>
      </c>
      <c r="H763" s="594" t="s">
        <v>740</v>
      </c>
      <c r="I763" s="528" t="s">
        <v>448</v>
      </c>
      <c r="J763" s="528"/>
      <c r="K763" s="519" t="s">
        <v>163</v>
      </c>
      <c r="L763" s="1376">
        <v>1</v>
      </c>
      <c r="M763" s="521"/>
      <c r="N763" s="521">
        <f t="shared" si="11"/>
        <v>0</v>
      </c>
      <c r="O763" s="522"/>
    </row>
    <row r="764" spans="1:15" ht="69.95" customHeight="1" x14ac:dyDescent="0.25">
      <c r="A764" s="501"/>
      <c r="B764" s="511"/>
      <c r="C764" s="523">
        <v>2820108</v>
      </c>
      <c r="D764" s="590" t="s">
        <v>686</v>
      </c>
      <c r="E764" s="514"/>
      <c r="F764" s="515"/>
      <c r="G764" s="523">
        <v>50112008</v>
      </c>
      <c r="H764" s="593" t="s">
        <v>687</v>
      </c>
      <c r="I764" s="518" t="s">
        <v>448</v>
      </c>
      <c r="J764" s="518"/>
      <c r="K764" s="518" t="s">
        <v>688</v>
      </c>
      <c r="L764" s="1376">
        <v>1</v>
      </c>
      <c r="M764" s="521"/>
      <c r="N764" s="521">
        <f t="shared" si="11"/>
        <v>0</v>
      </c>
      <c r="O764" s="526"/>
    </row>
    <row r="765" spans="1:15" ht="69.95" customHeight="1" x14ac:dyDescent="0.25">
      <c r="A765" s="501"/>
      <c r="B765" s="511"/>
      <c r="C765" s="598">
        <v>2611125</v>
      </c>
      <c r="D765" s="597" t="s">
        <v>778</v>
      </c>
      <c r="E765" s="530" t="s">
        <v>779</v>
      </c>
      <c r="F765" s="531" t="s">
        <v>35</v>
      </c>
      <c r="G765" s="598">
        <v>81501250</v>
      </c>
      <c r="H765" s="591" t="s">
        <v>780</v>
      </c>
      <c r="I765" s="528" t="s">
        <v>665</v>
      </c>
      <c r="J765" s="528" t="s">
        <v>623</v>
      </c>
      <c r="K765" s="626" t="s">
        <v>163</v>
      </c>
      <c r="L765" s="1376">
        <v>3</v>
      </c>
      <c r="M765" s="521"/>
      <c r="N765" s="521">
        <f t="shared" si="11"/>
        <v>0</v>
      </c>
      <c r="O765" s="525">
        <f>SUM(N765:N769)</f>
        <v>0</v>
      </c>
    </row>
    <row r="766" spans="1:15" ht="69.95" customHeight="1" x14ac:dyDescent="0.25">
      <c r="A766" s="501"/>
      <c r="B766" s="511"/>
      <c r="C766" s="512">
        <v>2830557</v>
      </c>
      <c r="D766" s="587" t="s">
        <v>724</v>
      </c>
      <c r="E766" s="524"/>
      <c r="F766" s="501"/>
      <c r="G766" s="512">
        <v>51508030</v>
      </c>
      <c r="H766" s="594" t="s">
        <v>725</v>
      </c>
      <c r="I766" s="528" t="s">
        <v>726</v>
      </c>
      <c r="J766" s="528"/>
      <c r="K766" s="518" t="s">
        <v>163</v>
      </c>
      <c r="L766" s="1376">
        <v>1</v>
      </c>
      <c r="M766" s="521"/>
      <c r="N766" s="521">
        <f t="shared" si="11"/>
        <v>0</v>
      </c>
      <c r="O766" s="522"/>
    </row>
    <row r="767" spans="1:15" ht="69.95" customHeight="1" x14ac:dyDescent="0.25">
      <c r="A767" s="501"/>
      <c r="B767" s="511"/>
      <c r="C767" s="532">
        <v>1021752</v>
      </c>
      <c r="D767" s="597" t="s">
        <v>689</v>
      </c>
      <c r="E767" s="524"/>
      <c r="F767" s="501"/>
      <c r="G767" s="598">
        <v>41002192</v>
      </c>
      <c r="H767" s="593" t="s">
        <v>691</v>
      </c>
      <c r="I767" s="518" t="s">
        <v>685</v>
      </c>
      <c r="J767" s="518"/>
      <c r="K767" s="518" t="s">
        <v>103</v>
      </c>
      <c r="L767" s="1376">
        <v>8</v>
      </c>
      <c r="M767" s="521"/>
      <c r="N767" s="521">
        <f t="shared" si="11"/>
        <v>0</v>
      </c>
      <c r="O767" s="522"/>
    </row>
    <row r="768" spans="1:15" ht="69.95" customHeight="1" x14ac:dyDescent="0.25">
      <c r="A768" s="501"/>
      <c r="B768" s="511"/>
      <c r="C768" s="595">
        <v>2056203</v>
      </c>
      <c r="D768" s="596" t="s">
        <v>727</v>
      </c>
      <c r="E768" s="524"/>
      <c r="F768" s="501"/>
      <c r="G768" s="595">
        <v>10804300</v>
      </c>
      <c r="H768" s="594" t="s">
        <v>728</v>
      </c>
      <c r="I768" s="528" t="s">
        <v>466</v>
      </c>
      <c r="J768" s="528"/>
      <c r="K768" s="518" t="s">
        <v>163</v>
      </c>
      <c r="L768" s="1376">
        <v>4</v>
      </c>
      <c r="M768" s="521"/>
      <c r="N768" s="521">
        <f t="shared" si="11"/>
        <v>0</v>
      </c>
      <c r="O768" s="522"/>
    </row>
    <row r="769" spans="1:15" ht="69.95" customHeight="1" x14ac:dyDescent="0.25">
      <c r="A769" s="501"/>
      <c r="B769" s="511"/>
      <c r="C769" s="512">
        <v>2820111</v>
      </c>
      <c r="D769" s="587" t="s">
        <v>455</v>
      </c>
      <c r="E769" s="514"/>
      <c r="F769" s="515"/>
      <c r="G769" s="512">
        <v>50113160</v>
      </c>
      <c r="H769" s="591" t="s">
        <v>456</v>
      </c>
      <c r="I769" s="528" t="s">
        <v>448</v>
      </c>
      <c r="J769" s="528"/>
      <c r="K769" s="518" t="s">
        <v>163</v>
      </c>
      <c r="L769" s="1376">
        <v>1</v>
      </c>
      <c r="M769" s="521"/>
      <c r="N769" s="521">
        <f t="shared" si="11"/>
        <v>0</v>
      </c>
      <c r="O769" s="522"/>
    </row>
    <row r="770" spans="1:15" ht="69.95" customHeight="1" thickBot="1" x14ac:dyDescent="0.3">
      <c r="A770" s="501"/>
      <c r="B770" s="533"/>
      <c r="C770" s="623">
        <v>2621116</v>
      </c>
      <c r="D770" s="624" t="s">
        <v>774</v>
      </c>
      <c r="E770" s="535" t="s">
        <v>775</v>
      </c>
      <c r="F770" s="536" t="s">
        <v>35</v>
      </c>
      <c r="G770" s="623">
        <v>80611160</v>
      </c>
      <c r="H770" s="600" t="s">
        <v>776</v>
      </c>
      <c r="I770" s="539" t="s">
        <v>665</v>
      </c>
      <c r="J770" s="539" t="s">
        <v>623</v>
      </c>
      <c r="K770" s="621" t="s">
        <v>163</v>
      </c>
      <c r="L770" s="1377">
        <v>3</v>
      </c>
      <c r="M770" s="541"/>
      <c r="N770" s="541">
        <f t="shared" si="11"/>
        <v>0</v>
      </c>
      <c r="O770" s="542">
        <f>SUM(N770)</f>
        <v>0</v>
      </c>
    </row>
    <row r="771" spans="1:15" ht="69.95" customHeight="1" x14ac:dyDescent="0.25">
      <c r="A771" s="543" t="s">
        <v>784</v>
      </c>
      <c r="B771" s="544"/>
      <c r="C771" s="549">
        <v>2120102</v>
      </c>
      <c r="D771" s="546" t="s">
        <v>655</v>
      </c>
      <c r="E771" s="547" t="s">
        <v>785</v>
      </c>
      <c r="F771" s="548" t="s">
        <v>657</v>
      </c>
      <c r="G771" s="549">
        <v>12005072</v>
      </c>
      <c r="H771" s="550" t="s">
        <v>658</v>
      </c>
      <c r="I771" s="551" t="s">
        <v>466</v>
      </c>
      <c r="J771" s="551" t="s">
        <v>30</v>
      </c>
      <c r="K771" s="551" t="s">
        <v>163</v>
      </c>
      <c r="L771" s="1378">
        <v>3</v>
      </c>
      <c r="M771" s="552"/>
      <c r="N771" s="552">
        <f t="shared" si="11"/>
        <v>0</v>
      </c>
      <c r="O771" s="553">
        <f>SUM(N772)</f>
        <v>0</v>
      </c>
    </row>
    <row r="772" spans="1:15" ht="69.95" customHeight="1" x14ac:dyDescent="0.25">
      <c r="A772" s="543"/>
      <c r="B772" s="554"/>
      <c r="C772" s="559">
        <v>2112042</v>
      </c>
      <c r="D772" s="556" t="s">
        <v>659</v>
      </c>
      <c r="E772" s="557"/>
      <c r="F772" s="558"/>
      <c r="G772" s="559">
        <v>12611400</v>
      </c>
      <c r="H772" s="560" t="s">
        <v>660</v>
      </c>
      <c r="I772" s="561" t="s">
        <v>466</v>
      </c>
      <c r="J772" s="561"/>
      <c r="K772" s="562" t="s">
        <v>163</v>
      </c>
      <c r="L772" s="1379">
        <v>3</v>
      </c>
      <c r="M772" s="601"/>
      <c r="N772" s="563">
        <f t="shared" si="11"/>
        <v>0</v>
      </c>
      <c r="O772" s="564"/>
    </row>
    <row r="773" spans="1:15" ht="69.95" customHeight="1" x14ac:dyDescent="0.25">
      <c r="A773" s="543"/>
      <c r="B773" s="554"/>
      <c r="C773" s="574">
        <v>2516122</v>
      </c>
      <c r="D773" s="607" t="s">
        <v>661</v>
      </c>
      <c r="E773" s="566" t="s">
        <v>786</v>
      </c>
      <c r="F773" s="543" t="s">
        <v>787</v>
      </c>
      <c r="G773" s="608">
        <v>81528112</v>
      </c>
      <c r="H773" s="603" t="s">
        <v>664</v>
      </c>
      <c r="I773" s="570" t="s">
        <v>665</v>
      </c>
      <c r="J773" s="570" t="s">
        <v>30</v>
      </c>
      <c r="K773" s="562" t="s">
        <v>163</v>
      </c>
      <c r="L773" s="1379">
        <v>3</v>
      </c>
      <c r="M773" s="601"/>
      <c r="N773" s="563">
        <f t="shared" si="11"/>
        <v>0</v>
      </c>
      <c r="O773" s="567">
        <f>SUM(N773:N776)</f>
        <v>0</v>
      </c>
    </row>
    <row r="774" spans="1:15" ht="69.95" customHeight="1" x14ac:dyDescent="0.25">
      <c r="A774" s="543"/>
      <c r="B774" s="554"/>
      <c r="C774" s="559">
        <v>2802402</v>
      </c>
      <c r="D774" s="556" t="s">
        <v>666</v>
      </c>
      <c r="E774" s="566"/>
      <c r="F774" s="543"/>
      <c r="G774" s="559">
        <v>51070240</v>
      </c>
      <c r="H774" s="604" t="s">
        <v>447</v>
      </c>
      <c r="I774" s="561" t="s">
        <v>448</v>
      </c>
      <c r="J774" s="561"/>
      <c r="K774" s="562" t="s">
        <v>163</v>
      </c>
      <c r="L774" s="1379">
        <v>1</v>
      </c>
      <c r="M774" s="601"/>
      <c r="N774" s="563">
        <f t="shared" si="11"/>
        <v>0</v>
      </c>
      <c r="O774" s="564"/>
    </row>
    <row r="775" spans="1:15" ht="69.95" customHeight="1" x14ac:dyDescent="0.25">
      <c r="A775" s="543"/>
      <c r="B775" s="554"/>
      <c r="C775" s="565">
        <v>2851630</v>
      </c>
      <c r="D775" s="602" t="s">
        <v>459</v>
      </c>
      <c r="E775" s="566"/>
      <c r="F775" s="543"/>
      <c r="G775" s="565">
        <v>53516052</v>
      </c>
      <c r="H775" s="604" t="s">
        <v>460</v>
      </c>
      <c r="I775" s="561" t="s">
        <v>448</v>
      </c>
      <c r="J775" s="561"/>
      <c r="K775" s="562" t="s">
        <v>163</v>
      </c>
      <c r="L775" s="1379">
        <v>2</v>
      </c>
      <c r="M775" s="601"/>
      <c r="N775" s="563">
        <f t="shared" si="11"/>
        <v>0</v>
      </c>
      <c r="O775" s="564"/>
    </row>
    <row r="776" spans="1:15" ht="69.95" customHeight="1" x14ac:dyDescent="0.25">
      <c r="A776" s="543"/>
      <c r="B776" s="554"/>
      <c r="C776" s="565">
        <v>1010337</v>
      </c>
      <c r="D776" s="602" t="s">
        <v>667</v>
      </c>
      <c r="E776" s="557"/>
      <c r="F776" s="558"/>
      <c r="G776" s="565">
        <v>40103058</v>
      </c>
      <c r="H776" s="605" t="s">
        <v>668</v>
      </c>
      <c r="I776" s="562" t="s">
        <v>669</v>
      </c>
      <c r="J776" s="562"/>
      <c r="K776" s="562" t="s">
        <v>103</v>
      </c>
      <c r="L776" s="1379">
        <v>9</v>
      </c>
      <c r="M776" s="601"/>
      <c r="N776" s="563">
        <f t="shared" si="11"/>
        <v>0</v>
      </c>
      <c r="O776" s="568"/>
    </row>
    <row r="777" spans="1:15" ht="69.95" customHeight="1" x14ac:dyDescent="0.25">
      <c r="A777" s="543"/>
      <c r="B777" s="554"/>
      <c r="C777" s="559">
        <v>2624210</v>
      </c>
      <c r="D777" s="556" t="s">
        <v>788</v>
      </c>
      <c r="E777" s="569" t="s">
        <v>789</v>
      </c>
      <c r="F777" s="558" t="s">
        <v>35</v>
      </c>
      <c r="G777" s="559">
        <v>80633010</v>
      </c>
      <c r="H777" s="603" t="s">
        <v>790</v>
      </c>
      <c r="I777" s="570" t="s">
        <v>665</v>
      </c>
      <c r="J777" s="570" t="s">
        <v>30</v>
      </c>
      <c r="K777" s="562" t="s">
        <v>163</v>
      </c>
      <c r="L777" s="1380">
        <v>3</v>
      </c>
      <c r="M777" s="601"/>
      <c r="N777" s="563">
        <f t="shared" si="11"/>
        <v>0</v>
      </c>
      <c r="O777" s="571">
        <f>SUM(N777)</f>
        <v>0</v>
      </c>
    </row>
    <row r="778" spans="1:15" ht="69.95" customHeight="1" x14ac:dyDescent="0.25">
      <c r="A778" s="543"/>
      <c r="B778" s="554"/>
      <c r="C778" s="574">
        <v>2601006</v>
      </c>
      <c r="D778" s="607" t="s">
        <v>791</v>
      </c>
      <c r="E778" s="572" t="s">
        <v>792</v>
      </c>
      <c r="F778" s="573" t="s">
        <v>793</v>
      </c>
      <c r="G778" s="608">
        <v>81201010</v>
      </c>
      <c r="H778" s="603" t="s">
        <v>794</v>
      </c>
      <c r="I778" s="570" t="s">
        <v>665</v>
      </c>
      <c r="J778" s="570" t="s">
        <v>30</v>
      </c>
      <c r="K778" s="562" t="s">
        <v>163</v>
      </c>
      <c r="L778" s="1380">
        <v>3</v>
      </c>
      <c r="M778" s="601"/>
      <c r="N778" s="563">
        <f t="shared" si="11"/>
        <v>0</v>
      </c>
      <c r="O778" s="567">
        <f>SUM(N778:N779)</f>
        <v>0</v>
      </c>
    </row>
    <row r="779" spans="1:15" ht="69.95" customHeight="1" x14ac:dyDescent="0.25">
      <c r="A779" s="543"/>
      <c r="B779" s="554"/>
      <c r="C779" s="565">
        <v>1010337</v>
      </c>
      <c r="D779" s="602" t="s">
        <v>667</v>
      </c>
      <c r="E779" s="557"/>
      <c r="F779" s="558"/>
      <c r="G779" s="565">
        <v>40103058</v>
      </c>
      <c r="H779" s="605" t="s">
        <v>668</v>
      </c>
      <c r="I779" s="562" t="s">
        <v>669</v>
      </c>
      <c r="J779" s="562"/>
      <c r="K779" s="562" t="s">
        <v>103</v>
      </c>
      <c r="L779" s="1380">
        <v>9</v>
      </c>
      <c r="M779" s="601"/>
      <c r="N779" s="563">
        <f t="shared" si="11"/>
        <v>0</v>
      </c>
      <c r="O779" s="568"/>
    </row>
    <row r="780" spans="1:15" ht="69.95" customHeight="1" x14ac:dyDescent="0.25">
      <c r="A780" s="543"/>
      <c r="B780" s="554"/>
      <c r="C780" s="574">
        <v>3102522</v>
      </c>
      <c r="D780" s="607" t="s">
        <v>795</v>
      </c>
      <c r="E780" s="572" t="s">
        <v>796</v>
      </c>
      <c r="F780" s="573" t="s">
        <v>796</v>
      </c>
      <c r="G780" s="608">
        <v>92113100</v>
      </c>
      <c r="H780" s="603" t="s">
        <v>797</v>
      </c>
      <c r="I780" s="570" t="s">
        <v>680</v>
      </c>
      <c r="J780" s="570" t="s">
        <v>36</v>
      </c>
      <c r="K780" s="562" t="s">
        <v>163</v>
      </c>
      <c r="L780" s="1380">
        <v>1</v>
      </c>
      <c r="M780" s="601"/>
      <c r="N780" s="563">
        <f t="shared" si="11"/>
        <v>0</v>
      </c>
      <c r="O780" s="567">
        <f>SUM(N780:N784)</f>
        <v>0</v>
      </c>
    </row>
    <row r="781" spans="1:15" ht="69.95" customHeight="1" x14ac:dyDescent="0.25">
      <c r="A781" s="543"/>
      <c r="B781" s="554"/>
      <c r="C781" s="559">
        <v>2802402</v>
      </c>
      <c r="D781" s="556" t="s">
        <v>666</v>
      </c>
      <c r="E781" s="566"/>
      <c r="F781" s="543"/>
      <c r="G781" s="559">
        <v>51070240</v>
      </c>
      <c r="H781" s="604" t="s">
        <v>447</v>
      </c>
      <c r="I781" s="561" t="s">
        <v>448</v>
      </c>
      <c r="J781" s="561"/>
      <c r="K781" s="562" t="s">
        <v>163</v>
      </c>
      <c r="L781" s="1380">
        <v>2</v>
      </c>
      <c r="M781" s="601"/>
      <c r="N781" s="563">
        <f t="shared" si="11"/>
        <v>0</v>
      </c>
      <c r="O781" s="564"/>
    </row>
    <row r="782" spans="1:15" ht="69.95" customHeight="1" x14ac:dyDescent="0.25">
      <c r="A782" s="543"/>
      <c r="B782" s="554"/>
      <c r="C782" s="559">
        <v>2980692</v>
      </c>
      <c r="D782" s="556" t="s">
        <v>681</v>
      </c>
      <c r="E782" s="566"/>
      <c r="F782" s="543"/>
      <c r="G782" s="559">
        <v>53216406</v>
      </c>
      <c r="H782" s="606" t="s">
        <v>682</v>
      </c>
      <c r="I782" s="570" t="s">
        <v>448</v>
      </c>
      <c r="J782" s="570"/>
      <c r="K782" s="562" t="s">
        <v>163</v>
      </c>
      <c r="L782" s="1380">
        <v>4</v>
      </c>
      <c r="M782" s="601"/>
      <c r="N782" s="563">
        <f t="shared" si="11"/>
        <v>0</v>
      </c>
      <c r="O782" s="564"/>
    </row>
    <row r="783" spans="1:15" ht="69.95" customHeight="1" x14ac:dyDescent="0.25">
      <c r="A783" s="543"/>
      <c r="B783" s="554"/>
      <c r="C783" s="559">
        <v>1015206</v>
      </c>
      <c r="D783" s="556" t="s">
        <v>683</v>
      </c>
      <c r="E783" s="566"/>
      <c r="F783" s="543"/>
      <c r="G783" s="559">
        <v>45002011</v>
      </c>
      <c r="H783" s="606" t="s">
        <v>684</v>
      </c>
      <c r="I783" s="570" t="s">
        <v>685</v>
      </c>
      <c r="J783" s="570"/>
      <c r="K783" s="562" t="s">
        <v>103</v>
      </c>
      <c r="L783" s="1380">
        <v>4</v>
      </c>
      <c r="M783" s="601"/>
      <c r="N783" s="563">
        <f t="shared" si="11"/>
        <v>0</v>
      </c>
      <c r="O783" s="564"/>
    </row>
    <row r="784" spans="1:15" ht="69.95" customHeight="1" x14ac:dyDescent="0.25">
      <c r="A784" s="543"/>
      <c r="B784" s="554"/>
      <c r="C784" s="565">
        <v>2820108</v>
      </c>
      <c r="D784" s="602" t="s">
        <v>686</v>
      </c>
      <c r="E784" s="557"/>
      <c r="F784" s="558"/>
      <c r="G784" s="565">
        <v>50112008</v>
      </c>
      <c r="H784" s="605" t="s">
        <v>687</v>
      </c>
      <c r="I784" s="562" t="s">
        <v>448</v>
      </c>
      <c r="J784" s="562"/>
      <c r="K784" s="562" t="s">
        <v>688</v>
      </c>
      <c r="L784" s="1380">
        <v>1</v>
      </c>
      <c r="M784" s="601"/>
      <c r="N784" s="563">
        <f t="shared" si="11"/>
        <v>0</v>
      </c>
      <c r="O784" s="568"/>
    </row>
    <row r="785" spans="1:15" ht="69.95" customHeight="1" x14ac:dyDescent="0.25">
      <c r="A785" s="543"/>
      <c r="B785" s="554"/>
      <c r="C785" s="574">
        <v>1021752</v>
      </c>
      <c r="D785" s="607" t="s">
        <v>689</v>
      </c>
      <c r="E785" s="572" t="s">
        <v>690</v>
      </c>
      <c r="F785" s="573" t="s">
        <v>35</v>
      </c>
      <c r="G785" s="608">
        <v>41002192</v>
      </c>
      <c r="H785" s="605" t="s">
        <v>691</v>
      </c>
      <c r="I785" s="562" t="s">
        <v>685</v>
      </c>
      <c r="J785" s="562" t="s">
        <v>623</v>
      </c>
      <c r="K785" s="562" t="s">
        <v>103</v>
      </c>
      <c r="L785" s="1380">
        <v>16</v>
      </c>
      <c r="M785" s="601"/>
      <c r="N785" s="563">
        <f t="shared" si="11"/>
        <v>0</v>
      </c>
      <c r="O785" s="567">
        <f>SUM(N785:N788)</f>
        <v>0</v>
      </c>
    </row>
    <row r="786" spans="1:15" ht="69.95" customHeight="1" x14ac:dyDescent="0.25">
      <c r="A786" s="543"/>
      <c r="B786" s="554"/>
      <c r="C786" s="565">
        <v>2862301</v>
      </c>
      <c r="D786" s="602" t="s">
        <v>692</v>
      </c>
      <c r="E786" s="566"/>
      <c r="F786" s="543"/>
      <c r="G786" s="565">
        <v>50801001</v>
      </c>
      <c r="H786" s="606" t="s">
        <v>693</v>
      </c>
      <c r="I786" s="570" t="s">
        <v>448</v>
      </c>
      <c r="J786" s="570"/>
      <c r="K786" s="562" t="s">
        <v>163</v>
      </c>
      <c r="L786" s="1380">
        <v>1</v>
      </c>
      <c r="M786" s="601"/>
      <c r="N786" s="563">
        <f t="shared" si="11"/>
        <v>0</v>
      </c>
      <c r="O786" s="564"/>
    </row>
    <row r="787" spans="1:15" ht="69.95" customHeight="1" x14ac:dyDescent="0.25">
      <c r="A787" s="543"/>
      <c r="B787" s="554"/>
      <c r="C787" s="565">
        <v>2635240</v>
      </c>
      <c r="D787" s="602" t="s">
        <v>694</v>
      </c>
      <c r="E787" s="566"/>
      <c r="F787" s="543"/>
      <c r="G787" s="565">
        <v>80101400</v>
      </c>
      <c r="H787" s="603" t="s">
        <v>695</v>
      </c>
      <c r="I787" s="570" t="s">
        <v>665</v>
      </c>
      <c r="J787" s="570"/>
      <c r="K787" s="562" t="s">
        <v>163</v>
      </c>
      <c r="L787" s="1380">
        <v>3</v>
      </c>
      <c r="M787" s="601"/>
      <c r="N787" s="563">
        <f t="shared" si="11"/>
        <v>0</v>
      </c>
      <c r="O787" s="564"/>
    </row>
    <row r="788" spans="1:15" ht="69.95" customHeight="1" x14ac:dyDescent="0.25">
      <c r="A788" s="543"/>
      <c r="B788" s="554"/>
      <c r="C788" s="559">
        <v>2052244</v>
      </c>
      <c r="D788" s="613" t="s">
        <v>491</v>
      </c>
      <c r="E788" s="557"/>
      <c r="F788" s="558"/>
      <c r="G788" s="559">
        <v>10606082</v>
      </c>
      <c r="H788" s="603" t="s">
        <v>492</v>
      </c>
      <c r="I788" s="570" t="s">
        <v>466</v>
      </c>
      <c r="J788" s="570"/>
      <c r="K788" s="562" t="s">
        <v>163</v>
      </c>
      <c r="L788" s="1380">
        <v>4</v>
      </c>
      <c r="M788" s="601"/>
      <c r="N788" s="563">
        <f t="shared" si="11"/>
        <v>0</v>
      </c>
      <c r="O788" s="568"/>
    </row>
    <row r="789" spans="1:15" ht="69.95" customHeight="1" thickBot="1" x14ac:dyDescent="0.3">
      <c r="A789" s="543"/>
      <c r="B789" s="575"/>
      <c r="C789" s="576">
        <v>2621222</v>
      </c>
      <c r="D789" s="577" t="s">
        <v>696</v>
      </c>
      <c r="E789" s="578" t="s">
        <v>697</v>
      </c>
      <c r="F789" s="579" t="s">
        <v>35</v>
      </c>
      <c r="G789" s="576">
        <v>80612224</v>
      </c>
      <c r="H789" s="580" t="s">
        <v>698</v>
      </c>
      <c r="I789" s="581" t="s">
        <v>665</v>
      </c>
      <c r="J789" s="581" t="s">
        <v>623</v>
      </c>
      <c r="K789" s="582" t="s">
        <v>163</v>
      </c>
      <c r="L789" s="1381">
        <v>3</v>
      </c>
      <c r="M789" s="611"/>
      <c r="N789" s="583">
        <f t="shared" si="11"/>
        <v>0</v>
      </c>
      <c r="O789" s="584">
        <f>SUM(N789)</f>
        <v>0</v>
      </c>
    </row>
    <row r="790" spans="1:15" ht="69.95" customHeight="1" x14ac:dyDescent="0.25">
      <c r="A790" s="501" t="s">
        <v>798</v>
      </c>
      <c r="B790" s="502"/>
      <c r="C790" s="503">
        <v>2120102</v>
      </c>
      <c r="D790" s="585" t="s">
        <v>655</v>
      </c>
      <c r="E790" s="505" t="s">
        <v>785</v>
      </c>
      <c r="F790" s="506" t="s">
        <v>657</v>
      </c>
      <c r="G790" s="503">
        <v>12005072</v>
      </c>
      <c r="H790" s="586" t="s">
        <v>658</v>
      </c>
      <c r="I790" s="508" t="s">
        <v>466</v>
      </c>
      <c r="J790" s="508" t="s">
        <v>30</v>
      </c>
      <c r="K790" s="508" t="s">
        <v>163</v>
      </c>
      <c r="L790" s="1374">
        <v>3</v>
      </c>
      <c r="M790" s="509"/>
      <c r="N790" s="509">
        <f t="shared" si="11"/>
        <v>0</v>
      </c>
      <c r="O790" s="510">
        <f>SUM(N791)</f>
        <v>0</v>
      </c>
    </row>
    <row r="791" spans="1:15" ht="69.95" customHeight="1" x14ac:dyDescent="0.25">
      <c r="A791" s="501"/>
      <c r="B791" s="511"/>
      <c r="C791" s="512">
        <v>2112042</v>
      </c>
      <c r="D791" s="587" t="s">
        <v>659</v>
      </c>
      <c r="E791" s="514"/>
      <c r="F791" s="515"/>
      <c r="G791" s="512">
        <v>12611400</v>
      </c>
      <c r="H791" s="588" t="s">
        <v>660</v>
      </c>
      <c r="I791" s="519" t="s">
        <v>466</v>
      </c>
      <c r="J791" s="519"/>
      <c r="K791" s="518" t="s">
        <v>163</v>
      </c>
      <c r="L791" s="1375">
        <v>3</v>
      </c>
      <c r="M791" s="521"/>
      <c r="N791" s="521">
        <f t="shared" si="11"/>
        <v>0</v>
      </c>
      <c r="O791" s="522"/>
    </row>
    <row r="792" spans="1:15" ht="69.95" customHeight="1" x14ac:dyDescent="0.25">
      <c r="A792" s="501"/>
      <c r="B792" s="511"/>
      <c r="C792" s="532">
        <v>2516122</v>
      </c>
      <c r="D792" s="597" t="s">
        <v>661</v>
      </c>
      <c r="E792" s="524" t="s">
        <v>786</v>
      </c>
      <c r="F792" s="501" t="s">
        <v>787</v>
      </c>
      <c r="G792" s="598">
        <v>81528112</v>
      </c>
      <c r="H792" s="591" t="s">
        <v>664</v>
      </c>
      <c r="I792" s="528" t="s">
        <v>665</v>
      </c>
      <c r="J792" s="528" t="s">
        <v>30</v>
      </c>
      <c r="K792" s="518" t="s">
        <v>163</v>
      </c>
      <c r="L792" s="1375">
        <v>3</v>
      </c>
      <c r="M792" s="521"/>
      <c r="N792" s="521">
        <f t="shared" si="11"/>
        <v>0</v>
      </c>
      <c r="O792" s="525">
        <f>SUM(N792:N795)</f>
        <v>0</v>
      </c>
    </row>
    <row r="793" spans="1:15" ht="69.95" customHeight="1" x14ac:dyDescent="0.25">
      <c r="A793" s="501"/>
      <c r="B793" s="511"/>
      <c r="C793" s="512">
        <v>2802402</v>
      </c>
      <c r="D793" s="587" t="s">
        <v>666</v>
      </c>
      <c r="E793" s="524"/>
      <c r="F793" s="501"/>
      <c r="G793" s="512">
        <v>51070240</v>
      </c>
      <c r="H793" s="592" t="s">
        <v>447</v>
      </c>
      <c r="I793" s="519" t="s">
        <v>448</v>
      </c>
      <c r="J793" s="519"/>
      <c r="K793" s="518" t="s">
        <v>163</v>
      </c>
      <c r="L793" s="1375">
        <v>1</v>
      </c>
      <c r="M793" s="521"/>
      <c r="N793" s="521">
        <f t="shared" ref="N793:N856" si="12">L793*M793</f>
        <v>0</v>
      </c>
      <c r="O793" s="522"/>
    </row>
    <row r="794" spans="1:15" ht="69.95" customHeight="1" x14ac:dyDescent="0.25">
      <c r="A794" s="501"/>
      <c r="B794" s="511"/>
      <c r="C794" s="523">
        <v>2851630</v>
      </c>
      <c r="D794" s="590" t="s">
        <v>459</v>
      </c>
      <c r="E794" s="524"/>
      <c r="F794" s="501"/>
      <c r="G794" s="523">
        <v>53516052</v>
      </c>
      <c r="H794" s="592" t="s">
        <v>460</v>
      </c>
      <c r="I794" s="519" t="s">
        <v>448</v>
      </c>
      <c r="J794" s="519"/>
      <c r="K794" s="518" t="s">
        <v>163</v>
      </c>
      <c r="L794" s="1375">
        <v>2</v>
      </c>
      <c r="M794" s="521"/>
      <c r="N794" s="521">
        <f t="shared" si="12"/>
        <v>0</v>
      </c>
      <c r="O794" s="522"/>
    </row>
    <row r="795" spans="1:15" ht="69.95" customHeight="1" x14ac:dyDescent="0.25">
      <c r="A795" s="501"/>
      <c r="B795" s="511"/>
      <c r="C795" s="523">
        <v>1010337</v>
      </c>
      <c r="D795" s="590" t="s">
        <v>667</v>
      </c>
      <c r="E795" s="514"/>
      <c r="F795" s="515"/>
      <c r="G795" s="523">
        <v>40103058</v>
      </c>
      <c r="H795" s="593" t="s">
        <v>668</v>
      </c>
      <c r="I795" s="518" t="s">
        <v>669</v>
      </c>
      <c r="J795" s="518"/>
      <c r="K795" s="518" t="s">
        <v>103</v>
      </c>
      <c r="L795" s="1375">
        <v>9</v>
      </c>
      <c r="M795" s="521"/>
      <c r="N795" s="521">
        <f t="shared" si="12"/>
        <v>0</v>
      </c>
      <c r="O795" s="526"/>
    </row>
    <row r="796" spans="1:15" ht="69.95" customHeight="1" x14ac:dyDescent="0.25">
      <c r="A796" s="501"/>
      <c r="B796" s="511"/>
      <c r="C796" s="512">
        <v>2624210</v>
      </c>
      <c r="D796" s="587" t="s">
        <v>788</v>
      </c>
      <c r="E796" s="527" t="s">
        <v>789</v>
      </c>
      <c r="F796" s="515" t="s">
        <v>35</v>
      </c>
      <c r="G796" s="512">
        <v>80633010</v>
      </c>
      <c r="H796" s="591" t="s">
        <v>790</v>
      </c>
      <c r="I796" s="528" t="s">
        <v>665</v>
      </c>
      <c r="J796" s="528" t="s">
        <v>30</v>
      </c>
      <c r="K796" s="518" t="s">
        <v>163</v>
      </c>
      <c r="L796" s="1376">
        <v>3</v>
      </c>
      <c r="M796" s="521"/>
      <c r="N796" s="521">
        <f t="shared" si="12"/>
        <v>0</v>
      </c>
      <c r="O796" s="529">
        <f>SUM(N796)</f>
        <v>0</v>
      </c>
    </row>
    <row r="797" spans="1:15" ht="69.95" customHeight="1" x14ac:dyDescent="0.25">
      <c r="A797" s="501"/>
      <c r="B797" s="511"/>
      <c r="C797" s="532">
        <v>2601006</v>
      </c>
      <c r="D797" s="597" t="s">
        <v>791</v>
      </c>
      <c r="E797" s="530" t="s">
        <v>792</v>
      </c>
      <c r="F797" s="531" t="s">
        <v>793</v>
      </c>
      <c r="G797" s="598">
        <v>81201010</v>
      </c>
      <c r="H797" s="591" t="s">
        <v>794</v>
      </c>
      <c r="I797" s="528" t="s">
        <v>665</v>
      </c>
      <c r="J797" s="528" t="s">
        <v>30</v>
      </c>
      <c r="K797" s="518" t="s">
        <v>163</v>
      </c>
      <c r="L797" s="1376">
        <v>3</v>
      </c>
      <c r="M797" s="521"/>
      <c r="N797" s="521">
        <f t="shared" si="12"/>
        <v>0</v>
      </c>
      <c r="O797" s="525">
        <f>SUM(N797:N798)</f>
        <v>0</v>
      </c>
    </row>
    <row r="798" spans="1:15" ht="69.95" customHeight="1" x14ac:dyDescent="0.25">
      <c r="A798" s="501"/>
      <c r="B798" s="511"/>
      <c r="C798" s="523">
        <v>1010337</v>
      </c>
      <c r="D798" s="590" t="s">
        <v>667</v>
      </c>
      <c r="E798" s="514"/>
      <c r="F798" s="515"/>
      <c r="G798" s="523">
        <v>40103058</v>
      </c>
      <c r="H798" s="593" t="s">
        <v>668</v>
      </c>
      <c r="I798" s="518" t="s">
        <v>669</v>
      </c>
      <c r="J798" s="518"/>
      <c r="K798" s="518" t="s">
        <v>103</v>
      </c>
      <c r="L798" s="1376">
        <v>9</v>
      </c>
      <c r="M798" s="521"/>
      <c r="N798" s="521">
        <f t="shared" si="12"/>
        <v>0</v>
      </c>
      <c r="O798" s="526"/>
    </row>
    <row r="799" spans="1:15" ht="69.95" customHeight="1" x14ac:dyDescent="0.25">
      <c r="A799" s="501"/>
      <c r="B799" s="511"/>
      <c r="C799" s="532">
        <v>3102523</v>
      </c>
      <c r="D799" s="597" t="s">
        <v>799</v>
      </c>
      <c r="E799" s="530" t="s">
        <v>800</v>
      </c>
      <c r="F799" s="531" t="s">
        <v>800</v>
      </c>
      <c r="G799" s="598">
        <v>92113112</v>
      </c>
      <c r="H799" s="591" t="s">
        <v>801</v>
      </c>
      <c r="I799" s="528" t="s">
        <v>680</v>
      </c>
      <c r="J799" s="528" t="s">
        <v>36</v>
      </c>
      <c r="K799" s="518" t="s">
        <v>163</v>
      </c>
      <c r="L799" s="1376">
        <v>1</v>
      </c>
      <c r="M799" s="521"/>
      <c r="N799" s="521">
        <f t="shared" si="12"/>
        <v>0</v>
      </c>
      <c r="O799" s="525">
        <f>SUM(N799:N803)</f>
        <v>0</v>
      </c>
    </row>
    <row r="800" spans="1:15" ht="69.95" customHeight="1" x14ac:dyDescent="0.25">
      <c r="A800" s="501"/>
      <c r="B800" s="511"/>
      <c r="C800" s="532">
        <v>2802402</v>
      </c>
      <c r="D800" s="597" t="s">
        <v>666</v>
      </c>
      <c r="E800" s="524"/>
      <c r="F800" s="501"/>
      <c r="G800" s="598">
        <v>51070240</v>
      </c>
      <c r="H800" s="592" t="s">
        <v>447</v>
      </c>
      <c r="I800" s="519" t="s">
        <v>448</v>
      </c>
      <c r="J800" s="519"/>
      <c r="K800" s="518" t="s">
        <v>163</v>
      </c>
      <c r="L800" s="1376">
        <v>2</v>
      </c>
      <c r="M800" s="521"/>
      <c r="N800" s="521">
        <f t="shared" si="12"/>
        <v>0</v>
      </c>
      <c r="O800" s="522"/>
    </row>
    <row r="801" spans="1:15" ht="69.95" customHeight="1" x14ac:dyDescent="0.25">
      <c r="A801" s="501"/>
      <c r="B801" s="511"/>
      <c r="C801" s="532">
        <v>2980692</v>
      </c>
      <c r="D801" s="597" t="s">
        <v>681</v>
      </c>
      <c r="E801" s="524"/>
      <c r="F801" s="501"/>
      <c r="G801" s="598">
        <v>53216406</v>
      </c>
      <c r="H801" s="594" t="s">
        <v>682</v>
      </c>
      <c r="I801" s="528" t="s">
        <v>448</v>
      </c>
      <c r="J801" s="528"/>
      <c r="K801" s="518" t="s">
        <v>163</v>
      </c>
      <c r="L801" s="1376">
        <v>4</v>
      </c>
      <c r="M801" s="521"/>
      <c r="N801" s="521">
        <f t="shared" si="12"/>
        <v>0</v>
      </c>
      <c r="O801" s="522"/>
    </row>
    <row r="802" spans="1:15" ht="69.95" customHeight="1" x14ac:dyDescent="0.25">
      <c r="A802" s="501"/>
      <c r="B802" s="511"/>
      <c r="C802" s="532">
        <v>1015206</v>
      </c>
      <c r="D802" s="597" t="s">
        <v>683</v>
      </c>
      <c r="E802" s="524"/>
      <c r="F802" s="501"/>
      <c r="G802" s="598">
        <v>45002011</v>
      </c>
      <c r="H802" s="594" t="s">
        <v>684</v>
      </c>
      <c r="I802" s="528" t="s">
        <v>685</v>
      </c>
      <c r="J802" s="528"/>
      <c r="K802" s="518" t="s">
        <v>103</v>
      </c>
      <c r="L802" s="1376">
        <v>4</v>
      </c>
      <c r="M802" s="521"/>
      <c r="N802" s="521">
        <f t="shared" si="12"/>
        <v>0</v>
      </c>
      <c r="O802" s="522"/>
    </row>
    <row r="803" spans="1:15" ht="69.95" customHeight="1" x14ac:dyDescent="0.25">
      <c r="A803" s="501"/>
      <c r="B803" s="511"/>
      <c r="C803" s="532">
        <v>2820108</v>
      </c>
      <c r="D803" s="597" t="s">
        <v>686</v>
      </c>
      <c r="E803" s="514"/>
      <c r="F803" s="515"/>
      <c r="G803" s="598">
        <v>50112008</v>
      </c>
      <c r="H803" s="593" t="s">
        <v>687</v>
      </c>
      <c r="I803" s="518" t="s">
        <v>448</v>
      </c>
      <c r="J803" s="518"/>
      <c r="K803" s="518" t="s">
        <v>688</v>
      </c>
      <c r="L803" s="1376">
        <v>1</v>
      </c>
      <c r="M803" s="521"/>
      <c r="N803" s="521">
        <f t="shared" si="12"/>
        <v>0</v>
      </c>
      <c r="O803" s="526"/>
    </row>
    <row r="804" spans="1:15" ht="69.95" customHeight="1" x14ac:dyDescent="0.25">
      <c r="A804" s="501"/>
      <c r="B804" s="511"/>
      <c r="C804" s="532">
        <v>1021752</v>
      </c>
      <c r="D804" s="597" t="s">
        <v>689</v>
      </c>
      <c r="E804" s="530" t="s">
        <v>690</v>
      </c>
      <c r="F804" s="531" t="s">
        <v>35</v>
      </c>
      <c r="G804" s="598">
        <v>41002192</v>
      </c>
      <c r="H804" s="593" t="s">
        <v>691</v>
      </c>
      <c r="I804" s="518" t="s">
        <v>685</v>
      </c>
      <c r="J804" s="518" t="s">
        <v>623</v>
      </c>
      <c r="K804" s="518" t="s">
        <v>103</v>
      </c>
      <c r="L804" s="1376">
        <v>16</v>
      </c>
      <c r="M804" s="521"/>
      <c r="N804" s="521">
        <f t="shared" si="12"/>
        <v>0</v>
      </c>
      <c r="O804" s="525">
        <f>SUM(N804:N807)</f>
        <v>0</v>
      </c>
    </row>
    <row r="805" spans="1:15" ht="69.95" customHeight="1" x14ac:dyDescent="0.25">
      <c r="A805" s="501"/>
      <c r="B805" s="511"/>
      <c r="C805" s="523">
        <v>2862301</v>
      </c>
      <c r="D805" s="590" t="s">
        <v>692</v>
      </c>
      <c r="E805" s="524"/>
      <c r="F805" s="501"/>
      <c r="G805" s="523">
        <v>50801001</v>
      </c>
      <c r="H805" s="594" t="s">
        <v>693</v>
      </c>
      <c r="I805" s="528" t="s">
        <v>448</v>
      </c>
      <c r="J805" s="528"/>
      <c r="K805" s="518" t="s">
        <v>163</v>
      </c>
      <c r="L805" s="1376">
        <v>1</v>
      </c>
      <c r="M805" s="521"/>
      <c r="N805" s="521">
        <f t="shared" si="12"/>
        <v>0</v>
      </c>
      <c r="O805" s="522"/>
    </row>
    <row r="806" spans="1:15" ht="69.95" customHeight="1" x14ac:dyDescent="0.25">
      <c r="A806" s="501"/>
      <c r="B806" s="511"/>
      <c r="C806" s="532">
        <v>2635240</v>
      </c>
      <c r="D806" s="597" t="s">
        <v>694</v>
      </c>
      <c r="E806" s="524"/>
      <c r="F806" s="501"/>
      <c r="G806" s="598">
        <v>80101400</v>
      </c>
      <c r="H806" s="591" t="s">
        <v>695</v>
      </c>
      <c r="I806" s="528" t="s">
        <v>665</v>
      </c>
      <c r="J806" s="528"/>
      <c r="K806" s="518" t="s">
        <v>163</v>
      </c>
      <c r="L806" s="1376">
        <v>3</v>
      </c>
      <c r="M806" s="521"/>
      <c r="N806" s="521">
        <f t="shared" si="12"/>
        <v>0</v>
      </c>
      <c r="O806" s="522"/>
    </row>
    <row r="807" spans="1:15" ht="69.95" customHeight="1" x14ac:dyDescent="0.25">
      <c r="A807" s="501"/>
      <c r="B807" s="511"/>
      <c r="C807" s="512">
        <v>2052244</v>
      </c>
      <c r="D807" s="620" t="s">
        <v>491</v>
      </c>
      <c r="E807" s="514"/>
      <c r="F807" s="515"/>
      <c r="G807" s="512">
        <v>10606082</v>
      </c>
      <c r="H807" s="591" t="s">
        <v>492</v>
      </c>
      <c r="I807" s="528" t="s">
        <v>466</v>
      </c>
      <c r="J807" s="528"/>
      <c r="K807" s="518" t="s">
        <v>163</v>
      </c>
      <c r="L807" s="1376">
        <v>4</v>
      </c>
      <c r="M807" s="521"/>
      <c r="N807" s="521">
        <f t="shared" si="12"/>
        <v>0</v>
      </c>
      <c r="O807" s="526"/>
    </row>
    <row r="808" spans="1:15" ht="69.95" customHeight="1" thickBot="1" x14ac:dyDescent="0.3">
      <c r="A808" s="501"/>
      <c r="B808" s="533"/>
      <c r="C808" s="627">
        <v>2621222</v>
      </c>
      <c r="D808" s="628" t="s">
        <v>696</v>
      </c>
      <c r="E808" s="535" t="s">
        <v>697</v>
      </c>
      <c r="F808" s="536" t="s">
        <v>35</v>
      </c>
      <c r="G808" s="629">
        <v>80612224</v>
      </c>
      <c r="H808" s="600" t="s">
        <v>698</v>
      </c>
      <c r="I808" s="539" t="s">
        <v>665</v>
      </c>
      <c r="J808" s="539" t="s">
        <v>623</v>
      </c>
      <c r="K808" s="538" t="s">
        <v>163</v>
      </c>
      <c r="L808" s="1377">
        <v>3</v>
      </c>
      <c r="M808" s="541"/>
      <c r="N808" s="541">
        <f t="shared" si="12"/>
        <v>0</v>
      </c>
      <c r="O808" s="542">
        <f>SUM(N808)</f>
        <v>0</v>
      </c>
    </row>
    <row r="809" spans="1:15" ht="69.95" customHeight="1" x14ac:dyDescent="0.25">
      <c r="A809" s="543" t="s">
        <v>802</v>
      </c>
      <c r="B809" s="544"/>
      <c r="C809" s="630">
        <v>2120102</v>
      </c>
      <c r="D809" s="631" t="s">
        <v>655</v>
      </c>
      <c r="E809" s="547" t="s">
        <v>785</v>
      </c>
      <c r="F809" s="548" t="s">
        <v>657</v>
      </c>
      <c r="G809" s="632">
        <v>12005072</v>
      </c>
      <c r="H809" s="550" t="s">
        <v>658</v>
      </c>
      <c r="I809" s="551" t="s">
        <v>466</v>
      </c>
      <c r="J809" s="551" t="s">
        <v>30</v>
      </c>
      <c r="K809" s="551" t="s">
        <v>163</v>
      </c>
      <c r="L809" s="1378">
        <v>3</v>
      </c>
      <c r="M809" s="552"/>
      <c r="N809" s="552">
        <f t="shared" si="12"/>
        <v>0</v>
      </c>
      <c r="O809" s="553">
        <f>SUM(N810)</f>
        <v>0</v>
      </c>
    </row>
    <row r="810" spans="1:15" ht="69.95" customHeight="1" x14ac:dyDescent="0.25">
      <c r="A810" s="543"/>
      <c r="B810" s="554"/>
      <c r="C810" s="574">
        <v>2112042</v>
      </c>
      <c r="D810" s="607" t="s">
        <v>659</v>
      </c>
      <c r="E810" s="557"/>
      <c r="F810" s="558"/>
      <c r="G810" s="608">
        <v>12611400</v>
      </c>
      <c r="H810" s="560" t="s">
        <v>660</v>
      </c>
      <c r="I810" s="561" t="s">
        <v>466</v>
      </c>
      <c r="J810" s="561"/>
      <c r="K810" s="562" t="s">
        <v>163</v>
      </c>
      <c r="L810" s="1379">
        <v>3</v>
      </c>
      <c r="M810" s="601"/>
      <c r="N810" s="563">
        <f t="shared" si="12"/>
        <v>0</v>
      </c>
      <c r="O810" s="564"/>
    </row>
    <row r="811" spans="1:15" ht="69.95" customHeight="1" x14ac:dyDescent="0.25">
      <c r="A811" s="543"/>
      <c r="B811" s="554"/>
      <c r="C811" s="574">
        <v>2516122</v>
      </c>
      <c r="D811" s="607" t="s">
        <v>661</v>
      </c>
      <c r="E811" s="566" t="s">
        <v>786</v>
      </c>
      <c r="F811" s="543" t="s">
        <v>787</v>
      </c>
      <c r="G811" s="608">
        <v>81528112</v>
      </c>
      <c r="H811" s="603" t="s">
        <v>664</v>
      </c>
      <c r="I811" s="570" t="s">
        <v>665</v>
      </c>
      <c r="J811" s="570" t="s">
        <v>30</v>
      </c>
      <c r="K811" s="562" t="s">
        <v>163</v>
      </c>
      <c r="L811" s="1379">
        <v>3</v>
      </c>
      <c r="M811" s="601"/>
      <c r="N811" s="563">
        <f t="shared" si="12"/>
        <v>0</v>
      </c>
      <c r="O811" s="567">
        <f>SUM(N811:N814)</f>
        <v>0</v>
      </c>
    </row>
    <row r="812" spans="1:15" ht="69.95" customHeight="1" x14ac:dyDescent="0.25">
      <c r="A812" s="543"/>
      <c r="B812" s="554"/>
      <c r="C812" s="574">
        <v>2802402</v>
      </c>
      <c r="D812" s="607" t="s">
        <v>666</v>
      </c>
      <c r="E812" s="566"/>
      <c r="F812" s="543"/>
      <c r="G812" s="608">
        <v>51070240</v>
      </c>
      <c r="H812" s="604" t="s">
        <v>447</v>
      </c>
      <c r="I812" s="561" t="s">
        <v>448</v>
      </c>
      <c r="J812" s="561"/>
      <c r="K812" s="562" t="s">
        <v>163</v>
      </c>
      <c r="L812" s="1379">
        <v>1</v>
      </c>
      <c r="M812" s="601"/>
      <c r="N812" s="563">
        <f t="shared" si="12"/>
        <v>0</v>
      </c>
      <c r="O812" s="564"/>
    </row>
    <row r="813" spans="1:15" ht="69.95" customHeight="1" x14ac:dyDescent="0.25">
      <c r="A813" s="543"/>
      <c r="B813" s="554"/>
      <c r="C813" s="574">
        <v>2851630</v>
      </c>
      <c r="D813" s="607" t="s">
        <v>459</v>
      </c>
      <c r="E813" s="566"/>
      <c r="F813" s="543"/>
      <c r="G813" s="608">
        <v>53516052</v>
      </c>
      <c r="H813" s="604" t="s">
        <v>460</v>
      </c>
      <c r="I813" s="561" t="s">
        <v>448</v>
      </c>
      <c r="J813" s="561"/>
      <c r="K813" s="562" t="s">
        <v>163</v>
      </c>
      <c r="L813" s="1379">
        <v>2</v>
      </c>
      <c r="M813" s="601"/>
      <c r="N813" s="563">
        <f t="shared" si="12"/>
        <v>0</v>
      </c>
      <c r="O813" s="564"/>
    </row>
    <row r="814" spans="1:15" ht="69.95" customHeight="1" x14ac:dyDescent="0.25">
      <c r="A814" s="543"/>
      <c r="B814" s="554"/>
      <c r="C814" s="574">
        <v>1010337</v>
      </c>
      <c r="D814" s="607" t="s">
        <v>667</v>
      </c>
      <c r="E814" s="557"/>
      <c r="F814" s="558"/>
      <c r="G814" s="608">
        <v>40103058</v>
      </c>
      <c r="H814" s="605" t="s">
        <v>668</v>
      </c>
      <c r="I814" s="562" t="s">
        <v>669</v>
      </c>
      <c r="J814" s="562"/>
      <c r="K814" s="562" t="s">
        <v>103</v>
      </c>
      <c r="L814" s="1379">
        <v>9</v>
      </c>
      <c r="M814" s="601"/>
      <c r="N814" s="563">
        <f t="shared" si="12"/>
        <v>0</v>
      </c>
      <c r="O814" s="568"/>
    </row>
    <row r="815" spans="1:15" ht="69.95" customHeight="1" x14ac:dyDescent="0.25">
      <c r="A815" s="543"/>
      <c r="B815" s="554"/>
      <c r="C815" s="574">
        <v>2624212</v>
      </c>
      <c r="D815" s="607" t="s">
        <v>803</v>
      </c>
      <c r="E815" s="569" t="s">
        <v>804</v>
      </c>
      <c r="F815" s="558" t="s">
        <v>35</v>
      </c>
      <c r="G815" s="608">
        <v>80633012</v>
      </c>
      <c r="H815" s="603" t="s">
        <v>805</v>
      </c>
      <c r="I815" s="570" t="s">
        <v>665</v>
      </c>
      <c r="J815" s="570" t="s">
        <v>30</v>
      </c>
      <c r="K815" s="562" t="s">
        <v>163</v>
      </c>
      <c r="L815" s="1380">
        <v>3</v>
      </c>
      <c r="M815" s="601"/>
      <c r="N815" s="563">
        <f t="shared" si="12"/>
        <v>0</v>
      </c>
      <c r="O815" s="571">
        <f>SUM(N815)</f>
        <v>0</v>
      </c>
    </row>
    <row r="816" spans="1:15" ht="69.95" customHeight="1" x14ac:dyDescent="0.25">
      <c r="A816" s="543"/>
      <c r="B816" s="554"/>
      <c r="C816" s="574">
        <v>2601006</v>
      </c>
      <c r="D816" s="607" t="s">
        <v>791</v>
      </c>
      <c r="E816" s="572" t="s">
        <v>792</v>
      </c>
      <c r="F816" s="573" t="s">
        <v>793</v>
      </c>
      <c r="G816" s="608">
        <v>81201010</v>
      </c>
      <c r="H816" s="603" t="s">
        <v>794</v>
      </c>
      <c r="I816" s="570" t="s">
        <v>665</v>
      </c>
      <c r="J816" s="570" t="s">
        <v>30</v>
      </c>
      <c r="K816" s="562" t="s">
        <v>163</v>
      </c>
      <c r="L816" s="1380">
        <v>3</v>
      </c>
      <c r="M816" s="601"/>
      <c r="N816" s="563">
        <f t="shared" si="12"/>
        <v>0</v>
      </c>
      <c r="O816" s="567">
        <f>SUM(N816:N817)</f>
        <v>0</v>
      </c>
    </row>
    <row r="817" spans="1:15" ht="69.95" customHeight="1" x14ac:dyDescent="0.25">
      <c r="A817" s="543"/>
      <c r="B817" s="554"/>
      <c r="C817" s="574">
        <v>1010337</v>
      </c>
      <c r="D817" s="607" t="s">
        <v>667</v>
      </c>
      <c r="E817" s="557"/>
      <c r="F817" s="558"/>
      <c r="G817" s="608">
        <v>40103058</v>
      </c>
      <c r="H817" s="605" t="s">
        <v>668</v>
      </c>
      <c r="I817" s="562" t="s">
        <v>669</v>
      </c>
      <c r="J817" s="562"/>
      <c r="K817" s="562" t="s">
        <v>103</v>
      </c>
      <c r="L817" s="1380">
        <v>9</v>
      </c>
      <c r="M817" s="601"/>
      <c r="N817" s="563">
        <f t="shared" si="12"/>
        <v>0</v>
      </c>
      <c r="O817" s="568"/>
    </row>
    <row r="818" spans="1:15" ht="69.95" customHeight="1" x14ac:dyDescent="0.25">
      <c r="A818" s="543"/>
      <c r="B818" s="554"/>
      <c r="C818" s="574">
        <v>3102524</v>
      </c>
      <c r="D818" s="607" t="s">
        <v>806</v>
      </c>
      <c r="E818" s="572" t="s">
        <v>807</v>
      </c>
      <c r="F818" s="573" t="s">
        <v>807</v>
      </c>
      <c r="G818" s="608">
        <v>92113125</v>
      </c>
      <c r="H818" s="603" t="s">
        <v>808</v>
      </c>
      <c r="I818" s="570" t="s">
        <v>680</v>
      </c>
      <c r="J818" s="570" t="s">
        <v>36</v>
      </c>
      <c r="K818" s="562" t="s">
        <v>163</v>
      </c>
      <c r="L818" s="1380">
        <v>1</v>
      </c>
      <c r="M818" s="601"/>
      <c r="N818" s="563">
        <f t="shared" si="12"/>
        <v>0</v>
      </c>
      <c r="O818" s="567">
        <f>SUM(N818:N822)</f>
        <v>0</v>
      </c>
    </row>
    <row r="819" spans="1:15" ht="69.95" customHeight="1" x14ac:dyDescent="0.25">
      <c r="A819" s="543"/>
      <c r="B819" s="554"/>
      <c r="C819" s="559">
        <v>2802402</v>
      </c>
      <c r="D819" s="556" t="s">
        <v>666</v>
      </c>
      <c r="E819" s="566"/>
      <c r="F819" s="543"/>
      <c r="G819" s="559">
        <v>51070240</v>
      </c>
      <c r="H819" s="604" t="s">
        <v>447</v>
      </c>
      <c r="I819" s="561" t="s">
        <v>448</v>
      </c>
      <c r="J819" s="561"/>
      <c r="K819" s="562" t="s">
        <v>163</v>
      </c>
      <c r="L819" s="1380">
        <v>2</v>
      </c>
      <c r="M819" s="601"/>
      <c r="N819" s="563">
        <f t="shared" si="12"/>
        <v>0</v>
      </c>
      <c r="O819" s="564"/>
    </row>
    <row r="820" spans="1:15" ht="69.95" customHeight="1" x14ac:dyDescent="0.25">
      <c r="A820" s="543"/>
      <c r="B820" s="554"/>
      <c r="C820" s="559">
        <v>2980692</v>
      </c>
      <c r="D820" s="556" t="s">
        <v>681</v>
      </c>
      <c r="E820" s="566"/>
      <c r="F820" s="543"/>
      <c r="G820" s="559">
        <v>53216406</v>
      </c>
      <c r="H820" s="606" t="s">
        <v>682</v>
      </c>
      <c r="I820" s="570" t="s">
        <v>448</v>
      </c>
      <c r="J820" s="570"/>
      <c r="K820" s="562" t="s">
        <v>163</v>
      </c>
      <c r="L820" s="1380">
        <v>4</v>
      </c>
      <c r="M820" s="601"/>
      <c r="N820" s="563">
        <f t="shared" si="12"/>
        <v>0</v>
      </c>
      <c r="O820" s="564"/>
    </row>
    <row r="821" spans="1:15" ht="69.95" customHeight="1" x14ac:dyDescent="0.25">
      <c r="A821" s="543"/>
      <c r="B821" s="554"/>
      <c r="C821" s="559">
        <v>1015206</v>
      </c>
      <c r="D821" s="556" t="s">
        <v>683</v>
      </c>
      <c r="E821" s="566"/>
      <c r="F821" s="543"/>
      <c r="G821" s="559">
        <v>45002011</v>
      </c>
      <c r="H821" s="606" t="s">
        <v>684</v>
      </c>
      <c r="I821" s="570" t="s">
        <v>685</v>
      </c>
      <c r="J821" s="570"/>
      <c r="K821" s="562" t="s">
        <v>103</v>
      </c>
      <c r="L821" s="1380">
        <v>4</v>
      </c>
      <c r="M821" s="601"/>
      <c r="N821" s="563">
        <f t="shared" si="12"/>
        <v>0</v>
      </c>
      <c r="O821" s="564"/>
    </row>
    <row r="822" spans="1:15" ht="69.95" customHeight="1" x14ac:dyDescent="0.25">
      <c r="A822" s="543"/>
      <c r="B822" s="554"/>
      <c r="C822" s="565">
        <v>2820108</v>
      </c>
      <c r="D822" s="602" t="s">
        <v>686</v>
      </c>
      <c r="E822" s="557"/>
      <c r="F822" s="558"/>
      <c r="G822" s="565">
        <v>50112008</v>
      </c>
      <c r="H822" s="605" t="s">
        <v>687</v>
      </c>
      <c r="I822" s="562" t="s">
        <v>448</v>
      </c>
      <c r="J822" s="562"/>
      <c r="K822" s="562" t="s">
        <v>688</v>
      </c>
      <c r="L822" s="1380">
        <v>1</v>
      </c>
      <c r="M822" s="601"/>
      <c r="N822" s="563">
        <f t="shared" si="12"/>
        <v>0</v>
      </c>
      <c r="O822" s="568"/>
    </row>
    <row r="823" spans="1:15" ht="69.95" customHeight="1" x14ac:dyDescent="0.25">
      <c r="A823" s="543"/>
      <c r="B823" s="554"/>
      <c r="C823" s="574">
        <v>1021752</v>
      </c>
      <c r="D823" s="607" t="s">
        <v>689</v>
      </c>
      <c r="E823" s="572" t="s">
        <v>690</v>
      </c>
      <c r="F823" s="573" t="s">
        <v>35</v>
      </c>
      <c r="G823" s="608">
        <v>41002192</v>
      </c>
      <c r="H823" s="605" t="s">
        <v>691</v>
      </c>
      <c r="I823" s="562" t="s">
        <v>685</v>
      </c>
      <c r="J823" s="562" t="s">
        <v>623</v>
      </c>
      <c r="K823" s="562" t="s">
        <v>103</v>
      </c>
      <c r="L823" s="1380">
        <v>16</v>
      </c>
      <c r="M823" s="601"/>
      <c r="N823" s="563">
        <f t="shared" si="12"/>
        <v>0</v>
      </c>
      <c r="O823" s="567">
        <f>SUM(N823:N826)</f>
        <v>0</v>
      </c>
    </row>
    <row r="824" spans="1:15" ht="69.95" customHeight="1" x14ac:dyDescent="0.25">
      <c r="A824" s="543"/>
      <c r="B824" s="554"/>
      <c r="C824" s="565">
        <v>2862301</v>
      </c>
      <c r="D824" s="602" t="s">
        <v>692</v>
      </c>
      <c r="E824" s="566"/>
      <c r="F824" s="543"/>
      <c r="G824" s="565">
        <v>50801001</v>
      </c>
      <c r="H824" s="606" t="s">
        <v>693</v>
      </c>
      <c r="I824" s="570" t="s">
        <v>448</v>
      </c>
      <c r="J824" s="570"/>
      <c r="K824" s="562" t="s">
        <v>163</v>
      </c>
      <c r="L824" s="1380">
        <v>1</v>
      </c>
      <c r="M824" s="601"/>
      <c r="N824" s="563">
        <f t="shared" si="12"/>
        <v>0</v>
      </c>
      <c r="O824" s="564"/>
    </row>
    <row r="825" spans="1:15" ht="69.95" customHeight="1" x14ac:dyDescent="0.25">
      <c r="A825" s="543"/>
      <c r="B825" s="554"/>
      <c r="C825" s="565">
        <v>2635240</v>
      </c>
      <c r="D825" s="602" t="s">
        <v>694</v>
      </c>
      <c r="E825" s="566"/>
      <c r="F825" s="543"/>
      <c r="G825" s="565">
        <v>80101400</v>
      </c>
      <c r="H825" s="603" t="s">
        <v>695</v>
      </c>
      <c r="I825" s="570" t="s">
        <v>665</v>
      </c>
      <c r="J825" s="570"/>
      <c r="K825" s="562" t="s">
        <v>163</v>
      </c>
      <c r="L825" s="1380">
        <v>3</v>
      </c>
      <c r="M825" s="601"/>
      <c r="N825" s="563">
        <f t="shared" si="12"/>
        <v>0</v>
      </c>
      <c r="O825" s="564"/>
    </row>
    <row r="826" spans="1:15" ht="69.95" customHeight="1" x14ac:dyDescent="0.25">
      <c r="A826" s="543"/>
      <c r="B826" s="554"/>
      <c r="C826" s="559">
        <v>2052244</v>
      </c>
      <c r="D826" s="613" t="s">
        <v>491</v>
      </c>
      <c r="E826" s="557"/>
      <c r="F826" s="558"/>
      <c r="G826" s="559">
        <v>10606082</v>
      </c>
      <c r="H826" s="603" t="s">
        <v>492</v>
      </c>
      <c r="I826" s="570" t="s">
        <v>466</v>
      </c>
      <c r="J826" s="570"/>
      <c r="K826" s="562" t="s">
        <v>163</v>
      </c>
      <c r="L826" s="1380">
        <v>4</v>
      </c>
      <c r="M826" s="601"/>
      <c r="N826" s="563">
        <f t="shared" si="12"/>
        <v>0</v>
      </c>
      <c r="O826" s="568"/>
    </row>
    <row r="827" spans="1:15" ht="69.95" customHeight="1" thickBot="1" x14ac:dyDescent="0.3">
      <c r="A827" s="543"/>
      <c r="B827" s="575"/>
      <c r="C827" s="576">
        <v>2621225</v>
      </c>
      <c r="D827" s="577" t="s">
        <v>707</v>
      </c>
      <c r="E827" s="578" t="s">
        <v>708</v>
      </c>
      <c r="F827" s="579" t="s">
        <v>35</v>
      </c>
      <c r="G827" s="576">
        <v>80612250</v>
      </c>
      <c r="H827" s="580" t="s">
        <v>709</v>
      </c>
      <c r="I827" s="581" t="s">
        <v>665</v>
      </c>
      <c r="J827" s="581" t="s">
        <v>623</v>
      </c>
      <c r="K827" s="582" t="s">
        <v>163</v>
      </c>
      <c r="L827" s="1381">
        <v>3</v>
      </c>
      <c r="M827" s="611"/>
      <c r="N827" s="583">
        <f t="shared" si="12"/>
        <v>0</v>
      </c>
      <c r="O827" s="584">
        <f>SUM(N827)</f>
        <v>0</v>
      </c>
    </row>
    <row r="828" spans="1:15" ht="69.95" customHeight="1" x14ac:dyDescent="0.25">
      <c r="A828" s="501" t="s">
        <v>809</v>
      </c>
      <c r="B828" s="502"/>
      <c r="C828" s="503">
        <v>2120102</v>
      </c>
      <c r="D828" s="585" t="s">
        <v>655</v>
      </c>
      <c r="E828" s="505" t="s">
        <v>785</v>
      </c>
      <c r="F828" s="506" t="s">
        <v>657</v>
      </c>
      <c r="G828" s="503">
        <v>12005072</v>
      </c>
      <c r="H828" s="586" t="s">
        <v>658</v>
      </c>
      <c r="I828" s="508" t="s">
        <v>466</v>
      </c>
      <c r="J828" s="508" t="s">
        <v>30</v>
      </c>
      <c r="K828" s="508" t="s">
        <v>163</v>
      </c>
      <c r="L828" s="1374">
        <v>3</v>
      </c>
      <c r="M828" s="509"/>
      <c r="N828" s="509">
        <f t="shared" si="12"/>
        <v>0</v>
      </c>
      <c r="O828" s="510">
        <f>SUM(N829)</f>
        <v>0</v>
      </c>
    </row>
    <row r="829" spans="1:15" ht="69.95" customHeight="1" x14ac:dyDescent="0.25">
      <c r="A829" s="501"/>
      <c r="B829" s="511"/>
      <c r="C829" s="512">
        <v>2112042</v>
      </c>
      <c r="D829" s="587" t="s">
        <v>659</v>
      </c>
      <c r="E829" s="514"/>
      <c r="F829" s="515"/>
      <c r="G829" s="512">
        <v>12611400</v>
      </c>
      <c r="H829" s="588" t="s">
        <v>660</v>
      </c>
      <c r="I829" s="519" t="s">
        <v>466</v>
      </c>
      <c r="J829" s="519"/>
      <c r="K829" s="518" t="s">
        <v>163</v>
      </c>
      <c r="L829" s="1375">
        <v>3</v>
      </c>
      <c r="M829" s="521"/>
      <c r="N829" s="521">
        <f t="shared" si="12"/>
        <v>0</v>
      </c>
      <c r="O829" s="522"/>
    </row>
    <row r="830" spans="1:15" ht="69.95" customHeight="1" x14ac:dyDescent="0.25">
      <c r="A830" s="501"/>
      <c r="B830" s="511"/>
      <c r="C830" s="532">
        <v>2516122</v>
      </c>
      <c r="D830" s="597" t="s">
        <v>661</v>
      </c>
      <c r="E830" s="524" t="s">
        <v>786</v>
      </c>
      <c r="F830" s="501" t="s">
        <v>787</v>
      </c>
      <c r="G830" s="598">
        <v>81528112</v>
      </c>
      <c r="H830" s="591" t="s">
        <v>664</v>
      </c>
      <c r="I830" s="528" t="s">
        <v>665</v>
      </c>
      <c r="J830" s="528" t="s">
        <v>30</v>
      </c>
      <c r="K830" s="518" t="s">
        <v>163</v>
      </c>
      <c r="L830" s="1375">
        <v>3</v>
      </c>
      <c r="M830" s="521"/>
      <c r="N830" s="521">
        <f t="shared" si="12"/>
        <v>0</v>
      </c>
      <c r="O830" s="525">
        <f>SUM(N830:N833)</f>
        <v>0</v>
      </c>
    </row>
    <row r="831" spans="1:15" ht="69.95" customHeight="1" x14ac:dyDescent="0.25">
      <c r="A831" s="501"/>
      <c r="B831" s="511"/>
      <c r="C831" s="512">
        <v>2802402</v>
      </c>
      <c r="D831" s="587" t="s">
        <v>666</v>
      </c>
      <c r="E831" s="524"/>
      <c r="F831" s="501"/>
      <c r="G831" s="512">
        <v>51070240</v>
      </c>
      <c r="H831" s="592" t="s">
        <v>447</v>
      </c>
      <c r="I831" s="519" t="s">
        <v>448</v>
      </c>
      <c r="J831" s="519"/>
      <c r="K831" s="518" t="s">
        <v>163</v>
      </c>
      <c r="L831" s="1375">
        <v>1</v>
      </c>
      <c r="M831" s="521"/>
      <c r="N831" s="521">
        <f t="shared" si="12"/>
        <v>0</v>
      </c>
      <c r="O831" s="522"/>
    </row>
    <row r="832" spans="1:15" ht="69.95" customHeight="1" x14ac:dyDescent="0.25">
      <c r="A832" s="501"/>
      <c r="B832" s="511"/>
      <c r="C832" s="523">
        <v>2851630</v>
      </c>
      <c r="D832" s="590" t="s">
        <v>459</v>
      </c>
      <c r="E832" s="524"/>
      <c r="F832" s="501"/>
      <c r="G832" s="523">
        <v>53516052</v>
      </c>
      <c r="H832" s="592" t="s">
        <v>460</v>
      </c>
      <c r="I832" s="519" t="s">
        <v>448</v>
      </c>
      <c r="J832" s="519"/>
      <c r="K832" s="518" t="s">
        <v>163</v>
      </c>
      <c r="L832" s="1375">
        <v>2</v>
      </c>
      <c r="M832" s="521"/>
      <c r="N832" s="521">
        <f t="shared" si="12"/>
        <v>0</v>
      </c>
      <c r="O832" s="522"/>
    </row>
    <row r="833" spans="1:15" ht="69.95" customHeight="1" x14ac:dyDescent="0.25">
      <c r="A833" s="501"/>
      <c r="B833" s="511"/>
      <c r="C833" s="523">
        <v>1010337</v>
      </c>
      <c r="D833" s="590" t="s">
        <v>667</v>
      </c>
      <c r="E833" s="514"/>
      <c r="F833" s="515"/>
      <c r="G833" s="523">
        <v>40103058</v>
      </c>
      <c r="H833" s="593" t="s">
        <v>668</v>
      </c>
      <c r="I833" s="518" t="s">
        <v>669</v>
      </c>
      <c r="J833" s="518"/>
      <c r="K833" s="518" t="s">
        <v>103</v>
      </c>
      <c r="L833" s="1375">
        <v>9</v>
      </c>
      <c r="M833" s="521"/>
      <c r="N833" s="521">
        <f t="shared" si="12"/>
        <v>0</v>
      </c>
      <c r="O833" s="526"/>
    </row>
    <row r="834" spans="1:15" ht="69.95" customHeight="1" x14ac:dyDescent="0.25">
      <c r="A834" s="501"/>
      <c r="B834" s="511"/>
      <c r="C834" s="512">
        <v>2624210</v>
      </c>
      <c r="D834" s="587" t="s">
        <v>788</v>
      </c>
      <c r="E834" s="527" t="s">
        <v>789</v>
      </c>
      <c r="F834" s="515" t="s">
        <v>35</v>
      </c>
      <c r="G834" s="512">
        <v>80633010</v>
      </c>
      <c r="H834" s="591" t="s">
        <v>790</v>
      </c>
      <c r="I834" s="528" t="s">
        <v>665</v>
      </c>
      <c r="J834" s="528" t="s">
        <v>30</v>
      </c>
      <c r="K834" s="518" t="s">
        <v>163</v>
      </c>
      <c r="L834" s="1376">
        <v>3</v>
      </c>
      <c r="M834" s="521"/>
      <c r="N834" s="521">
        <f t="shared" si="12"/>
        <v>0</v>
      </c>
      <c r="O834" s="529">
        <f>SUM(N834)</f>
        <v>0</v>
      </c>
    </row>
    <row r="835" spans="1:15" ht="69.95" customHeight="1" x14ac:dyDescent="0.25">
      <c r="A835" s="501"/>
      <c r="B835" s="511"/>
      <c r="C835" s="532">
        <v>2601006</v>
      </c>
      <c r="D835" s="597" t="s">
        <v>791</v>
      </c>
      <c r="E835" s="530" t="s">
        <v>792</v>
      </c>
      <c r="F835" s="531" t="s">
        <v>793</v>
      </c>
      <c r="G835" s="598">
        <v>81201010</v>
      </c>
      <c r="H835" s="591" t="s">
        <v>794</v>
      </c>
      <c r="I835" s="528" t="s">
        <v>665</v>
      </c>
      <c r="J835" s="528" t="s">
        <v>30</v>
      </c>
      <c r="K835" s="518" t="s">
        <v>163</v>
      </c>
      <c r="L835" s="1376">
        <v>3</v>
      </c>
      <c r="M835" s="521"/>
      <c r="N835" s="521">
        <f t="shared" si="12"/>
        <v>0</v>
      </c>
      <c r="O835" s="525">
        <f>SUM(N835:N836)</f>
        <v>0</v>
      </c>
    </row>
    <row r="836" spans="1:15" ht="69.95" customHeight="1" x14ac:dyDescent="0.25">
      <c r="A836" s="501"/>
      <c r="B836" s="511"/>
      <c r="C836" s="523">
        <v>1010337</v>
      </c>
      <c r="D836" s="590" t="s">
        <v>667</v>
      </c>
      <c r="E836" s="514"/>
      <c r="F836" s="515"/>
      <c r="G836" s="523">
        <v>40103058</v>
      </c>
      <c r="H836" s="593" t="s">
        <v>668</v>
      </c>
      <c r="I836" s="518" t="s">
        <v>669</v>
      </c>
      <c r="J836" s="518"/>
      <c r="K836" s="518" t="s">
        <v>103</v>
      </c>
      <c r="L836" s="1376">
        <v>9</v>
      </c>
      <c r="M836" s="521"/>
      <c r="N836" s="521">
        <f t="shared" si="12"/>
        <v>0</v>
      </c>
      <c r="O836" s="526"/>
    </row>
    <row r="837" spans="1:15" ht="69.95" customHeight="1" x14ac:dyDescent="0.25">
      <c r="A837" s="501"/>
      <c r="B837" s="511"/>
      <c r="C837" s="532">
        <v>3102522</v>
      </c>
      <c r="D837" s="597" t="s">
        <v>795</v>
      </c>
      <c r="E837" s="530" t="s">
        <v>796</v>
      </c>
      <c r="F837" s="531" t="s">
        <v>796</v>
      </c>
      <c r="G837" s="598">
        <v>92113100</v>
      </c>
      <c r="H837" s="591" t="s">
        <v>797</v>
      </c>
      <c r="I837" s="528" t="s">
        <v>680</v>
      </c>
      <c r="J837" s="528" t="s">
        <v>36</v>
      </c>
      <c r="K837" s="518" t="s">
        <v>163</v>
      </c>
      <c r="L837" s="1376">
        <v>1</v>
      </c>
      <c r="M837" s="521"/>
      <c r="N837" s="521">
        <f t="shared" si="12"/>
        <v>0</v>
      </c>
      <c r="O837" s="525">
        <f>SUM(N837:N841)</f>
        <v>0</v>
      </c>
    </row>
    <row r="838" spans="1:15" ht="69.95" customHeight="1" x14ac:dyDescent="0.25">
      <c r="A838" s="501"/>
      <c r="B838" s="511"/>
      <c r="C838" s="512">
        <v>2802402</v>
      </c>
      <c r="D838" s="587" t="s">
        <v>666</v>
      </c>
      <c r="E838" s="524"/>
      <c r="F838" s="501"/>
      <c r="G838" s="512">
        <v>51070240</v>
      </c>
      <c r="H838" s="592" t="s">
        <v>447</v>
      </c>
      <c r="I838" s="519" t="s">
        <v>448</v>
      </c>
      <c r="J838" s="519"/>
      <c r="K838" s="518" t="s">
        <v>163</v>
      </c>
      <c r="L838" s="1376">
        <v>2</v>
      </c>
      <c r="M838" s="521"/>
      <c r="N838" s="521">
        <f t="shared" si="12"/>
        <v>0</v>
      </c>
      <c r="O838" s="522"/>
    </row>
    <row r="839" spans="1:15" ht="69.95" customHeight="1" x14ac:dyDescent="0.25">
      <c r="A839" s="501"/>
      <c r="B839" s="511"/>
      <c r="C839" s="512">
        <v>2980692</v>
      </c>
      <c r="D839" s="587" t="s">
        <v>681</v>
      </c>
      <c r="E839" s="524"/>
      <c r="F839" s="501"/>
      <c r="G839" s="512">
        <v>53216406</v>
      </c>
      <c r="H839" s="594" t="s">
        <v>682</v>
      </c>
      <c r="I839" s="528" t="s">
        <v>448</v>
      </c>
      <c r="J839" s="528"/>
      <c r="K839" s="518" t="s">
        <v>163</v>
      </c>
      <c r="L839" s="1376">
        <v>4</v>
      </c>
      <c r="M839" s="521"/>
      <c r="N839" s="521">
        <f t="shared" si="12"/>
        <v>0</v>
      </c>
      <c r="O839" s="522"/>
    </row>
    <row r="840" spans="1:15" ht="69.95" customHeight="1" x14ac:dyDescent="0.25">
      <c r="A840" s="501"/>
      <c r="B840" s="511"/>
      <c r="C840" s="512">
        <v>1015206</v>
      </c>
      <c r="D840" s="587" t="s">
        <v>683</v>
      </c>
      <c r="E840" s="524"/>
      <c r="F840" s="501"/>
      <c r="G840" s="512">
        <v>45002011</v>
      </c>
      <c r="H840" s="594" t="s">
        <v>684</v>
      </c>
      <c r="I840" s="528" t="s">
        <v>685</v>
      </c>
      <c r="J840" s="528"/>
      <c r="K840" s="518" t="s">
        <v>103</v>
      </c>
      <c r="L840" s="1376">
        <v>4</v>
      </c>
      <c r="M840" s="521"/>
      <c r="N840" s="521">
        <f t="shared" si="12"/>
        <v>0</v>
      </c>
      <c r="O840" s="522"/>
    </row>
    <row r="841" spans="1:15" ht="69.95" customHeight="1" x14ac:dyDescent="0.25">
      <c r="A841" s="501"/>
      <c r="B841" s="511"/>
      <c r="C841" s="523">
        <v>2820108</v>
      </c>
      <c r="D841" s="590" t="s">
        <v>686</v>
      </c>
      <c r="E841" s="514"/>
      <c r="F841" s="515"/>
      <c r="G841" s="523">
        <v>50112008</v>
      </c>
      <c r="H841" s="593" t="s">
        <v>687</v>
      </c>
      <c r="I841" s="518" t="s">
        <v>448</v>
      </c>
      <c r="J841" s="518"/>
      <c r="K841" s="518" t="s">
        <v>688</v>
      </c>
      <c r="L841" s="1376">
        <v>1</v>
      </c>
      <c r="M841" s="521"/>
      <c r="N841" s="521">
        <f t="shared" si="12"/>
        <v>0</v>
      </c>
      <c r="O841" s="526"/>
    </row>
    <row r="842" spans="1:15" ht="69.95" customHeight="1" x14ac:dyDescent="0.25">
      <c r="A842" s="501"/>
      <c r="B842" s="511"/>
      <c r="C842" s="523">
        <v>2611240</v>
      </c>
      <c r="D842" s="590" t="s">
        <v>721</v>
      </c>
      <c r="E842" s="530" t="s">
        <v>722</v>
      </c>
      <c r="F842" s="531" t="s">
        <v>35</v>
      </c>
      <c r="G842" s="523">
        <v>81501400</v>
      </c>
      <c r="H842" s="591" t="s">
        <v>723</v>
      </c>
      <c r="I842" s="528" t="s">
        <v>665</v>
      </c>
      <c r="J842" s="528" t="s">
        <v>623</v>
      </c>
      <c r="K842" s="518" t="s">
        <v>163</v>
      </c>
      <c r="L842" s="1376">
        <v>3</v>
      </c>
      <c r="M842" s="521"/>
      <c r="N842" s="521">
        <f t="shared" si="12"/>
        <v>0</v>
      </c>
      <c r="O842" s="525">
        <f>SUM(N842:N845)</f>
        <v>0</v>
      </c>
    </row>
    <row r="843" spans="1:15" ht="69.95" customHeight="1" x14ac:dyDescent="0.25">
      <c r="A843" s="501"/>
      <c r="B843" s="511"/>
      <c r="C843" s="512">
        <v>2830557</v>
      </c>
      <c r="D843" s="587" t="s">
        <v>724</v>
      </c>
      <c r="E843" s="524"/>
      <c r="F843" s="501"/>
      <c r="G843" s="512">
        <v>51508030</v>
      </c>
      <c r="H843" s="594" t="s">
        <v>725</v>
      </c>
      <c r="I843" s="528" t="s">
        <v>726</v>
      </c>
      <c r="J843" s="528"/>
      <c r="K843" s="518" t="s">
        <v>163</v>
      </c>
      <c r="L843" s="1376">
        <v>1</v>
      </c>
      <c r="M843" s="521"/>
      <c r="N843" s="521">
        <f t="shared" si="12"/>
        <v>0</v>
      </c>
      <c r="O843" s="522"/>
    </row>
    <row r="844" spans="1:15" ht="69.95" customHeight="1" x14ac:dyDescent="0.25">
      <c r="A844" s="501"/>
      <c r="B844" s="511"/>
      <c r="C844" s="532">
        <v>1021752</v>
      </c>
      <c r="D844" s="597" t="s">
        <v>689</v>
      </c>
      <c r="E844" s="524"/>
      <c r="F844" s="501"/>
      <c r="G844" s="598">
        <v>41002192</v>
      </c>
      <c r="H844" s="593" t="s">
        <v>691</v>
      </c>
      <c r="I844" s="518" t="s">
        <v>685</v>
      </c>
      <c r="J844" s="518"/>
      <c r="K844" s="518" t="s">
        <v>103</v>
      </c>
      <c r="L844" s="1376">
        <v>20</v>
      </c>
      <c r="M844" s="521"/>
      <c r="N844" s="521">
        <f t="shared" si="12"/>
        <v>0</v>
      </c>
      <c r="O844" s="522"/>
    </row>
    <row r="845" spans="1:15" ht="69.95" customHeight="1" x14ac:dyDescent="0.25">
      <c r="A845" s="501"/>
      <c r="B845" s="511"/>
      <c r="C845" s="595">
        <v>2056203</v>
      </c>
      <c r="D845" s="596" t="s">
        <v>727</v>
      </c>
      <c r="E845" s="514"/>
      <c r="F845" s="515"/>
      <c r="G845" s="595">
        <v>10804300</v>
      </c>
      <c r="H845" s="594" t="s">
        <v>728</v>
      </c>
      <c r="I845" s="528" t="s">
        <v>466</v>
      </c>
      <c r="J845" s="528"/>
      <c r="K845" s="518" t="s">
        <v>163</v>
      </c>
      <c r="L845" s="1376">
        <v>4</v>
      </c>
      <c r="M845" s="521"/>
      <c r="N845" s="521">
        <f t="shared" si="12"/>
        <v>0</v>
      </c>
      <c r="O845" s="526"/>
    </row>
    <row r="846" spans="1:15" ht="69.95" customHeight="1" thickBot="1" x14ac:dyDescent="0.3">
      <c r="A846" s="501"/>
      <c r="B846" s="533"/>
      <c r="C846" s="534">
        <v>2621222</v>
      </c>
      <c r="D846" s="599" t="s">
        <v>696</v>
      </c>
      <c r="E846" s="535" t="s">
        <v>697</v>
      </c>
      <c r="F846" s="536" t="s">
        <v>35</v>
      </c>
      <c r="G846" s="534">
        <v>80612224</v>
      </c>
      <c r="H846" s="600" t="s">
        <v>698</v>
      </c>
      <c r="I846" s="539" t="s">
        <v>665</v>
      </c>
      <c r="J846" s="539" t="s">
        <v>623</v>
      </c>
      <c r="K846" s="538" t="s">
        <v>163</v>
      </c>
      <c r="L846" s="1377">
        <v>3</v>
      </c>
      <c r="M846" s="541"/>
      <c r="N846" s="541">
        <f t="shared" si="12"/>
        <v>0</v>
      </c>
      <c r="O846" s="542">
        <f>SUM(N846)</f>
        <v>0</v>
      </c>
    </row>
    <row r="847" spans="1:15" ht="69.95" customHeight="1" x14ac:dyDescent="0.25">
      <c r="A847" s="543" t="s">
        <v>810</v>
      </c>
      <c r="B847" s="544"/>
      <c r="C847" s="549">
        <v>2120102</v>
      </c>
      <c r="D847" s="546" t="s">
        <v>655</v>
      </c>
      <c r="E847" s="547" t="s">
        <v>785</v>
      </c>
      <c r="F847" s="548" t="s">
        <v>657</v>
      </c>
      <c r="G847" s="549">
        <v>12005072</v>
      </c>
      <c r="H847" s="550" t="s">
        <v>658</v>
      </c>
      <c r="I847" s="551" t="s">
        <v>466</v>
      </c>
      <c r="J847" s="551" t="s">
        <v>30</v>
      </c>
      <c r="K847" s="551" t="s">
        <v>163</v>
      </c>
      <c r="L847" s="1378">
        <v>3</v>
      </c>
      <c r="M847" s="552"/>
      <c r="N847" s="552">
        <f t="shared" si="12"/>
        <v>0</v>
      </c>
      <c r="O847" s="553">
        <f>SUM(N848)</f>
        <v>0</v>
      </c>
    </row>
    <row r="848" spans="1:15" ht="69.95" customHeight="1" x14ac:dyDescent="0.25">
      <c r="A848" s="543"/>
      <c r="B848" s="554"/>
      <c r="C848" s="559">
        <v>2112042</v>
      </c>
      <c r="D848" s="556" t="s">
        <v>659</v>
      </c>
      <c r="E848" s="557"/>
      <c r="F848" s="558"/>
      <c r="G848" s="559">
        <v>12611400</v>
      </c>
      <c r="H848" s="560" t="s">
        <v>660</v>
      </c>
      <c r="I848" s="561" t="s">
        <v>466</v>
      </c>
      <c r="J848" s="561"/>
      <c r="K848" s="562" t="s">
        <v>163</v>
      </c>
      <c r="L848" s="1379">
        <v>3</v>
      </c>
      <c r="M848" s="601"/>
      <c r="N848" s="563">
        <f t="shared" si="12"/>
        <v>0</v>
      </c>
      <c r="O848" s="564"/>
    </row>
    <row r="849" spans="1:15" ht="69.95" customHeight="1" x14ac:dyDescent="0.25">
      <c r="A849" s="543"/>
      <c r="B849" s="554"/>
      <c r="C849" s="574">
        <v>2516122</v>
      </c>
      <c r="D849" s="607" t="s">
        <v>661</v>
      </c>
      <c r="E849" s="566" t="s">
        <v>786</v>
      </c>
      <c r="F849" s="543" t="s">
        <v>787</v>
      </c>
      <c r="G849" s="608">
        <v>81528112</v>
      </c>
      <c r="H849" s="603" t="s">
        <v>664</v>
      </c>
      <c r="I849" s="570" t="s">
        <v>665</v>
      </c>
      <c r="J849" s="570" t="s">
        <v>30</v>
      </c>
      <c r="K849" s="562" t="s">
        <v>163</v>
      </c>
      <c r="L849" s="1379">
        <v>3</v>
      </c>
      <c r="M849" s="601"/>
      <c r="N849" s="563">
        <f t="shared" si="12"/>
        <v>0</v>
      </c>
      <c r="O849" s="567">
        <f>SUM(N849:N852)</f>
        <v>0</v>
      </c>
    </row>
    <row r="850" spans="1:15" ht="69.95" customHeight="1" x14ac:dyDescent="0.25">
      <c r="A850" s="543"/>
      <c r="B850" s="554"/>
      <c r="C850" s="559">
        <v>2802402</v>
      </c>
      <c r="D850" s="556" t="s">
        <v>666</v>
      </c>
      <c r="E850" s="566"/>
      <c r="F850" s="543"/>
      <c r="G850" s="559">
        <v>51070240</v>
      </c>
      <c r="H850" s="604" t="s">
        <v>447</v>
      </c>
      <c r="I850" s="561" t="s">
        <v>448</v>
      </c>
      <c r="J850" s="561"/>
      <c r="K850" s="562" t="s">
        <v>163</v>
      </c>
      <c r="L850" s="1379">
        <v>1</v>
      </c>
      <c r="M850" s="601"/>
      <c r="N850" s="563">
        <f t="shared" si="12"/>
        <v>0</v>
      </c>
      <c r="O850" s="564"/>
    </row>
    <row r="851" spans="1:15" ht="69.95" customHeight="1" x14ac:dyDescent="0.25">
      <c r="A851" s="543"/>
      <c r="B851" s="554"/>
      <c r="C851" s="565">
        <v>2851630</v>
      </c>
      <c r="D851" s="602" t="s">
        <v>459</v>
      </c>
      <c r="E851" s="566"/>
      <c r="F851" s="543"/>
      <c r="G851" s="565">
        <v>53516052</v>
      </c>
      <c r="H851" s="604" t="s">
        <v>460</v>
      </c>
      <c r="I851" s="561" t="s">
        <v>448</v>
      </c>
      <c r="J851" s="561"/>
      <c r="K851" s="562" t="s">
        <v>163</v>
      </c>
      <c r="L851" s="1379">
        <v>2</v>
      </c>
      <c r="M851" s="601"/>
      <c r="N851" s="563">
        <f t="shared" si="12"/>
        <v>0</v>
      </c>
      <c r="O851" s="564"/>
    </row>
    <row r="852" spans="1:15" ht="69.95" customHeight="1" x14ac:dyDescent="0.25">
      <c r="A852" s="543"/>
      <c r="B852" s="554"/>
      <c r="C852" s="565">
        <v>1010337</v>
      </c>
      <c r="D852" s="602" t="s">
        <v>667</v>
      </c>
      <c r="E852" s="557"/>
      <c r="F852" s="558"/>
      <c r="G852" s="565">
        <v>40103058</v>
      </c>
      <c r="H852" s="605" t="s">
        <v>668</v>
      </c>
      <c r="I852" s="562" t="s">
        <v>669</v>
      </c>
      <c r="J852" s="562"/>
      <c r="K852" s="562" t="s">
        <v>103</v>
      </c>
      <c r="L852" s="1379">
        <v>9</v>
      </c>
      <c r="M852" s="601"/>
      <c r="N852" s="563">
        <f t="shared" si="12"/>
        <v>0</v>
      </c>
      <c r="O852" s="568"/>
    </row>
    <row r="853" spans="1:15" ht="69.95" customHeight="1" x14ac:dyDescent="0.25">
      <c r="A853" s="543"/>
      <c r="B853" s="554"/>
      <c r="C853" s="559">
        <v>2624210</v>
      </c>
      <c r="D853" s="556" t="s">
        <v>788</v>
      </c>
      <c r="E853" s="569" t="s">
        <v>789</v>
      </c>
      <c r="F853" s="558" t="s">
        <v>35</v>
      </c>
      <c r="G853" s="559">
        <v>80633010</v>
      </c>
      <c r="H853" s="603" t="s">
        <v>790</v>
      </c>
      <c r="I853" s="570" t="s">
        <v>665</v>
      </c>
      <c r="J853" s="570" t="s">
        <v>30</v>
      </c>
      <c r="K853" s="562" t="s">
        <v>163</v>
      </c>
      <c r="L853" s="1380">
        <v>3</v>
      </c>
      <c r="M853" s="601"/>
      <c r="N853" s="563">
        <f t="shared" si="12"/>
        <v>0</v>
      </c>
      <c r="O853" s="571">
        <f>SUM(N853)</f>
        <v>0</v>
      </c>
    </row>
    <row r="854" spans="1:15" ht="69.95" customHeight="1" x14ac:dyDescent="0.25">
      <c r="A854" s="543"/>
      <c r="B854" s="554"/>
      <c r="C854" s="574">
        <v>2601006</v>
      </c>
      <c r="D854" s="607" t="s">
        <v>791</v>
      </c>
      <c r="E854" s="572" t="s">
        <v>792</v>
      </c>
      <c r="F854" s="573" t="s">
        <v>793</v>
      </c>
      <c r="G854" s="608">
        <v>81201010</v>
      </c>
      <c r="H854" s="603" t="s">
        <v>794</v>
      </c>
      <c r="I854" s="570" t="s">
        <v>665</v>
      </c>
      <c r="J854" s="570" t="s">
        <v>30</v>
      </c>
      <c r="K854" s="562" t="s">
        <v>163</v>
      </c>
      <c r="L854" s="1380">
        <v>3</v>
      </c>
      <c r="M854" s="601"/>
      <c r="N854" s="563">
        <f t="shared" si="12"/>
        <v>0</v>
      </c>
      <c r="O854" s="567">
        <f>SUM(N854:N855)</f>
        <v>0</v>
      </c>
    </row>
    <row r="855" spans="1:15" ht="69.95" customHeight="1" x14ac:dyDescent="0.25">
      <c r="A855" s="543"/>
      <c r="B855" s="554"/>
      <c r="C855" s="565">
        <v>1010337</v>
      </c>
      <c r="D855" s="602" t="s">
        <v>667</v>
      </c>
      <c r="E855" s="557"/>
      <c r="F855" s="558"/>
      <c r="G855" s="565">
        <v>40103058</v>
      </c>
      <c r="H855" s="605" t="s">
        <v>668</v>
      </c>
      <c r="I855" s="562" t="s">
        <v>669</v>
      </c>
      <c r="J855" s="562"/>
      <c r="K855" s="562" t="s">
        <v>103</v>
      </c>
      <c r="L855" s="1380">
        <v>9</v>
      </c>
      <c r="M855" s="601"/>
      <c r="N855" s="563">
        <f t="shared" si="12"/>
        <v>0</v>
      </c>
      <c r="O855" s="568"/>
    </row>
    <row r="856" spans="1:15" ht="69.95" customHeight="1" x14ac:dyDescent="0.25">
      <c r="A856" s="543"/>
      <c r="B856" s="554"/>
      <c r="C856" s="574">
        <v>3102523</v>
      </c>
      <c r="D856" s="607" t="s">
        <v>799</v>
      </c>
      <c r="E856" s="572" t="s">
        <v>800</v>
      </c>
      <c r="F856" s="573" t="s">
        <v>800</v>
      </c>
      <c r="G856" s="608">
        <v>92113112</v>
      </c>
      <c r="H856" s="603" t="s">
        <v>801</v>
      </c>
      <c r="I856" s="570" t="s">
        <v>680</v>
      </c>
      <c r="J856" s="570" t="s">
        <v>36</v>
      </c>
      <c r="K856" s="562" t="s">
        <v>163</v>
      </c>
      <c r="L856" s="1380">
        <v>1</v>
      </c>
      <c r="M856" s="601"/>
      <c r="N856" s="563">
        <f t="shared" si="12"/>
        <v>0</v>
      </c>
      <c r="O856" s="567">
        <f>SUM(N856:N860)</f>
        <v>0</v>
      </c>
    </row>
    <row r="857" spans="1:15" ht="69.95" customHeight="1" x14ac:dyDescent="0.25">
      <c r="A857" s="543"/>
      <c r="B857" s="554"/>
      <c r="C857" s="559">
        <v>2802402</v>
      </c>
      <c r="D857" s="556" t="s">
        <v>666</v>
      </c>
      <c r="E857" s="566"/>
      <c r="F857" s="543"/>
      <c r="G857" s="559">
        <v>51070240</v>
      </c>
      <c r="H857" s="604" t="s">
        <v>447</v>
      </c>
      <c r="I857" s="561" t="s">
        <v>448</v>
      </c>
      <c r="J857" s="561"/>
      <c r="K857" s="562" t="s">
        <v>163</v>
      </c>
      <c r="L857" s="1380">
        <v>2</v>
      </c>
      <c r="M857" s="601"/>
      <c r="N857" s="563">
        <f t="shared" ref="N857:N920" si="13">L857*M857</f>
        <v>0</v>
      </c>
      <c r="O857" s="564"/>
    </row>
    <row r="858" spans="1:15" ht="69.95" customHeight="1" x14ac:dyDescent="0.25">
      <c r="A858" s="543"/>
      <c r="B858" s="554"/>
      <c r="C858" s="559">
        <v>2980692</v>
      </c>
      <c r="D858" s="556" t="s">
        <v>681</v>
      </c>
      <c r="E858" s="566"/>
      <c r="F858" s="543"/>
      <c r="G858" s="559">
        <v>53216406</v>
      </c>
      <c r="H858" s="606" t="s">
        <v>682</v>
      </c>
      <c r="I858" s="570" t="s">
        <v>448</v>
      </c>
      <c r="J858" s="570"/>
      <c r="K858" s="562" t="s">
        <v>163</v>
      </c>
      <c r="L858" s="1380">
        <v>4</v>
      </c>
      <c r="M858" s="601"/>
      <c r="N858" s="563">
        <f t="shared" si="13"/>
        <v>0</v>
      </c>
      <c r="O858" s="564"/>
    </row>
    <row r="859" spans="1:15" ht="69.95" customHeight="1" x14ac:dyDescent="0.25">
      <c r="A859" s="543"/>
      <c r="B859" s="554"/>
      <c r="C859" s="559">
        <v>1015206</v>
      </c>
      <c r="D859" s="556" t="s">
        <v>683</v>
      </c>
      <c r="E859" s="566"/>
      <c r="F859" s="543"/>
      <c r="G859" s="559">
        <v>45002011</v>
      </c>
      <c r="H859" s="606" t="s">
        <v>684</v>
      </c>
      <c r="I859" s="570" t="s">
        <v>685</v>
      </c>
      <c r="J859" s="570"/>
      <c r="K859" s="562" t="s">
        <v>103</v>
      </c>
      <c r="L859" s="1380">
        <v>4</v>
      </c>
      <c r="M859" s="601"/>
      <c r="N859" s="563">
        <f t="shared" si="13"/>
        <v>0</v>
      </c>
      <c r="O859" s="564"/>
    </row>
    <row r="860" spans="1:15" ht="69.95" customHeight="1" x14ac:dyDescent="0.25">
      <c r="A860" s="543"/>
      <c r="B860" s="554"/>
      <c r="C860" s="565">
        <v>2820108</v>
      </c>
      <c r="D860" s="602" t="s">
        <v>686</v>
      </c>
      <c r="E860" s="557"/>
      <c r="F860" s="558"/>
      <c r="G860" s="565">
        <v>50112008</v>
      </c>
      <c r="H860" s="605" t="s">
        <v>687</v>
      </c>
      <c r="I860" s="562" t="s">
        <v>448</v>
      </c>
      <c r="J860" s="562"/>
      <c r="K860" s="562" t="s">
        <v>688</v>
      </c>
      <c r="L860" s="1380">
        <v>1</v>
      </c>
      <c r="M860" s="601"/>
      <c r="N860" s="563">
        <f t="shared" si="13"/>
        <v>0</v>
      </c>
      <c r="O860" s="568"/>
    </row>
    <row r="861" spans="1:15" ht="69.95" customHeight="1" x14ac:dyDescent="0.25">
      <c r="A861" s="543"/>
      <c r="B861" s="554"/>
      <c r="C861" s="565">
        <v>2611240</v>
      </c>
      <c r="D861" s="602" t="s">
        <v>721</v>
      </c>
      <c r="E861" s="572" t="s">
        <v>722</v>
      </c>
      <c r="F861" s="573" t="s">
        <v>35</v>
      </c>
      <c r="G861" s="565">
        <v>81501400</v>
      </c>
      <c r="H861" s="603" t="s">
        <v>723</v>
      </c>
      <c r="I861" s="570" t="s">
        <v>665</v>
      </c>
      <c r="J861" s="570" t="s">
        <v>623</v>
      </c>
      <c r="K861" s="562" t="s">
        <v>163</v>
      </c>
      <c r="L861" s="1380">
        <v>3</v>
      </c>
      <c r="M861" s="601"/>
      <c r="N861" s="563">
        <f t="shared" si="13"/>
        <v>0</v>
      </c>
      <c r="O861" s="567">
        <f>SUM(N861:N864)</f>
        <v>0</v>
      </c>
    </row>
    <row r="862" spans="1:15" ht="69.95" customHeight="1" x14ac:dyDescent="0.25">
      <c r="A862" s="543"/>
      <c r="B862" s="554"/>
      <c r="C862" s="559">
        <v>2830557</v>
      </c>
      <c r="D862" s="556" t="s">
        <v>724</v>
      </c>
      <c r="E862" s="566"/>
      <c r="F862" s="543"/>
      <c r="G862" s="559">
        <v>51508030</v>
      </c>
      <c r="H862" s="606" t="s">
        <v>725</v>
      </c>
      <c r="I862" s="570" t="s">
        <v>726</v>
      </c>
      <c r="J862" s="570"/>
      <c r="K862" s="562" t="s">
        <v>163</v>
      </c>
      <c r="L862" s="1380">
        <v>1</v>
      </c>
      <c r="M862" s="601"/>
      <c r="N862" s="563">
        <f t="shared" si="13"/>
        <v>0</v>
      </c>
      <c r="O862" s="564"/>
    </row>
    <row r="863" spans="1:15" ht="69.95" customHeight="1" x14ac:dyDescent="0.25">
      <c r="A863" s="543"/>
      <c r="B863" s="554"/>
      <c r="C863" s="574">
        <v>1021752</v>
      </c>
      <c r="D863" s="607" t="s">
        <v>689</v>
      </c>
      <c r="E863" s="566"/>
      <c r="F863" s="543"/>
      <c r="G863" s="608">
        <v>41002192</v>
      </c>
      <c r="H863" s="605" t="s">
        <v>691</v>
      </c>
      <c r="I863" s="562" t="s">
        <v>685</v>
      </c>
      <c r="J863" s="562"/>
      <c r="K863" s="562" t="s">
        <v>103</v>
      </c>
      <c r="L863" s="1380">
        <v>20</v>
      </c>
      <c r="M863" s="601"/>
      <c r="N863" s="563">
        <f t="shared" si="13"/>
        <v>0</v>
      </c>
      <c r="O863" s="564"/>
    </row>
    <row r="864" spans="1:15" ht="69.95" customHeight="1" x14ac:dyDescent="0.25">
      <c r="A864" s="543"/>
      <c r="B864" s="554"/>
      <c r="C864" s="609">
        <v>2056203</v>
      </c>
      <c r="D864" s="610" t="s">
        <v>727</v>
      </c>
      <c r="E864" s="557"/>
      <c r="F864" s="558"/>
      <c r="G864" s="609">
        <v>10804300</v>
      </c>
      <c r="H864" s="606" t="s">
        <v>728</v>
      </c>
      <c r="I864" s="570" t="s">
        <v>466</v>
      </c>
      <c r="J864" s="570"/>
      <c r="K864" s="562" t="s">
        <v>163</v>
      </c>
      <c r="L864" s="1380">
        <v>4</v>
      </c>
      <c r="M864" s="601"/>
      <c r="N864" s="563">
        <f t="shared" si="13"/>
        <v>0</v>
      </c>
      <c r="O864" s="568"/>
    </row>
    <row r="865" spans="1:15" ht="69.95" customHeight="1" thickBot="1" x14ac:dyDescent="0.3">
      <c r="A865" s="543"/>
      <c r="B865" s="575"/>
      <c r="C865" s="576">
        <v>2621222</v>
      </c>
      <c r="D865" s="577" t="s">
        <v>696</v>
      </c>
      <c r="E865" s="578" t="s">
        <v>697</v>
      </c>
      <c r="F865" s="579" t="s">
        <v>35</v>
      </c>
      <c r="G865" s="576">
        <v>80612224</v>
      </c>
      <c r="H865" s="580" t="s">
        <v>698</v>
      </c>
      <c r="I865" s="581" t="s">
        <v>665</v>
      </c>
      <c r="J865" s="581" t="s">
        <v>623</v>
      </c>
      <c r="K865" s="582" t="s">
        <v>163</v>
      </c>
      <c r="L865" s="1381">
        <v>3</v>
      </c>
      <c r="M865" s="611"/>
      <c r="N865" s="583">
        <f t="shared" si="13"/>
        <v>0</v>
      </c>
      <c r="O865" s="584">
        <f>SUM(N865)</f>
        <v>0</v>
      </c>
    </row>
    <row r="866" spans="1:15" ht="69.95" customHeight="1" x14ac:dyDescent="0.25">
      <c r="A866" s="501" t="s">
        <v>811</v>
      </c>
      <c r="B866" s="502"/>
      <c r="C866" s="503">
        <v>2120102</v>
      </c>
      <c r="D866" s="585" t="s">
        <v>655</v>
      </c>
      <c r="E866" s="505" t="s">
        <v>785</v>
      </c>
      <c r="F866" s="506" t="s">
        <v>657</v>
      </c>
      <c r="G866" s="503">
        <v>12005072</v>
      </c>
      <c r="H866" s="586" t="s">
        <v>658</v>
      </c>
      <c r="I866" s="508" t="s">
        <v>466</v>
      </c>
      <c r="J866" s="508" t="s">
        <v>30</v>
      </c>
      <c r="K866" s="508" t="s">
        <v>163</v>
      </c>
      <c r="L866" s="1374">
        <v>3</v>
      </c>
      <c r="M866" s="509"/>
      <c r="N866" s="509">
        <f t="shared" si="13"/>
        <v>0</v>
      </c>
      <c r="O866" s="510">
        <f>SUM(N867)</f>
        <v>0</v>
      </c>
    </row>
    <row r="867" spans="1:15" ht="69.95" customHeight="1" x14ac:dyDescent="0.25">
      <c r="A867" s="501"/>
      <c r="B867" s="511"/>
      <c r="C867" s="512">
        <v>2112042</v>
      </c>
      <c r="D867" s="587" t="s">
        <v>659</v>
      </c>
      <c r="E867" s="514"/>
      <c r="F867" s="515"/>
      <c r="G867" s="512">
        <v>12611400</v>
      </c>
      <c r="H867" s="588" t="s">
        <v>660</v>
      </c>
      <c r="I867" s="519" t="s">
        <v>466</v>
      </c>
      <c r="J867" s="519"/>
      <c r="K867" s="518" t="s">
        <v>163</v>
      </c>
      <c r="L867" s="1375">
        <v>3</v>
      </c>
      <c r="M867" s="521"/>
      <c r="N867" s="521">
        <f t="shared" si="13"/>
        <v>0</v>
      </c>
      <c r="O867" s="522"/>
    </row>
    <row r="868" spans="1:15" ht="69.95" customHeight="1" x14ac:dyDescent="0.25">
      <c r="A868" s="501"/>
      <c r="B868" s="511"/>
      <c r="C868" s="532">
        <v>2516122</v>
      </c>
      <c r="D868" s="597" t="s">
        <v>661</v>
      </c>
      <c r="E868" s="524" t="s">
        <v>786</v>
      </c>
      <c r="F868" s="501" t="s">
        <v>787</v>
      </c>
      <c r="G868" s="598">
        <v>81528112</v>
      </c>
      <c r="H868" s="591" t="s">
        <v>664</v>
      </c>
      <c r="I868" s="528" t="s">
        <v>665</v>
      </c>
      <c r="J868" s="528" t="s">
        <v>30</v>
      </c>
      <c r="K868" s="518" t="s">
        <v>163</v>
      </c>
      <c r="L868" s="1375">
        <v>3</v>
      </c>
      <c r="M868" s="521"/>
      <c r="N868" s="521">
        <f t="shared" si="13"/>
        <v>0</v>
      </c>
      <c r="O868" s="525">
        <f>SUM(N868:N871)</f>
        <v>0</v>
      </c>
    </row>
    <row r="869" spans="1:15" ht="69.95" customHeight="1" x14ac:dyDescent="0.25">
      <c r="A869" s="501"/>
      <c r="B869" s="511"/>
      <c r="C869" s="512">
        <v>2802402</v>
      </c>
      <c r="D869" s="587" t="s">
        <v>666</v>
      </c>
      <c r="E869" s="524"/>
      <c r="F869" s="501"/>
      <c r="G869" s="512">
        <v>51070240</v>
      </c>
      <c r="H869" s="592" t="s">
        <v>447</v>
      </c>
      <c r="I869" s="519" t="s">
        <v>448</v>
      </c>
      <c r="J869" s="519"/>
      <c r="K869" s="518" t="s">
        <v>163</v>
      </c>
      <c r="L869" s="1375">
        <v>1</v>
      </c>
      <c r="M869" s="521"/>
      <c r="N869" s="521">
        <f t="shared" si="13"/>
        <v>0</v>
      </c>
      <c r="O869" s="522"/>
    </row>
    <row r="870" spans="1:15" ht="69.95" customHeight="1" x14ac:dyDescent="0.25">
      <c r="A870" s="501"/>
      <c r="B870" s="511"/>
      <c r="C870" s="523">
        <v>2851630</v>
      </c>
      <c r="D870" s="590" t="s">
        <v>459</v>
      </c>
      <c r="E870" s="524"/>
      <c r="F870" s="501"/>
      <c r="G870" s="523">
        <v>53516052</v>
      </c>
      <c r="H870" s="592" t="s">
        <v>460</v>
      </c>
      <c r="I870" s="519" t="s">
        <v>448</v>
      </c>
      <c r="J870" s="519"/>
      <c r="K870" s="518" t="s">
        <v>163</v>
      </c>
      <c r="L870" s="1375">
        <v>2</v>
      </c>
      <c r="M870" s="521"/>
      <c r="N870" s="521">
        <f t="shared" si="13"/>
        <v>0</v>
      </c>
      <c r="O870" s="522"/>
    </row>
    <row r="871" spans="1:15" ht="69.95" customHeight="1" x14ac:dyDescent="0.25">
      <c r="A871" s="501"/>
      <c r="B871" s="511"/>
      <c r="C871" s="523">
        <v>1010337</v>
      </c>
      <c r="D871" s="590" t="s">
        <v>667</v>
      </c>
      <c r="E871" s="514"/>
      <c r="F871" s="515"/>
      <c r="G871" s="523">
        <v>40103058</v>
      </c>
      <c r="H871" s="593" t="s">
        <v>668</v>
      </c>
      <c r="I871" s="518" t="s">
        <v>669</v>
      </c>
      <c r="J871" s="518"/>
      <c r="K871" s="518" t="s">
        <v>103</v>
      </c>
      <c r="L871" s="1375">
        <v>9</v>
      </c>
      <c r="M871" s="521"/>
      <c r="N871" s="521">
        <f t="shared" si="13"/>
        <v>0</v>
      </c>
      <c r="O871" s="526"/>
    </row>
    <row r="872" spans="1:15" ht="69.95" customHeight="1" x14ac:dyDescent="0.25">
      <c r="A872" s="501"/>
      <c r="B872" s="511"/>
      <c r="C872" s="512">
        <v>2624212</v>
      </c>
      <c r="D872" s="587" t="s">
        <v>803</v>
      </c>
      <c r="E872" s="527" t="s">
        <v>804</v>
      </c>
      <c r="F872" s="515" t="s">
        <v>35</v>
      </c>
      <c r="G872" s="512">
        <v>80633012</v>
      </c>
      <c r="H872" s="591" t="s">
        <v>805</v>
      </c>
      <c r="I872" s="528" t="s">
        <v>665</v>
      </c>
      <c r="J872" s="528" t="s">
        <v>30</v>
      </c>
      <c r="K872" s="518" t="s">
        <v>163</v>
      </c>
      <c r="L872" s="1376">
        <v>3</v>
      </c>
      <c r="M872" s="521"/>
      <c r="N872" s="521">
        <f t="shared" si="13"/>
        <v>0</v>
      </c>
      <c r="O872" s="529">
        <f>SUM(N872)</f>
        <v>0</v>
      </c>
    </row>
    <row r="873" spans="1:15" ht="69.95" customHeight="1" x14ac:dyDescent="0.25">
      <c r="A873" s="501"/>
      <c r="B873" s="511"/>
      <c r="C873" s="532">
        <v>2601006</v>
      </c>
      <c r="D873" s="597" t="s">
        <v>791</v>
      </c>
      <c r="E873" s="530" t="s">
        <v>792</v>
      </c>
      <c r="F873" s="531" t="s">
        <v>793</v>
      </c>
      <c r="G873" s="598">
        <v>81201010</v>
      </c>
      <c r="H873" s="591" t="s">
        <v>794</v>
      </c>
      <c r="I873" s="528" t="s">
        <v>665</v>
      </c>
      <c r="J873" s="528" t="s">
        <v>30</v>
      </c>
      <c r="K873" s="518" t="s">
        <v>163</v>
      </c>
      <c r="L873" s="1376">
        <v>3</v>
      </c>
      <c r="M873" s="521"/>
      <c r="N873" s="521">
        <f t="shared" si="13"/>
        <v>0</v>
      </c>
      <c r="O873" s="525">
        <f>SUM(N873:N874)</f>
        <v>0</v>
      </c>
    </row>
    <row r="874" spans="1:15" ht="69.95" customHeight="1" x14ac:dyDescent="0.25">
      <c r="A874" s="501"/>
      <c r="B874" s="511"/>
      <c r="C874" s="523">
        <v>1010337</v>
      </c>
      <c r="D874" s="590" t="s">
        <v>667</v>
      </c>
      <c r="E874" s="514"/>
      <c r="F874" s="515"/>
      <c r="G874" s="523">
        <v>40103058</v>
      </c>
      <c r="H874" s="593" t="s">
        <v>668</v>
      </c>
      <c r="I874" s="518" t="s">
        <v>669</v>
      </c>
      <c r="J874" s="518"/>
      <c r="K874" s="518" t="s">
        <v>103</v>
      </c>
      <c r="L874" s="1376">
        <v>9</v>
      </c>
      <c r="M874" s="521"/>
      <c r="N874" s="521">
        <f t="shared" si="13"/>
        <v>0</v>
      </c>
      <c r="O874" s="526"/>
    </row>
    <row r="875" spans="1:15" ht="69.95" customHeight="1" x14ac:dyDescent="0.25">
      <c r="A875" s="501"/>
      <c r="B875" s="511"/>
      <c r="C875" s="512">
        <v>3102524</v>
      </c>
      <c r="D875" s="587" t="s">
        <v>806</v>
      </c>
      <c r="E875" s="530" t="s">
        <v>807</v>
      </c>
      <c r="F875" s="531" t="s">
        <v>807</v>
      </c>
      <c r="G875" s="512">
        <v>92113125</v>
      </c>
      <c r="H875" s="591" t="s">
        <v>808</v>
      </c>
      <c r="I875" s="528" t="s">
        <v>680</v>
      </c>
      <c r="J875" s="528" t="s">
        <v>36</v>
      </c>
      <c r="K875" s="518" t="s">
        <v>163</v>
      </c>
      <c r="L875" s="1376">
        <v>1</v>
      </c>
      <c r="M875" s="521"/>
      <c r="N875" s="521">
        <f t="shared" si="13"/>
        <v>0</v>
      </c>
      <c r="O875" s="525">
        <f>SUM(N875:N879)</f>
        <v>0</v>
      </c>
    </row>
    <row r="876" spans="1:15" ht="69.95" customHeight="1" x14ac:dyDescent="0.25">
      <c r="A876" s="501"/>
      <c r="B876" s="511"/>
      <c r="C876" s="512">
        <v>2802402</v>
      </c>
      <c r="D876" s="587" t="s">
        <v>666</v>
      </c>
      <c r="E876" s="524"/>
      <c r="F876" s="501"/>
      <c r="G876" s="512">
        <v>51070240</v>
      </c>
      <c r="H876" s="592" t="s">
        <v>447</v>
      </c>
      <c r="I876" s="519" t="s">
        <v>448</v>
      </c>
      <c r="J876" s="519"/>
      <c r="K876" s="518" t="s">
        <v>163</v>
      </c>
      <c r="L876" s="1376">
        <v>2</v>
      </c>
      <c r="M876" s="521"/>
      <c r="N876" s="521">
        <f t="shared" si="13"/>
        <v>0</v>
      </c>
      <c r="O876" s="522"/>
    </row>
    <row r="877" spans="1:15" ht="69.95" customHeight="1" x14ac:dyDescent="0.25">
      <c r="A877" s="501"/>
      <c r="B877" s="511"/>
      <c r="C877" s="512">
        <v>2980692</v>
      </c>
      <c r="D877" s="587" t="s">
        <v>681</v>
      </c>
      <c r="E877" s="524"/>
      <c r="F877" s="501"/>
      <c r="G877" s="512">
        <v>53216406</v>
      </c>
      <c r="H877" s="594" t="s">
        <v>682</v>
      </c>
      <c r="I877" s="528" t="s">
        <v>448</v>
      </c>
      <c r="J877" s="528"/>
      <c r="K877" s="518" t="s">
        <v>163</v>
      </c>
      <c r="L877" s="1376">
        <v>4</v>
      </c>
      <c r="M877" s="521"/>
      <c r="N877" s="521">
        <f t="shared" si="13"/>
        <v>0</v>
      </c>
      <c r="O877" s="522"/>
    </row>
    <row r="878" spans="1:15" ht="69.95" customHeight="1" x14ac:dyDescent="0.25">
      <c r="A878" s="501"/>
      <c r="B878" s="511"/>
      <c r="C878" s="512">
        <v>1015206</v>
      </c>
      <c r="D878" s="587" t="s">
        <v>683</v>
      </c>
      <c r="E878" s="524"/>
      <c r="F878" s="501"/>
      <c r="G878" s="512">
        <v>45002011</v>
      </c>
      <c r="H878" s="594" t="s">
        <v>684</v>
      </c>
      <c r="I878" s="528" t="s">
        <v>685</v>
      </c>
      <c r="J878" s="528"/>
      <c r="K878" s="518" t="s">
        <v>103</v>
      </c>
      <c r="L878" s="1376">
        <v>4</v>
      </c>
      <c r="M878" s="521"/>
      <c r="N878" s="521">
        <f t="shared" si="13"/>
        <v>0</v>
      </c>
      <c r="O878" s="522"/>
    </row>
    <row r="879" spans="1:15" ht="69.95" customHeight="1" x14ac:dyDescent="0.25">
      <c r="A879" s="501"/>
      <c r="B879" s="511"/>
      <c r="C879" s="523">
        <v>2820108</v>
      </c>
      <c r="D879" s="590" t="s">
        <v>686</v>
      </c>
      <c r="E879" s="514"/>
      <c r="F879" s="515"/>
      <c r="G879" s="523">
        <v>50112008</v>
      </c>
      <c r="H879" s="593" t="s">
        <v>687</v>
      </c>
      <c r="I879" s="518" t="s">
        <v>448</v>
      </c>
      <c r="J879" s="518"/>
      <c r="K879" s="518" t="s">
        <v>688</v>
      </c>
      <c r="L879" s="1376">
        <v>1</v>
      </c>
      <c r="M879" s="521"/>
      <c r="N879" s="521">
        <f t="shared" si="13"/>
        <v>0</v>
      </c>
      <c r="O879" s="526"/>
    </row>
    <row r="880" spans="1:15" ht="69.95" customHeight="1" x14ac:dyDescent="0.25">
      <c r="A880" s="501"/>
      <c r="B880" s="511"/>
      <c r="C880" s="523">
        <v>2611240</v>
      </c>
      <c r="D880" s="590" t="s">
        <v>721</v>
      </c>
      <c r="E880" s="530" t="s">
        <v>722</v>
      </c>
      <c r="F880" s="531" t="s">
        <v>35</v>
      </c>
      <c r="G880" s="523">
        <v>81501400</v>
      </c>
      <c r="H880" s="591" t="s">
        <v>723</v>
      </c>
      <c r="I880" s="528" t="s">
        <v>665</v>
      </c>
      <c r="J880" s="528" t="s">
        <v>623</v>
      </c>
      <c r="K880" s="518" t="s">
        <v>163</v>
      </c>
      <c r="L880" s="1376">
        <v>3</v>
      </c>
      <c r="M880" s="521"/>
      <c r="N880" s="521">
        <f t="shared" si="13"/>
        <v>0</v>
      </c>
      <c r="O880" s="525">
        <f>SUM(N880:N883)</f>
        <v>0</v>
      </c>
    </row>
    <row r="881" spans="1:15" ht="69.95" customHeight="1" x14ac:dyDescent="0.25">
      <c r="A881" s="501"/>
      <c r="B881" s="511"/>
      <c r="C881" s="512">
        <v>2830557</v>
      </c>
      <c r="D881" s="587" t="s">
        <v>724</v>
      </c>
      <c r="E881" s="524"/>
      <c r="F881" s="501"/>
      <c r="G881" s="512">
        <v>51508030</v>
      </c>
      <c r="H881" s="594" t="s">
        <v>725</v>
      </c>
      <c r="I881" s="528" t="s">
        <v>726</v>
      </c>
      <c r="J881" s="528"/>
      <c r="K881" s="518" t="s">
        <v>163</v>
      </c>
      <c r="L881" s="1376">
        <v>1</v>
      </c>
      <c r="M881" s="521"/>
      <c r="N881" s="521">
        <f t="shared" si="13"/>
        <v>0</v>
      </c>
      <c r="O881" s="522"/>
    </row>
    <row r="882" spans="1:15" ht="69.95" customHeight="1" x14ac:dyDescent="0.25">
      <c r="A882" s="501"/>
      <c r="B882" s="511"/>
      <c r="C882" s="532">
        <v>1021752</v>
      </c>
      <c r="D882" s="597" t="s">
        <v>689</v>
      </c>
      <c r="E882" s="524"/>
      <c r="F882" s="501"/>
      <c r="G882" s="598">
        <v>41002192</v>
      </c>
      <c r="H882" s="593" t="s">
        <v>691</v>
      </c>
      <c r="I882" s="518" t="s">
        <v>685</v>
      </c>
      <c r="J882" s="518"/>
      <c r="K882" s="518" t="s">
        <v>103</v>
      </c>
      <c r="L882" s="1376">
        <v>20</v>
      </c>
      <c r="M882" s="521"/>
      <c r="N882" s="521">
        <f t="shared" si="13"/>
        <v>0</v>
      </c>
      <c r="O882" s="522"/>
    </row>
    <row r="883" spans="1:15" ht="69.95" customHeight="1" x14ac:dyDescent="0.25">
      <c r="A883" s="501"/>
      <c r="B883" s="511"/>
      <c r="C883" s="595">
        <v>2056203</v>
      </c>
      <c r="D883" s="596" t="s">
        <v>727</v>
      </c>
      <c r="E883" s="514"/>
      <c r="F883" s="515"/>
      <c r="G883" s="595">
        <v>10804300</v>
      </c>
      <c r="H883" s="594" t="s">
        <v>728</v>
      </c>
      <c r="I883" s="528" t="s">
        <v>466</v>
      </c>
      <c r="J883" s="528"/>
      <c r="K883" s="518" t="s">
        <v>163</v>
      </c>
      <c r="L883" s="1376">
        <v>4</v>
      </c>
      <c r="M883" s="521"/>
      <c r="N883" s="521">
        <f t="shared" si="13"/>
        <v>0</v>
      </c>
      <c r="O883" s="526"/>
    </row>
    <row r="884" spans="1:15" ht="69.95" customHeight="1" thickBot="1" x14ac:dyDescent="0.3">
      <c r="A884" s="501"/>
      <c r="B884" s="533"/>
      <c r="C884" s="534">
        <v>2621225</v>
      </c>
      <c r="D884" s="599" t="s">
        <v>707</v>
      </c>
      <c r="E884" s="535" t="s">
        <v>708</v>
      </c>
      <c r="F884" s="536" t="s">
        <v>35</v>
      </c>
      <c r="G884" s="534">
        <v>80612250</v>
      </c>
      <c r="H884" s="600" t="s">
        <v>709</v>
      </c>
      <c r="I884" s="539" t="s">
        <v>665</v>
      </c>
      <c r="J884" s="539" t="s">
        <v>623</v>
      </c>
      <c r="K884" s="538" t="s">
        <v>163</v>
      </c>
      <c r="L884" s="1377">
        <v>3</v>
      </c>
      <c r="M884" s="541"/>
      <c r="N884" s="541">
        <f t="shared" si="13"/>
        <v>0</v>
      </c>
      <c r="O884" s="542">
        <f>SUM(N884)</f>
        <v>0</v>
      </c>
    </row>
    <row r="885" spans="1:15" ht="69.95" customHeight="1" x14ac:dyDescent="0.25">
      <c r="A885" s="543" t="s">
        <v>812</v>
      </c>
      <c r="B885" s="544"/>
      <c r="C885" s="549">
        <v>2120102</v>
      </c>
      <c r="D885" s="546" t="s">
        <v>655</v>
      </c>
      <c r="E885" s="547" t="s">
        <v>785</v>
      </c>
      <c r="F885" s="548" t="s">
        <v>657</v>
      </c>
      <c r="G885" s="549">
        <v>12005072</v>
      </c>
      <c r="H885" s="550" t="s">
        <v>658</v>
      </c>
      <c r="I885" s="551" t="s">
        <v>466</v>
      </c>
      <c r="J885" s="551" t="s">
        <v>30</v>
      </c>
      <c r="K885" s="551" t="s">
        <v>163</v>
      </c>
      <c r="L885" s="1378">
        <v>3</v>
      </c>
      <c r="M885" s="552"/>
      <c r="N885" s="552">
        <f t="shared" si="13"/>
        <v>0</v>
      </c>
      <c r="O885" s="553">
        <f>SUM(N886)</f>
        <v>0</v>
      </c>
    </row>
    <row r="886" spans="1:15" ht="69.95" customHeight="1" x14ac:dyDescent="0.25">
      <c r="A886" s="543"/>
      <c r="B886" s="554"/>
      <c r="C886" s="559">
        <v>2112042</v>
      </c>
      <c r="D886" s="556" t="s">
        <v>659</v>
      </c>
      <c r="E886" s="557"/>
      <c r="F886" s="558"/>
      <c r="G886" s="559">
        <v>12611400</v>
      </c>
      <c r="H886" s="560" t="s">
        <v>660</v>
      </c>
      <c r="I886" s="561" t="s">
        <v>466</v>
      </c>
      <c r="J886" s="561"/>
      <c r="K886" s="562" t="s">
        <v>163</v>
      </c>
      <c r="L886" s="1380">
        <v>3</v>
      </c>
      <c r="M886" s="601"/>
      <c r="N886" s="563">
        <f t="shared" si="13"/>
        <v>0</v>
      </c>
      <c r="O886" s="564"/>
    </row>
    <row r="887" spans="1:15" ht="69.95" customHeight="1" x14ac:dyDescent="0.25">
      <c r="A887" s="543"/>
      <c r="B887" s="554"/>
      <c r="C887" s="574">
        <v>2516122</v>
      </c>
      <c r="D887" s="607" t="s">
        <v>661</v>
      </c>
      <c r="E887" s="566" t="s">
        <v>813</v>
      </c>
      <c r="F887" s="543" t="s">
        <v>787</v>
      </c>
      <c r="G887" s="608">
        <v>81528112</v>
      </c>
      <c r="H887" s="603" t="s">
        <v>664</v>
      </c>
      <c r="I887" s="570" t="s">
        <v>665</v>
      </c>
      <c r="J887" s="570" t="s">
        <v>30</v>
      </c>
      <c r="K887" s="562" t="s">
        <v>163</v>
      </c>
      <c r="L887" s="1380">
        <v>3</v>
      </c>
      <c r="M887" s="601"/>
      <c r="N887" s="563">
        <f t="shared" si="13"/>
        <v>0</v>
      </c>
      <c r="O887" s="567">
        <f>SUM(N887:N893)</f>
        <v>0</v>
      </c>
    </row>
    <row r="888" spans="1:15" ht="69.95" customHeight="1" x14ac:dyDescent="0.25">
      <c r="A888" s="543"/>
      <c r="B888" s="554"/>
      <c r="C888" s="559">
        <v>2802001</v>
      </c>
      <c r="D888" s="556" t="s">
        <v>594</v>
      </c>
      <c r="E888" s="566"/>
      <c r="F888" s="543"/>
      <c r="G888" s="559">
        <v>51070200</v>
      </c>
      <c r="H888" s="603" t="s">
        <v>597</v>
      </c>
      <c r="I888" s="570" t="s">
        <v>448</v>
      </c>
      <c r="J888" s="570"/>
      <c r="K888" s="561" t="s">
        <v>163</v>
      </c>
      <c r="L888" s="1380">
        <v>1</v>
      </c>
      <c r="M888" s="601"/>
      <c r="N888" s="563">
        <f t="shared" si="13"/>
        <v>0</v>
      </c>
      <c r="O888" s="564"/>
    </row>
    <row r="889" spans="1:15" ht="69.95" customHeight="1" x14ac:dyDescent="0.25">
      <c r="A889" s="543"/>
      <c r="B889" s="554"/>
      <c r="C889" s="565">
        <v>2851630</v>
      </c>
      <c r="D889" s="602" t="s">
        <v>459</v>
      </c>
      <c r="E889" s="566"/>
      <c r="F889" s="543"/>
      <c r="G889" s="565">
        <v>53516052</v>
      </c>
      <c r="H889" s="606" t="s">
        <v>460</v>
      </c>
      <c r="I889" s="570" t="s">
        <v>448</v>
      </c>
      <c r="J889" s="570"/>
      <c r="K889" s="561" t="s">
        <v>163</v>
      </c>
      <c r="L889" s="1380">
        <v>1</v>
      </c>
      <c r="M889" s="601"/>
      <c r="N889" s="563">
        <f t="shared" si="13"/>
        <v>0</v>
      </c>
      <c r="O889" s="564"/>
    </row>
    <row r="890" spans="1:15" ht="69.95" customHeight="1" x14ac:dyDescent="0.25">
      <c r="A890" s="543"/>
      <c r="B890" s="554"/>
      <c r="C890" s="565">
        <v>1010337</v>
      </c>
      <c r="D890" s="602" t="s">
        <v>667</v>
      </c>
      <c r="E890" s="566"/>
      <c r="F890" s="543"/>
      <c r="G890" s="565">
        <v>40103058</v>
      </c>
      <c r="H890" s="605" t="s">
        <v>668</v>
      </c>
      <c r="I890" s="562" t="s">
        <v>669</v>
      </c>
      <c r="J890" s="562"/>
      <c r="K890" s="562" t="s">
        <v>103</v>
      </c>
      <c r="L890" s="1380">
        <v>9</v>
      </c>
      <c r="M890" s="601"/>
      <c r="N890" s="563">
        <f t="shared" si="13"/>
        <v>0</v>
      </c>
      <c r="O890" s="564"/>
    </row>
    <row r="891" spans="1:15" ht="69.95" customHeight="1" x14ac:dyDescent="0.25">
      <c r="A891" s="543"/>
      <c r="B891" s="554"/>
      <c r="C891" s="559">
        <v>2820111</v>
      </c>
      <c r="D891" s="556" t="s">
        <v>455</v>
      </c>
      <c r="E891" s="566"/>
      <c r="F891" s="543"/>
      <c r="G891" s="559">
        <v>50113160</v>
      </c>
      <c r="H891" s="606" t="s">
        <v>456</v>
      </c>
      <c r="I891" s="570" t="s">
        <v>448</v>
      </c>
      <c r="J891" s="570"/>
      <c r="K891" s="561" t="s">
        <v>163</v>
      </c>
      <c r="L891" s="1380">
        <v>1</v>
      </c>
      <c r="M891" s="601"/>
      <c r="N891" s="563">
        <f t="shared" si="13"/>
        <v>0</v>
      </c>
      <c r="O891" s="564"/>
    </row>
    <row r="892" spans="1:15" ht="69.95" customHeight="1" x14ac:dyDescent="0.25">
      <c r="A892" s="543"/>
      <c r="B892" s="554"/>
      <c r="C892" s="559">
        <v>2831607</v>
      </c>
      <c r="D892" s="556" t="s">
        <v>449</v>
      </c>
      <c r="E892" s="566"/>
      <c r="F892" s="543"/>
      <c r="G892" s="559">
        <v>54038070</v>
      </c>
      <c r="H892" s="606" t="s">
        <v>450</v>
      </c>
      <c r="I892" s="570" t="s">
        <v>448</v>
      </c>
      <c r="J892" s="570"/>
      <c r="K892" s="561" t="s">
        <v>163</v>
      </c>
      <c r="L892" s="1380">
        <v>2</v>
      </c>
      <c r="M892" s="601"/>
      <c r="N892" s="563">
        <f t="shared" si="13"/>
        <v>0</v>
      </c>
      <c r="O892" s="564"/>
    </row>
    <row r="893" spans="1:15" ht="69.95" customHeight="1" x14ac:dyDescent="0.25">
      <c r="A893" s="543"/>
      <c r="B893" s="554"/>
      <c r="C893" s="565">
        <v>2901620</v>
      </c>
      <c r="D893" s="602" t="s">
        <v>457</v>
      </c>
      <c r="E893" s="557"/>
      <c r="F893" s="558"/>
      <c r="G893" s="565">
        <v>52516050</v>
      </c>
      <c r="H893" s="606" t="s">
        <v>458</v>
      </c>
      <c r="I893" s="570" t="s">
        <v>448</v>
      </c>
      <c r="J893" s="570"/>
      <c r="K893" s="561" t="s">
        <v>163</v>
      </c>
      <c r="L893" s="1380">
        <v>2</v>
      </c>
      <c r="M893" s="601"/>
      <c r="N893" s="563">
        <f t="shared" si="13"/>
        <v>0</v>
      </c>
      <c r="O893" s="568"/>
    </row>
    <row r="894" spans="1:15" ht="69.95" customHeight="1" x14ac:dyDescent="0.25">
      <c r="A894" s="543"/>
      <c r="B894" s="554"/>
      <c r="C894" s="559">
        <v>2624102</v>
      </c>
      <c r="D894" s="556" t="s">
        <v>748</v>
      </c>
      <c r="E894" s="569" t="s">
        <v>814</v>
      </c>
      <c r="F894" s="558" t="s">
        <v>35</v>
      </c>
      <c r="G894" s="559">
        <v>80632002</v>
      </c>
      <c r="H894" s="606" t="s">
        <v>750</v>
      </c>
      <c r="I894" s="570" t="s">
        <v>665</v>
      </c>
      <c r="J894" s="570" t="s">
        <v>30</v>
      </c>
      <c r="K894" s="561" t="s">
        <v>163</v>
      </c>
      <c r="L894" s="1380">
        <v>3</v>
      </c>
      <c r="M894" s="601"/>
      <c r="N894" s="563">
        <f t="shared" si="13"/>
        <v>0</v>
      </c>
      <c r="O894" s="568">
        <f>SUM(N894)</f>
        <v>0</v>
      </c>
    </row>
    <row r="895" spans="1:15" ht="69.95" customHeight="1" x14ac:dyDescent="0.25">
      <c r="A895" s="543"/>
      <c r="B895" s="554"/>
      <c r="C895" s="574">
        <v>2601006</v>
      </c>
      <c r="D895" s="607" t="s">
        <v>791</v>
      </c>
      <c r="E895" s="572" t="s">
        <v>792</v>
      </c>
      <c r="F895" s="573" t="s">
        <v>793</v>
      </c>
      <c r="G895" s="608">
        <v>81201010</v>
      </c>
      <c r="H895" s="603" t="s">
        <v>794</v>
      </c>
      <c r="I895" s="570" t="s">
        <v>665</v>
      </c>
      <c r="J895" s="570" t="s">
        <v>30</v>
      </c>
      <c r="K895" s="562" t="s">
        <v>163</v>
      </c>
      <c r="L895" s="1380">
        <v>3</v>
      </c>
      <c r="M895" s="601"/>
      <c r="N895" s="563">
        <f t="shared" si="13"/>
        <v>0</v>
      </c>
      <c r="O895" s="567">
        <f>SUM(N895:N896)</f>
        <v>0</v>
      </c>
    </row>
    <row r="896" spans="1:15" ht="69.95" customHeight="1" x14ac:dyDescent="0.25">
      <c r="A896" s="543"/>
      <c r="B896" s="554"/>
      <c r="C896" s="565">
        <v>1010337</v>
      </c>
      <c r="D896" s="602" t="s">
        <v>667</v>
      </c>
      <c r="E896" s="557"/>
      <c r="F896" s="558"/>
      <c r="G896" s="565">
        <v>40103058</v>
      </c>
      <c r="H896" s="605" t="s">
        <v>668</v>
      </c>
      <c r="I896" s="562" t="s">
        <v>669</v>
      </c>
      <c r="J896" s="562"/>
      <c r="K896" s="562" t="s">
        <v>103</v>
      </c>
      <c r="L896" s="1380">
        <v>9</v>
      </c>
      <c r="M896" s="601"/>
      <c r="N896" s="563">
        <f t="shared" si="13"/>
        <v>0</v>
      </c>
      <c r="O896" s="568"/>
    </row>
    <row r="897" spans="1:15" ht="69.95" customHeight="1" x14ac:dyDescent="0.25">
      <c r="A897" s="543"/>
      <c r="B897" s="554"/>
      <c r="C897" s="565">
        <v>3102505</v>
      </c>
      <c r="D897" s="602" t="s">
        <v>815</v>
      </c>
      <c r="E897" s="572" t="s">
        <v>816</v>
      </c>
      <c r="F897" s="573" t="s">
        <v>816</v>
      </c>
      <c r="G897" s="565">
        <v>92113015</v>
      </c>
      <c r="H897" s="603" t="s">
        <v>817</v>
      </c>
      <c r="I897" s="570" t="s">
        <v>680</v>
      </c>
      <c r="J897" s="570" t="s">
        <v>36</v>
      </c>
      <c r="K897" s="561" t="s">
        <v>163</v>
      </c>
      <c r="L897" s="1380">
        <v>1</v>
      </c>
      <c r="M897" s="601"/>
      <c r="N897" s="563">
        <f t="shared" si="13"/>
        <v>0</v>
      </c>
      <c r="O897" s="567">
        <f>SUM(N897:N900)</f>
        <v>0</v>
      </c>
    </row>
    <row r="898" spans="1:15" ht="69.95" customHeight="1" x14ac:dyDescent="0.25">
      <c r="A898" s="543"/>
      <c r="B898" s="554"/>
      <c r="C898" s="559">
        <v>1015206</v>
      </c>
      <c r="D898" s="556" t="s">
        <v>683</v>
      </c>
      <c r="E898" s="566"/>
      <c r="F898" s="543"/>
      <c r="G898" s="559">
        <v>45002011</v>
      </c>
      <c r="H898" s="606" t="s">
        <v>684</v>
      </c>
      <c r="I898" s="570" t="s">
        <v>685</v>
      </c>
      <c r="J898" s="570"/>
      <c r="K898" s="562" t="s">
        <v>103</v>
      </c>
      <c r="L898" s="1380">
        <v>3</v>
      </c>
      <c r="M898" s="601"/>
      <c r="N898" s="563">
        <f t="shared" si="13"/>
        <v>0</v>
      </c>
      <c r="O898" s="564"/>
    </row>
    <row r="899" spans="1:15" ht="69.95" customHeight="1" x14ac:dyDescent="0.25">
      <c r="A899" s="543"/>
      <c r="B899" s="554"/>
      <c r="C899" s="559">
        <v>2840301</v>
      </c>
      <c r="D899" s="556" t="s">
        <v>739</v>
      </c>
      <c r="E899" s="566"/>
      <c r="F899" s="543"/>
      <c r="G899" s="559">
        <v>51510001</v>
      </c>
      <c r="H899" s="606" t="s">
        <v>740</v>
      </c>
      <c r="I899" s="570" t="s">
        <v>448</v>
      </c>
      <c r="J899" s="570"/>
      <c r="K899" s="561" t="s">
        <v>163</v>
      </c>
      <c r="L899" s="1380">
        <v>1</v>
      </c>
      <c r="M899" s="601"/>
      <c r="N899" s="563">
        <f t="shared" si="13"/>
        <v>0</v>
      </c>
      <c r="O899" s="564"/>
    </row>
    <row r="900" spans="1:15" ht="69.95" customHeight="1" x14ac:dyDescent="0.25">
      <c r="A900" s="543"/>
      <c r="B900" s="554"/>
      <c r="C900" s="565">
        <v>2820108</v>
      </c>
      <c r="D900" s="602" t="s">
        <v>686</v>
      </c>
      <c r="E900" s="557"/>
      <c r="F900" s="558"/>
      <c r="G900" s="565">
        <v>50112008</v>
      </c>
      <c r="H900" s="605" t="s">
        <v>687</v>
      </c>
      <c r="I900" s="562" t="s">
        <v>448</v>
      </c>
      <c r="J900" s="562"/>
      <c r="K900" s="562" t="s">
        <v>688</v>
      </c>
      <c r="L900" s="1380">
        <v>1</v>
      </c>
      <c r="M900" s="601"/>
      <c r="N900" s="563">
        <f t="shared" si="13"/>
        <v>0</v>
      </c>
      <c r="O900" s="568"/>
    </row>
    <row r="901" spans="1:15" ht="69.95" customHeight="1" x14ac:dyDescent="0.25">
      <c r="A901" s="543"/>
      <c r="B901" s="554"/>
      <c r="C901" s="574">
        <v>1021752</v>
      </c>
      <c r="D901" s="607" t="s">
        <v>689</v>
      </c>
      <c r="E901" s="572" t="s">
        <v>741</v>
      </c>
      <c r="F901" s="573" t="s">
        <v>35</v>
      </c>
      <c r="G901" s="608">
        <v>41002192</v>
      </c>
      <c r="H901" s="605" t="s">
        <v>691</v>
      </c>
      <c r="I901" s="562" t="s">
        <v>685</v>
      </c>
      <c r="J901" s="562" t="s">
        <v>623</v>
      </c>
      <c r="K901" s="562" t="s">
        <v>103</v>
      </c>
      <c r="L901" s="1380">
        <v>8</v>
      </c>
      <c r="M901" s="601"/>
      <c r="N901" s="563">
        <f t="shared" si="13"/>
        <v>0</v>
      </c>
      <c r="O901" s="567">
        <f>SUM(N901:N904)</f>
        <v>0</v>
      </c>
    </row>
    <row r="902" spans="1:15" ht="69.95" customHeight="1" x14ac:dyDescent="0.25">
      <c r="A902" s="543"/>
      <c r="B902" s="554"/>
      <c r="C902" s="559">
        <v>2862301</v>
      </c>
      <c r="D902" s="556" t="s">
        <v>692</v>
      </c>
      <c r="E902" s="566"/>
      <c r="F902" s="543"/>
      <c r="G902" s="559">
        <v>50801001</v>
      </c>
      <c r="H902" s="603" t="s">
        <v>693</v>
      </c>
      <c r="I902" s="570" t="s">
        <v>448</v>
      </c>
      <c r="J902" s="570"/>
      <c r="K902" s="562" t="s">
        <v>163</v>
      </c>
      <c r="L902" s="1380">
        <v>1</v>
      </c>
      <c r="M902" s="601"/>
      <c r="N902" s="563">
        <f t="shared" si="13"/>
        <v>0</v>
      </c>
      <c r="O902" s="564"/>
    </row>
    <row r="903" spans="1:15" ht="69.95" customHeight="1" x14ac:dyDescent="0.25">
      <c r="A903" s="543"/>
      <c r="B903" s="554"/>
      <c r="C903" s="565">
        <v>2635125</v>
      </c>
      <c r="D903" s="602" t="s">
        <v>742</v>
      </c>
      <c r="E903" s="566"/>
      <c r="F903" s="543"/>
      <c r="G903" s="565">
        <v>80101250</v>
      </c>
      <c r="H903" s="603" t="s">
        <v>743</v>
      </c>
      <c r="I903" s="570" t="s">
        <v>665</v>
      </c>
      <c r="J903" s="570"/>
      <c r="K903" s="561" t="s">
        <v>163</v>
      </c>
      <c r="L903" s="1380">
        <v>3</v>
      </c>
      <c r="M903" s="601"/>
      <c r="N903" s="563">
        <f t="shared" si="13"/>
        <v>0</v>
      </c>
      <c r="O903" s="564"/>
    </row>
    <row r="904" spans="1:15" ht="69.95" customHeight="1" x14ac:dyDescent="0.25">
      <c r="A904" s="543"/>
      <c r="B904" s="554"/>
      <c r="C904" s="559">
        <v>2052244</v>
      </c>
      <c r="D904" s="613" t="s">
        <v>491</v>
      </c>
      <c r="E904" s="557"/>
      <c r="F904" s="558"/>
      <c r="G904" s="559">
        <v>10606082</v>
      </c>
      <c r="H904" s="603" t="s">
        <v>492</v>
      </c>
      <c r="I904" s="570" t="s">
        <v>466</v>
      </c>
      <c r="J904" s="570"/>
      <c r="K904" s="562" t="s">
        <v>163</v>
      </c>
      <c r="L904" s="1380">
        <v>4</v>
      </c>
      <c r="M904" s="601"/>
      <c r="N904" s="563">
        <f t="shared" si="13"/>
        <v>0</v>
      </c>
      <c r="O904" s="568"/>
    </row>
    <row r="905" spans="1:15" ht="69.95" customHeight="1" thickBot="1" x14ac:dyDescent="0.3">
      <c r="A905" s="543"/>
      <c r="B905" s="575"/>
      <c r="C905" s="614">
        <v>2621102</v>
      </c>
      <c r="D905" s="615" t="s">
        <v>744</v>
      </c>
      <c r="E905" s="578" t="s">
        <v>745</v>
      </c>
      <c r="F905" s="579" t="s">
        <v>35</v>
      </c>
      <c r="G905" s="614">
        <v>80611035</v>
      </c>
      <c r="H905" s="616" t="s">
        <v>746</v>
      </c>
      <c r="I905" s="617" t="s">
        <v>665</v>
      </c>
      <c r="J905" s="617" t="s">
        <v>623</v>
      </c>
      <c r="K905" s="618" t="s">
        <v>163</v>
      </c>
      <c r="L905" s="1381">
        <v>3</v>
      </c>
      <c r="M905" s="611"/>
      <c r="N905" s="583">
        <f t="shared" si="13"/>
        <v>0</v>
      </c>
      <c r="O905" s="584">
        <f>SUM(N905)</f>
        <v>0</v>
      </c>
    </row>
    <row r="906" spans="1:15" ht="69.95" customHeight="1" x14ac:dyDescent="0.25">
      <c r="A906" s="501" t="s">
        <v>818</v>
      </c>
      <c r="B906" s="502"/>
      <c r="C906" s="503">
        <v>2120102</v>
      </c>
      <c r="D906" s="585" t="s">
        <v>655</v>
      </c>
      <c r="E906" s="505" t="s">
        <v>785</v>
      </c>
      <c r="F906" s="506" t="s">
        <v>657</v>
      </c>
      <c r="G906" s="503">
        <v>12005072</v>
      </c>
      <c r="H906" s="586" t="s">
        <v>658</v>
      </c>
      <c r="I906" s="508" t="s">
        <v>466</v>
      </c>
      <c r="J906" s="508" t="s">
        <v>30</v>
      </c>
      <c r="K906" s="508" t="s">
        <v>163</v>
      </c>
      <c r="L906" s="1374">
        <v>3</v>
      </c>
      <c r="M906" s="509"/>
      <c r="N906" s="509">
        <f t="shared" si="13"/>
        <v>0</v>
      </c>
      <c r="O906" s="510">
        <f>SUM(N907)</f>
        <v>0</v>
      </c>
    </row>
    <row r="907" spans="1:15" ht="69.95" customHeight="1" x14ac:dyDescent="0.25">
      <c r="A907" s="501"/>
      <c r="B907" s="511"/>
      <c r="C907" s="512">
        <v>2112042</v>
      </c>
      <c r="D907" s="587" t="s">
        <v>659</v>
      </c>
      <c r="E907" s="514"/>
      <c r="F907" s="515"/>
      <c r="G907" s="512">
        <v>12611400</v>
      </c>
      <c r="H907" s="588" t="s">
        <v>660</v>
      </c>
      <c r="I907" s="519" t="s">
        <v>466</v>
      </c>
      <c r="J907" s="519"/>
      <c r="K907" s="518" t="s">
        <v>163</v>
      </c>
      <c r="L907" s="1376">
        <v>3</v>
      </c>
      <c r="M907" s="521"/>
      <c r="N907" s="521">
        <f t="shared" si="13"/>
        <v>0</v>
      </c>
      <c r="O907" s="522"/>
    </row>
    <row r="908" spans="1:15" ht="69.95" customHeight="1" x14ac:dyDescent="0.25">
      <c r="A908" s="501"/>
      <c r="B908" s="511"/>
      <c r="C908" s="532">
        <v>2516122</v>
      </c>
      <c r="D908" s="597" t="s">
        <v>661</v>
      </c>
      <c r="E908" s="524" t="s">
        <v>813</v>
      </c>
      <c r="F908" s="501" t="s">
        <v>787</v>
      </c>
      <c r="G908" s="598">
        <v>81528112</v>
      </c>
      <c r="H908" s="591" t="s">
        <v>664</v>
      </c>
      <c r="I908" s="528" t="s">
        <v>665</v>
      </c>
      <c r="J908" s="528" t="s">
        <v>30</v>
      </c>
      <c r="K908" s="518" t="s">
        <v>163</v>
      </c>
      <c r="L908" s="1376">
        <v>3</v>
      </c>
      <c r="M908" s="521"/>
      <c r="N908" s="521">
        <f t="shared" si="13"/>
        <v>0</v>
      </c>
      <c r="O908" s="525">
        <f>SUM(N908:N914)</f>
        <v>0</v>
      </c>
    </row>
    <row r="909" spans="1:15" ht="69.95" customHeight="1" x14ac:dyDescent="0.25">
      <c r="A909" s="501"/>
      <c r="B909" s="511"/>
      <c r="C909" s="512">
        <v>2802001</v>
      </c>
      <c r="D909" s="587" t="s">
        <v>594</v>
      </c>
      <c r="E909" s="524"/>
      <c r="F909" s="501"/>
      <c r="G909" s="512">
        <v>51070200</v>
      </c>
      <c r="H909" s="591" t="s">
        <v>597</v>
      </c>
      <c r="I909" s="528" t="s">
        <v>448</v>
      </c>
      <c r="J909" s="528"/>
      <c r="K909" s="519" t="s">
        <v>163</v>
      </c>
      <c r="L909" s="1376">
        <v>1</v>
      </c>
      <c r="M909" s="521"/>
      <c r="N909" s="521">
        <f t="shared" si="13"/>
        <v>0</v>
      </c>
      <c r="O909" s="522"/>
    </row>
    <row r="910" spans="1:15" ht="69.95" customHeight="1" x14ac:dyDescent="0.25">
      <c r="A910" s="501"/>
      <c r="B910" s="511"/>
      <c r="C910" s="523">
        <v>2851630</v>
      </c>
      <c r="D910" s="590" t="s">
        <v>459</v>
      </c>
      <c r="E910" s="524"/>
      <c r="F910" s="501"/>
      <c r="G910" s="523">
        <v>53516052</v>
      </c>
      <c r="H910" s="594" t="s">
        <v>460</v>
      </c>
      <c r="I910" s="528" t="s">
        <v>448</v>
      </c>
      <c r="J910" s="528"/>
      <c r="K910" s="519" t="s">
        <v>163</v>
      </c>
      <c r="L910" s="1376">
        <v>1</v>
      </c>
      <c r="M910" s="521"/>
      <c r="N910" s="521">
        <f t="shared" si="13"/>
        <v>0</v>
      </c>
      <c r="O910" s="522"/>
    </row>
    <row r="911" spans="1:15" ht="69.95" customHeight="1" x14ac:dyDescent="0.25">
      <c r="A911" s="501"/>
      <c r="B911" s="511"/>
      <c r="C911" s="523">
        <v>1010337</v>
      </c>
      <c r="D911" s="590" t="s">
        <v>667</v>
      </c>
      <c r="E911" s="524"/>
      <c r="F911" s="501"/>
      <c r="G911" s="523">
        <v>40103058</v>
      </c>
      <c r="H911" s="593" t="s">
        <v>668</v>
      </c>
      <c r="I911" s="518" t="s">
        <v>669</v>
      </c>
      <c r="J911" s="518"/>
      <c r="K911" s="518" t="s">
        <v>103</v>
      </c>
      <c r="L911" s="1376">
        <v>9</v>
      </c>
      <c r="M911" s="521"/>
      <c r="N911" s="521">
        <f t="shared" si="13"/>
        <v>0</v>
      </c>
      <c r="O911" s="522"/>
    </row>
    <row r="912" spans="1:15" ht="69.95" customHeight="1" x14ac:dyDescent="0.25">
      <c r="A912" s="501"/>
      <c r="B912" s="511"/>
      <c r="C912" s="512">
        <v>2820111</v>
      </c>
      <c r="D912" s="587" t="s">
        <v>455</v>
      </c>
      <c r="E912" s="524"/>
      <c r="F912" s="501"/>
      <c r="G912" s="512">
        <v>50113160</v>
      </c>
      <c r="H912" s="594" t="s">
        <v>456</v>
      </c>
      <c r="I912" s="528" t="s">
        <v>448</v>
      </c>
      <c r="J912" s="528"/>
      <c r="K912" s="519" t="s">
        <v>163</v>
      </c>
      <c r="L912" s="1376">
        <v>1</v>
      </c>
      <c r="M912" s="521"/>
      <c r="N912" s="521">
        <f t="shared" si="13"/>
        <v>0</v>
      </c>
      <c r="O912" s="522"/>
    </row>
    <row r="913" spans="1:15" ht="69.95" customHeight="1" x14ac:dyDescent="0.25">
      <c r="A913" s="501"/>
      <c r="B913" s="511"/>
      <c r="C913" s="512">
        <v>2831607</v>
      </c>
      <c r="D913" s="587" t="s">
        <v>449</v>
      </c>
      <c r="E913" s="524"/>
      <c r="F913" s="501"/>
      <c r="G913" s="512">
        <v>54038070</v>
      </c>
      <c r="H913" s="594" t="s">
        <v>450</v>
      </c>
      <c r="I913" s="528" t="s">
        <v>448</v>
      </c>
      <c r="J913" s="528"/>
      <c r="K913" s="519" t="s">
        <v>163</v>
      </c>
      <c r="L913" s="1376">
        <v>2</v>
      </c>
      <c r="M913" s="521"/>
      <c r="N913" s="521">
        <f t="shared" si="13"/>
        <v>0</v>
      </c>
      <c r="O913" s="522"/>
    </row>
    <row r="914" spans="1:15" ht="69.95" customHeight="1" x14ac:dyDescent="0.25">
      <c r="A914" s="501"/>
      <c r="B914" s="511"/>
      <c r="C914" s="523">
        <v>2901620</v>
      </c>
      <c r="D914" s="590" t="s">
        <v>457</v>
      </c>
      <c r="E914" s="514"/>
      <c r="F914" s="515"/>
      <c r="G914" s="523">
        <v>52516050</v>
      </c>
      <c r="H914" s="594" t="s">
        <v>458</v>
      </c>
      <c r="I914" s="528" t="s">
        <v>448</v>
      </c>
      <c r="J914" s="528"/>
      <c r="K914" s="519" t="s">
        <v>163</v>
      </c>
      <c r="L914" s="1376">
        <v>2</v>
      </c>
      <c r="M914" s="521"/>
      <c r="N914" s="521">
        <f t="shared" si="13"/>
        <v>0</v>
      </c>
      <c r="O914" s="526"/>
    </row>
    <row r="915" spans="1:15" ht="69.95" customHeight="1" x14ac:dyDescent="0.25">
      <c r="A915" s="501"/>
      <c r="B915" s="511"/>
      <c r="C915" s="512">
        <v>2624103</v>
      </c>
      <c r="D915" s="587" t="s">
        <v>758</v>
      </c>
      <c r="E915" s="527" t="s">
        <v>759</v>
      </c>
      <c r="F915" s="515" t="s">
        <v>35</v>
      </c>
      <c r="G915" s="512">
        <v>80632003</v>
      </c>
      <c r="H915" s="594" t="s">
        <v>760</v>
      </c>
      <c r="I915" s="528" t="s">
        <v>665</v>
      </c>
      <c r="J915" s="528" t="s">
        <v>30</v>
      </c>
      <c r="K915" s="519" t="s">
        <v>163</v>
      </c>
      <c r="L915" s="1376">
        <v>3</v>
      </c>
      <c r="M915" s="521"/>
      <c r="N915" s="521">
        <f t="shared" si="13"/>
        <v>0</v>
      </c>
      <c r="O915" s="526">
        <f>SUM(N915)</f>
        <v>0</v>
      </c>
    </row>
    <row r="916" spans="1:15" ht="69.95" customHeight="1" x14ac:dyDescent="0.25">
      <c r="A916" s="501"/>
      <c r="B916" s="511"/>
      <c r="C916" s="532">
        <v>2601006</v>
      </c>
      <c r="D916" s="597" t="s">
        <v>791</v>
      </c>
      <c r="E916" s="530" t="s">
        <v>792</v>
      </c>
      <c r="F916" s="531" t="s">
        <v>793</v>
      </c>
      <c r="G916" s="598">
        <v>81201010</v>
      </c>
      <c r="H916" s="591" t="s">
        <v>794</v>
      </c>
      <c r="I916" s="528" t="s">
        <v>665</v>
      </c>
      <c r="J916" s="528" t="s">
        <v>30</v>
      </c>
      <c r="K916" s="518" t="s">
        <v>163</v>
      </c>
      <c r="L916" s="1376">
        <v>3</v>
      </c>
      <c r="M916" s="521"/>
      <c r="N916" s="521">
        <f t="shared" si="13"/>
        <v>0</v>
      </c>
      <c r="O916" s="525">
        <f>SUM(N916:N917)</f>
        <v>0</v>
      </c>
    </row>
    <row r="917" spans="1:15" ht="69.95" customHeight="1" x14ac:dyDescent="0.25">
      <c r="A917" s="501"/>
      <c r="B917" s="511"/>
      <c r="C917" s="523">
        <v>1010337</v>
      </c>
      <c r="D917" s="590" t="s">
        <v>667</v>
      </c>
      <c r="E917" s="514"/>
      <c r="F917" s="515"/>
      <c r="G917" s="523">
        <v>40103058</v>
      </c>
      <c r="H917" s="593" t="s">
        <v>668</v>
      </c>
      <c r="I917" s="518" t="s">
        <v>669</v>
      </c>
      <c r="J917" s="518"/>
      <c r="K917" s="518" t="s">
        <v>103</v>
      </c>
      <c r="L917" s="1376">
        <v>9</v>
      </c>
      <c r="M917" s="521"/>
      <c r="N917" s="521">
        <f t="shared" si="13"/>
        <v>0</v>
      </c>
      <c r="O917" s="526"/>
    </row>
    <row r="918" spans="1:15" ht="69.95" customHeight="1" x14ac:dyDescent="0.25">
      <c r="A918" s="501"/>
      <c r="B918" s="511"/>
      <c r="C918" s="523">
        <v>3102509</v>
      </c>
      <c r="D918" s="619" t="s">
        <v>819</v>
      </c>
      <c r="E918" s="530" t="s">
        <v>820</v>
      </c>
      <c r="F918" s="531" t="s">
        <v>820</v>
      </c>
      <c r="G918" s="523">
        <v>92113030</v>
      </c>
      <c r="H918" s="591" t="s">
        <v>821</v>
      </c>
      <c r="I918" s="528" t="s">
        <v>680</v>
      </c>
      <c r="J918" s="528" t="s">
        <v>36</v>
      </c>
      <c r="K918" s="519" t="s">
        <v>163</v>
      </c>
      <c r="L918" s="1376">
        <v>1</v>
      </c>
      <c r="M918" s="521"/>
      <c r="N918" s="521">
        <f t="shared" si="13"/>
        <v>0</v>
      </c>
      <c r="O918" s="525">
        <f>SUM(N918:N921)</f>
        <v>0</v>
      </c>
    </row>
    <row r="919" spans="1:15" ht="69.95" customHeight="1" x14ac:dyDescent="0.25">
      <c r="A919" s="501"/>
      <c r="B919" s="511"/>
      <c r="C919" s="512">
        <v>1015206</v>
      </c>
      <c r="D919" s="587" t="s">
        <v>683</v>
      </c>
      <c r="E919" s="524"/>
      <c r="F919" s="501"/>
      <c r="G919" s="512">
        <v>45002011</v>
      </c>
      <c r="H919" s="594" t="s">
        <v>684</v>
      </c>
      <c r="I919" s="528" t="s">
        <v>685</v>
      </c>
      <c r="J919" s="528"/>
      <c r="K919" s="518" t="s">
        <v>103</v>
      </c>
      <c r="L919" s="1376">
        <v>3</v>
      </c>
      <c r="M919" s="521"/>
      <c r="N919" s="521">
        <f t="shared" si="13"/>
        <v>0</v>
      </c>
      <c r="O919" s="522"/>
    </row>
    <row r="920" spans="1:15" ht="69.95" customHeight="1" x14ac:dyDescent="0.25">
      <c r="A920" s="501"/>
      <c r="B920" s="511"/>
      <c r="C920" s="512">
        <v>2840301</v>
      </c>
      <c r="D920" s="587" t="s">
        <v>739</v>
      </c>
      <c r="E920" s="524"/>
      <c r="F920" s="501"/>
      <c r="G920" s="512">
        <v>51510001</v>
      </c>
      <c r="H920" s="594" t="s">
        <v>740</v>
      </c>
      <c r="I920" s="528" t="s">
        <v>448</v>
      </c>
      <c r="J920" s="528"/>
      <c r="K920" s="519" t="s">
        <v>163</v>
      </c>
      <c r="L920" s="1376">
        <v>1</v>
      </c>
      <c r="M920" s="521"/>
      <c r="N920" s="521">
        <f t="shared" si="13"/>
        <v>0</v>
      </c>
      <c r="O920" s="522"/>
    </row>
    <row r="921" spans="1:15" ht="69.95" customHeight="1" x14ac:dyDescent="0.25">
      <c r="A921" s="501"/>
      <c r="B921" s="511"/>
      <c r="C921" s="523">
        <v>2820108</v>
      </c>
      <c r="D921" s="590" t="s">
        <v>686</v>
      </c>
      <c r="E921" s="514"/>
      <c r="F921" s="515"/>
      <c r="G921" s="523">
        <v>50112008</v>
      </c>
      <c r="H921" s="593" t="s">
        <v>687</v>
      </c>
      <c r="I921" s="518" t="s">
        <v>448</v>
      </c>
      <c r="J921" s="518"/>
      <c r="K921" s="518" t="s">
        <v>688</v>
      </c>
      <c r="L921" s="1376">
        <v>1</v>
      </c>
      <c r="M921" s="521"/>
      <c r="N921" s="521">
        <f t="shared" ref="N921:N984" si="14">L921*M921</f>
        <v>0</v>
      </c>
      <c r="O921" s="526"/>
    </row>
    <row r="922" spans="1:15" ht="69.95" customHeight="1" x14ac:dyDescent="0.25">
      <c r="A922" s="501"/>
      <c r="B922" s="511"/>
      <c r="C922" s="532">
        <v>1021752</v>
      </c>
      <c r="D922" s="597" t="s">
        <v>689</v>
      </c>
      <c r="E922" s="530" t="s">
        <v>741</v>
      </c>
      <c r="F922" s="531" t="s">
        <v>35</v>
      </c>
      <c r="G922" s="598">
        <v>41002192</v>
      </c>
      <c r="H922" s="593" t="s">
        <v>691</v>
      </c>
      <c r="I922" s="518" t="s">
        <v>685</v>
      </c>
      <c r="J922" s="518" t="s">
        <v>623</v>
      </c>
      <c r="K922" s="518" t="s">
        <v>103</v>
      </c>
      <c r="L922" s="1376">
        <v>8</v>
      </c>
      <c r="M922" s="521"/>
      <c r="N922" s="521">
        <f t="shared" si="14"/>
        <v>0</v>
      </c>
      <c r="O922" s="525">
        <f>SUM(N922:N925)</f>
        <v>0</v>
      </c>
    </row>
    <row r="923" spans="1:15" ht="69.95" customHeight="1" x14ac:dyDescent="0.25">
      <c r="A923" s="501"/>
      <c r="B923" s="511"/>
      <c r="C923" s="512">
        <v>2862301</v>
      </c>
      <c r="D923" s="587" t="s">
        <v>692</v>
      </c>
      <c r="E923" s="524"/>
      <c r="F923" s="501"/>
      <c r="G923" s="512">
        <v>50801001</v>
      </c>
      <c r="H923" s="591" t="s">
        <v>693</v>
      </c>
      <c r="I923" s="528" t="s">
        <v>448</v>
      </c>
      <c r="J923" s="528"/>
      <c r="K923" s="518" t="s">
        <v>163</v>
      </c>
      <c r="L923" s="1376">
        <v>1</v>
      </c>
      <c r="M923" s="521"/>
      <c r="N923" s="521">
        <f t="shared" si="14"/>
        <v>0</v>
      </c>
      <c r="O923" s="522"/>
    </row>
    <row r="924" spans="1:15" ht="69.95" customHeight="1" x14ac:dyDescent="0.25">
      <c r="A924" s="501"/>
      <c r="B924" s="511"/>
      <c r="C924" s="523">
        <v>2635125</v>
      </c>
      <c r="D924" s="590" t="s">
        <v>742</v>
      </c>
      <c r="E924" s="524"/>
      <c r="F924" s="501"/>
      <c r="G924" s="523">
        <v>80101250</v>
      </c>
      <c r="H924" s="591" t="s">
        <v>743</v>
      </c>
      <c r="I924" s="528" t="s">
        <v>665</v>
      </c>
      <c r="J924" s="528"/>
      <c r="K924" s="519" t="s">
        <v>163</v>
      </c>
      <c r="L924" s="1376">
        <v>3</v>
      </c>
      <c r="M924" s="521"/>
      <c r="N924" s="521">
        <f t="shared" si="14"/>
        <v>0</v>
      </c>
      <c r="O924" s="522"/>
    </row>
    <row r="925" spans="1:15" ht="69.95" customHeight="1" x14ac:dyDescent="0.25">
      <c r="A925" s="501"/>
      <c r="B925" s="511"/>
      <c r="C925" s="512">
        <v>2052244</v>
      </c>
      <c r="D925" s="620" t="s">
        <v>491</v>
      </c>
      <c r="E925" s="514"/>
      <c r="F925" s="515"/>
      <c r="G925" s="512">
        <v>10606082</v>
      </c>
      <c r="H925" s="591" t="s">
        <v>492</v>
      </c>
      <c r="I925" s="528" t="s">
        <v>466</v>
      </c>
      <c r="J925" s="528"/>
      <c r="K925" s="518" t="s">
        <v>163</v>
      </c>
      <c r="L925" s="1376">
        <v>4</v>
      </c>
      <c r="M925" s="521"/>
      <c r="N925" s="521">
        <f t="shared" si="14"/>
        <v>0</v>
      </c>
      <c r="O925" s="526"/>
    </row>
    <row r="926" spans="1:15" ht="69.95" customHeight="1" thickBot="1" x14ac:dyDescent="0.3">
      <c r="A926" s="501"/>
      <c r="B926" s="533"/>
      <c r="C926" s="534">
        <v>2621106</v>
      </c>
      <c r="D926" s="599" t="s">
        <v>754</v>
      </c>
      <c r="E926" s="535" t="s">
        <v>755</v>
      </c>
      <c r="F926" s="536" t="s">
        <v>35</v>
      </c>
      <c r="G926" s="534">
        <v>80611063</v>
      </c>
      <c r="H926" s="600" t="s">
        <v>756</v>
      </c>
      <c r="I926" s="539" t="s">
        <v>665</v>
      </c>
      <c r="J926" s="539" t="s">
        <v>623</v>
      </c>
      <c r="K926" s="621" t="s">
        <v>163</v>
      </c>
      <c r="L926" s="1377">
        <v>3</v>
      </c>
      <c r="M926" s="541"/>
      <c r="N926" s="541">
        <f t="shared" si="14"/>
        <v>0</v>
      </c>
      <c r="O926" s="542">
        <f>SUM(N926)</f>
        <v>0</v>
      </c>
    </row>
    <row r="927" spans="1:15" ht="69.95" customHeight="1" x14ac:dyDescent="0.25">
      <c r="A927" s="543" t="s">
        <v>822</v>
      </c>
      <c r="B927" s="544"/>
      <c r="C927" s="549">
        <v>2120102</v>
      </c>
      <c r="D927" s="546" t="s">
        <v>655</v>
      </c>
      <c r="E927" s="547" t="s">
        <v>785</v>
      </c>
      <c r="F927" s="548" t="s">
        <v>657</v>
      </c>
      <c r="G927" s="549">
        <v>12005072</v>
      </c>
      <c r="H927" s="550" t="s">
        <v>658</v>
      </c>
      <c r="I927" s="551" t="s">
        <v>466</v>
      </c>
      <c r="J927" s="551" t="s">
        <v>30</v>
      </c>
      <c r="K927" s="551" t="s">
        <v>163</v>
      </c>
      <c r="L927" s="1378">
        <v>3</v>
      </c>
      <c r="M927" s="552"/>
      <c r="N927" s="552">
        <f t="shared" si="14"/>
        <v>0</v>
      </c>
      <c r="O927" s="553">
        <f>SUM(N928)</f>
        <v>0</v>
      </c>
    </row>
    <row r="928" spans="1:15" ht="69.95" customHeight="1" x14ac:dyDescent="0.25">
      <c r="A928" s="543"/>
      <c r="B928" s="554"/>
      <c r="C928" s="559">
        <v>2112042</v>
      </c>
      <c r="D928" s="556" t="s">
        <v>659</v>
      </c>
      <c r="E928" s="557"/>
      <c r="F928" s="558"/>
      <c r="G928" s="559">
        <v>12611400</v>
      </c>
      <c r="H928" s="560" t="s">
        <v>660</v>
      </c>
      <c r="I928" s="561" t="s">
        <v>466</v>
      </c>
      <c r="J928" s="561"/>
      <c r="K928" s="562" t="s">
        <v>163</v>
      </c>
      <c r="L928" s="1380">
        <v>3</v>
      </c>
      <c r="M928" s="601"/>
      <c r="N928" s="563">
        <f t="shared" si="14"/>
        <v>0</v>
      </c>
      <c r="O928" s="564"/>
    </row>
    <row r="929" spans="1:15" ht="69.95" customHeight="1" x14ac:dyDescent="0.25">
      <c r="A929" s="543"/>
      <c r="B929" s="554"/>
      <c r="C929" s="574">
        <v>2516122</v>
      </c>
      <c r="D929" s="607" t="s">
        <v>661</v>
      </c>
      <c r="E929" s="566" t="s">
        <v>813</v>
      </c>
      <c r="F929" s="543" t="s">
        <v>787</v>
      </c>
      <c r="G929" s="608">
        <v>81528112</v>
      </c>
      <c r="H929" s="603" t="s">
        <v>664</v>
      </c>
      <c r="I929" s="570" t="s">
        <v>665</v>
      </c>
      <c r="J929" s="570" t="s">
        <v>30</v>
      </c>
      <c r="K929" s="562" t="s">
        <v>163</v>
      </c>
      <c r="L929" s="1380">
        <v>3</v>
      </c>
      <c r="M929" s="601"/>
      <c r="N929" s="563">
        <f t="shared" si="14"/>
        <v>0</v>
      </c>
      <c r="O929" s="567">
        <f>SUM(N929:N935)</f>
        <v>0</v>
      </c>
    </row>
    <row r="930" spans="1:15" ht="69.95" customHeight="1" x14ac:dyDescent="0.25">
      <c r="A930" s="543"/>
      <c r="B930" s="554"/>
      <c r="C930" s="559">
        <v>2802001</v>
      </c>
      <c r="D930" s="556" t="s">
        <v>594</v>
      </c>
      <c r="E930" s="566"/>
      <c r="F930" s="543"/>
      <c r="G930" s="559">
        <v>51070200</v>
      </c>
      <c r="H930" s="603" t="s">
        <v>597</v>
      </c>
      <c r="I930" s="570" t="s">
        <v>448</v>
      </c>
      <c r="J930" s="570"/>
      <c r="K930" s="561" t="s">
        <v>163</v>
      </c>
      <c r="L930" s="1380">
        <v>1</v>
      </c>
      <c r="M930" s="601"/>
      <c r="N930" s="563">
        <f t="shared" si="14"/>
        <v>0</v>
      </c>
      <c r="O930" s="564"/>
    </row>
    <row r="931" spans="1:15" ht="69.95" customHeight="1" x14ac:dyDescent="0.25">
      <c r="A931" s="543"/>
      <c r="B931" s="554"/>
      <c r="C931" s="565">
        <v>2851630</v>
      </c>
      <c r="D931" s="602" t="s">
        <v>459</v>
      </c>
      <c r="E931" s="566"/>
      <c r="F931" s="543"/>
      <c r="G931" s="565">
        <v>53516052</v>
      </c>
      <c r="H931" s="606" t="s">
        <v>460</v>
      </c>
      <c r="I931" s="570" t="s">
        <v>448</v>
      </c>
      <c r="J931" s="570"/>
      <c r="K931" s="561" t="s">
        <v>163</v>
      </c>
      <c r="L931" s="1380">
        <v>1</v>
      </c>
      <c r="M931" s="601"/>
      <c r="N931" s="563">
        <f t="shared" si="14"/>
        <v>0</v>
      </c>
      <c r="O931" s="564"/>
    </row>
    <row r="932" spans="1:15" ht="69.95" customHeight="1" x14ac:dyDescent="0.25">
      <c r="A932" s="543"/>
      <c r="B932" s="554"/>
      <c r="C932" s="565">
        <v>1010337</v>
      </c>
      <c r="D932" s="602" t="s">
        <v>667</v>
      </c>
      <c r="E932" s="566"/>
      <c r="F932" s="543"/>
      <c r="G932" s="565">
        <v>40103058</v>
      </c>
      <c r="H932" s="605" t="s">
        <v>668</v>
      </c>
      <c r="I932" s="562" t="s">
        <v>669</v>
      </c>
      <c r="J932" s="562"/>
      <c r="K932" s="562" t="s">
        <v>103</v>
      </c>
      <c r="L932" s="1380">
        <v>9</v>
      </c>
      <c r="M932" s="601"/>
      <c r="N932" s="563">
        <f t="shared" si="14"/>
        <v>0</v>
      </c>
      <c r="O932" s="564"/>
    </row>
    <row r="933" spans="1:15" ht="69.95" customHeight="1" x14ac:dyDescent="0.25">
      <c r="A933" s="543"/>
      <c r="B933" s="554"/>
      <c r="C933" s="559">
        <v>2820111</v>
      </c>
      <c r="D933" s="556" t="s">
        <v>455</v>
      </c>
      <c r="E933" s="566"/>
      <c r="F933" s="543"/>
      <c r="G933" s="559">
        <v>50113160</v>
      </c>
      <c r="H933" s="606" t="s">
        <v>456</v>
      </c>
      <c r="I933" s="570" t="s">
        <v>448</v>
      </c>
      <c r="J933" s="570"/>
      <c r="K933" s="561" t="s">
        <v>163</v>
      </c>
      <c r="L933" s="1380">
        <v>1</v>
      </c>
      <c r="M933" s="601"/>
      <c r="N933" s="563">
        <f t="shared" si="14"/>
        <v>0</v>
      </c>
      <c r="O933" s="564"/>
    </row>
    <row r="934" spans="1:15" ht="69.95" customHeight="1" x14ac:dyDescent="0.25">
      <c r="A934" s="543"/>
      <c r="B934" s="554"/>
      <c r="C934" s="559">
        <v>2831607</v>
      </c>
      <c r="D934" s="556" t="s">
        <v>449</v>
      </c>
      <c r="E934" s="566"/>
      <c r="F934" s="543"/>
      <c r="G934" s="559">
        <v>54038070</v>
      </c>
      <c r="H934" s="606" t="s">
        <v>450</v>
      </c>
      <c r="I934" s="570" t="s">
        <v>448</v>
      </c>
      <c r="J934" s="570"/>
      <c r="K934" s="561" t="s">
        <v>163</v>
      </c>
      <c r="L934" s="1380">
        <v>2</v>
      </c>
      <c r="M934" s="601"/>
      <c r="N934" s="563">
        <f t="shared" si="14"/>
        <v>0</v>
      </c>
      <c r="O934" s="564"/>
    </row>
    <row r="935" spans="1:15" ht="69.95" customHeight="1" x14ac:dyDescent="0.25">
      <c r="A935" s="543"/>
      <c r="B935" s="554"/>
      <c r="C935" s="565">
        <v>2901620</v>
      </c>
      <c r="D935" s="602" t="s">
        <v>457</v>
      </c>
      <c r="E935" s="557"/>
      <c r="F935" s="558"/>
      <c r="G935" s="565">
        <v>52516050</v>
      </c>
      <c r="H935" s="606" t="s">
        <v>458</v>
      </c>
      <c r="I935" s="570" t="s">
        <v>448</v>
      </c>
      <c r="J935" s="570"/>
      <c r="K935" s="561" t="s">
        <v>163</v>
      </c>
      <c r="L935" s="1380">
        <v>2</v>
      </c>
      <c r="M935" s="601"/>
      <c r="N935" s="563">
        <f t="shared" si="14"/>
        <v>0</v>
      </c>
      <c r="O935" s="568"/>
    </row>
    <row r="936" spans="1:15" ht="69.95" customHeight="1" x14ac:dyDescent="0.25">
      <c r="A936" s="543"/>
      <c r="B936" s="554"/>
      <c r="C936" s="559">
        <v>2624105</v>
      </c>
      <c r="D936" s="556" t="s">
        <v>768</v>
      </c>
      <c r="E936" s="569" t="s">
        <v>823</v>
      </c>
      <c r="F936" s="558" t="s">
        <v>35</v>
      </c>
      <c r="G936" s="559">
        <v>80632005</v>
      </c>
      <c r="H936" s="606" t="s">
        <v>770</v>
      </c>
      <c r="I936" s="570" t="s">
        <v>665</v>
      </c>
      <c r="J936" s="570" t="s">
        <v>30</v>
      </c>
      <c r="K936" s="561" t="s">
        <v>163</v>
      </c>
      <c r="L936" s="1380">
        <v>3</v>
      </c>
      <c r="M936" s="601"/>
      <c r="N936" s="563">
        <f t="shared" si="14"/>
        <v>0</v>
      </c>
      <c r="O936" s="568">
        <f>SUM(N936)</f>
        <v>0</v>
      </c>
    </row>
    <row r="937" spans="1:15" ht="69.95" customHeight="1" x14ac:dyDescent="0.25">
      <c r="A937" s="543"/>
      <c r="B937" s="554"/>
      <c r="C937" s="574">
        <v>2601006</v>
      </c>
      <c r="D937" s="607" t="s">
        <v>791</v>
      </c>
      <c r="E937" s="572" t="s">
        <v>792</v>
      </c>
      <c r="F937" s="573" t="s">
        <v>793</v>
      </c>
      <c r="G937" s="608">
        <v>81201010</v>
      </c>
      <c r="H937" s="603" t="s">
        <v>794</v>
      </c>
      <c r="I937" s="570" t="s">
        <v>665</v>
      </c>
      <c r="J937" s="570" t="s">
        <v>30</v>
      </c>
      <c r="K937" s="562" t="s">
        <v>163</v>
      </c>
      <c r="L937" s="1380">
        <v>3</v>
      </c>
      <c r="M937" s="601"/>
      <c r="N937" s="563">
        <f t="shared" si="14"/>
        <v>0</v>
      </c>
      <c r="O937" s="567">
        <f>SUM(N937:N938)</f>
        <v>0</v>
      </c>
    </row>
    <row r="938" spans="1:15" ht="69.95" customHeight="1" x14ac:dyDescent="0.25">
      <c r="A938" s="543"/>
      <c r="B938" s="554"/>
      <c r="C938" s="565">
        <v>1010337</v>
      </c>
      <c r="D938" s="602" t="s">
        <v>667</v>
      </c>
      <c r="E938" s="557"/>
      <c r="F938" s="558"/>
      <c r="G938" s="565">
        <v>40103058</v>
      </c>
      <c r="H938" s="605" t="s">
        <v>668</v>
      </c>
      <c r="I938" s="562" t="s">
        <v>669</v>
      </c>
      <c r="J938" s="562"/>
      <c r="K938" s="562" t="s">
        <v>103</v>
      </c>
      <c r="L938" s="1380">
        <v>9</v>
      </c>
      <c r="M938" s="601"/>
      <c r="N938" s="563">
        <f t="shared" si="14"/>
        <v>0</v>
      </c>
      <c r="O938" s="568"/>
    </row>
    <row r="939" spans="1:15" ht="69.95" customHeight="1" x14ac:dyDescent="0.25">
      <c r="A939" s="543"/>
      <c r="B939" s="554"/>
      <c r="C939" s="565">
        <v>3102515</v>
      </c>
      <c r="D939" s="612" t="s">
        <v>824</v>
      </c>
      <c r="E939" s="572" t="s">
        <v>825</v>
      </c>
      <c r="F939" s="573" t="s">
        <v>825</v>
      </c>
      <c r="G939" s="565">
        <v>92113050</v>
      </c>
      <c r="H939" s="603" t="s">
        <v>826</v>
      </c>
      <c r="I939" s="570" t="s">
        <v>680</v>
      </c>
      <c r="J939" s="570" t="s">
        <v>36</v>
      </c>
      <c r="K939" s="561" t="s">
        <v>163</v>
      </c>
      <c r="L939" s="1380">
        <v>1</v>
      </c>
      <c r="M939" s="601"/>
      <c r="N939" s="563">
        <f t="shared" si="14"/>
        <v>0</v>
      </c>
      <c r="O939" s="567">
        <f>SUM(N939:N942)</f>
        <v>0</v>
      </c>
    </row>
    <row r="940" spans="1:15" ht="69.95" customHeight="1" x14ac:dyDescent="0.25">
      <c r="A940" s="543"/>
      <c r="B940" s="554"/>
      <c r="C940" s="565">
        <v>1015206</v>
      </c>
      <c r="D940" s="612" t="s">
        <v>683</v>
      </c>
      <c r="E940" s="566"/>
      <c r="F940" s="543"/>
      <c r="G940" s="565">
        <v>45002011</v>
      </c>
      <c r="H940" s="606" t="s">
        <v>684</v>
      </c>
      <c r="I940" s="570" t="s">
        <v>685</v>
      </c>
      <c r="J940" s="570"/>
      <c r="K940" s="562" t="s">
        <v>103</v>
      </c>
      <c r="L940" s="1380">
        <v>3</v>
      </c>
      <c r="M940" s="601"/>
      <c r="N940" s="563">
        <f t="shared" si="14"/>
        <v>0</v>
      </c>
      <c r="O940" s="564"/>
    </row>
    <row r="941" spans="1:15" ht="69.95" customHeight="1" x14ac:dyDescent="0.25">
      <c r="A941" s="543"/>
      <c r="B941" s="554"/>
      <c r="C941" s="565">
        <v>2840301</v>
      </c>
      <c r="D941" s="612" t="s">
        <v>739</v>
      </c>
      <c r="E941" s="566"/>
      <c r="F941" s="543"/>
      <c r="G941" s="565">
        <v>51510001</v>
      </c>
      <c r="H941" s="606" t="s">
        <v>740</v>
      </c>
      <c r="I941" s="570" t="s">
        <v>448</v>
      </c>
      <c r="J941" s="570"/>
      <c r="K941" s="561" t="s">
        <v>163</v>
      </c>
      <c r="L941" s="1380">
        <v>1</v>
      </c>
      <c r="M941" s="601"/>
      <c r="N941" s="563">
        <f t="shared" si="14"/>
        <v>0</v>
      </c>
      <c r="O941" s="564"/>
    </row>
    <row r="942" spans="1:15" ht="69.95" customHeight="1" x14ac:dyDescent="0.25">
      <c r="A942" s="543"/>
      <c r="B942" s="554"/>
      <c r="C942" s="565">
        <v>2820108</v>
      </c>
      <c r="D942" s="612" t="s">
        <v>686</v>
      </c>
      <c r="E942" s="557"/>
      <c r="F942" s="558"/>
      <c r="G942" s="565">
        <v>50112008</v>
      </c>
      <c r="H942" s="605" t="s">
        <v>687</v>
      </c>
      <c r="I942" s="562" t="s">
        <v>448</v>
      </c>
      <c r="J942" s="562"/>
      <c r="K942" s="562" t="s">
        <v>688</v>
      </c>
      <c r="L942" s="1380">
        <v>1</v>
      </c>
      <c r="M942" s="601"/>
      <c r="N942" s="563">
        <f t="shared" si="14"/>
        <v>0</v>
      </c>
      <c r="O942" s="568"/>
    </row>
    <row r="943" spans="1:15" ht="69.95" customHeight="1" x14ac:dyDescent="0.25">
      <c r="A943" s="543"/>
      <c r="B943" s="554"/>
      <c r="C943" s="574">
        <v>1021752</v>
      </c>
      <c r="D943" s="607" t="s">
        <v>689</v>
      </c>
      <c r="E943" s="572" t="s">
        <v>741</v>
      </c>
      <c r="F943" s="573" t="s">
        <v>35</v>
      </c>
      <c r="G943" s="608">
        <v>41002192</v>
      </c>
      <c r="H943" s="605" t="s">
        <v>691</v>
      </c>
      <c r="I943" s="562" t="s">
        <v>685</v>
      </c>
      <c r="J943" s="562" t="s">
        <v>623</v>
      </c>
      <c r="K943" s="562" t="s">
        <v>103</v>
      </c>
      <c r="L943" s="1380">
        <v>8</v>
      </c>
      <c r="M943" s="601"/>
      <c r="N943" s="563">
        <f t="shared" si="14"/>
        <v>0</v>
      </c>
      <c r="O943" s="567">
        <f>SUM(N943:N946)</f>
        <v>0</v>
      </c>
    </row>
    <row r="944" spans="1:15" ht="69.95" customHeight="1" x14ac:dyDescent="0.25">
      <c r="A944" s="543"/>
      <c r="B944" s="554"/>
      <c r="C944" s="565">
        <v>2862301</v>
      </c>
      <c r="D944" s="612" t="s">
        <v>692</v>
      </c>
      <c r="E944" s="566"/>
      <c r="F944" s="543"/>
      <c r="G944" s="565">
        <v>50801001</v>
      </c>
      <c r="H944" s="603" t="s">
        <v>693</v>
      </c>
      <c r="I944" s="570" t="s">
        <v>448</v>
      </c>
      <c r="J944" s="570"/>
      <c r="K944" s="562" t="s">
        <v>163</v>
      </c>
      <c r="L944" s="1380">
        <v>1</v>
      </c>
      <c r="M944" s="601"/>
      <c r="N944" s="563">
        <f t="shared" si="14"/>
        <v>0</v>
      </c>
      <c r="O944" s="564"/>
    </row>
    <row r="945" spans="1:15" ht="69.95" customHeight="1" x14ac:dyDescent="0.25">
      <c r="A945" s="543"/>
      <c r="B945" s="554"/>
      <c r="C945" s="565">
        <v>2635125</v>
      </c>
      <c r="D945" s="612" t="s">
        <v>742</v>
      </c>
      <c r="E945" s="566"/>
      <c r="F945" s="543"/>
      <c r="G945" s="565">
        <v>80101250</v>
      </c>
      <c r="H945" s="603" t="s">
        <v>743</v>
      </c>
      <c r="I945" s="570" t="s">
        <v>665</v>
      </c>
      <c r="J945" s="570"/>
      <c r="K945" s="561" t="s">
        <v>163</v>
      </c>
      <c r="L945" s="1380">
        <v>3</v>
      </c>
      <c r="M945" s="601"/>
      <c r="N945" s="563">
        <f t="shared" si="14"/>
        <v>0</v>
      </c>
      <c r="O945" s="564"/>
    </row>
    <row r="946" spans="1:15" ht="69.95" customHeight="1" x14ac:dyDescent="0.25">
      <c r="A946" s="543"/>
      <c r="B946" s="554"/>
      <c r="C946" s="559">
        <v>2052244</v>
      </c>
      <c r="D946" s="613" t="s">
        <v>491</v>
      </c>
      <c r="E946" s="557"/>
      <c r="F946" s="558"/>
      <c r="G946" s="559">
        <v>10606082</v>
      </c>
      <c r="H946" s="603" t="s">
        <v>492</v>
      </c>
      <c r="I946" s="570" t="s">
        <v>466</v>
      </c>
      <c r="J946" s="570"/>
      <c r="K946" s="562" t="s">
        <v>163</v>
      </c>
      <c r="L946" s="1380">
        <v>4</v>
      </c>
      <c r="M946" s="601"/>
      <c r="N946" s="563">
        <f t="shared" si="14"/>
        <v>0</v>
      </c>
      <c r="O946" s="568"/>
    </row>
    <row r="947" spans="1:15" ht="69.95" customHeight="1" thickBot="1" x14ac:dyDescent="0.3">
      <c r="A947" s="543"/>
      <c r="B947" s="575"/>
      <c r="C947" s="614">
        <v>2621112</v>
      </c>
      <c r="D947" s="622" t="s">
        <v>764</v>
      </c>
      <c r="E947" s="578" t="s">
        <v>765</v>
      </c>
      <c r="F947" s="579" t="s">
        <v>35</v>
      </c>
      <c r="G947" s="614">
        <v>80611125</v>
      </c>
      <c r="H947" s="580" t="s">
        <v>766</v>
      </c>
      <c r="I947" s="581" t="s">
        <v>665</v>
      </c>
      <c r="J947" s="581" t="s">
        <v>623</v>
      </c>
      <c r="K947" s="618" t="s">
        <v>163</v>
      </c>
      <c r="L947" s="1381">
        <v>3</v>
      </c>
      <c r="M947" s="611"/>
      <c r="N947" s="583">
        <f t="shared" si="14"/>
        <v>0</v>
      </c>
      <c r="O947" s="584">
        <f>SUM(N947)</f>
        <v>0</v>
      </c>
    </row>
    <row r="948" spans="1:15" ht="69.95" customHeight="1" x14ac:dyDescent="0.25">
      <c r="A948" s="501" t="s">
        <v>827</v>
      </c>
      <c r="B948" s="502"/>
      <c r="C948" s="503">
        <v>2120102</v>
      </c>
      <c r="D948" s="585" t="s">
        <v>655</v>
      </c>
      <c r="E948" s="505" t="s">
        <v>785</v>
      </c>
      <c r="F948" s="506" t="s">
        <v>657</v>
      </c>
      <c r="G948" s="503">
        <v>12005072</v>
      </c>
      <c r="H948" s="586" t="s">
        <v>658</v>
      </c>
      <c r="I948" s="508" t="s">
        <v>466</v>
      </c>
      <c r="J948" s="508" t="s">
        <v>30</v>
      </c>
      <c r="K948" s="508" t="s">
        <v>163</v>
      </c>
      <c r="L948" s="1374">
        <v>3</v>
      </c>
      <c r="M948" s="509"/>
      <c r="N948" s="509">
        <f t="shared" si="14"/>
        <v>0</v>
      </c>
      <c r="O948" s="510">
        <f>SUM(N949)</f>
        <v>0</v>
      </c>
    </row>
    <row r="949" spans="1:15" ht="69.95" customHeight="1" x14ac:dyDescent="0.25">
      <c r="A949" s="501"/>
      <c r="B949" s="511"/>
      <c r="C949" s="523">
        <v>2112042</v>
      </c>
      <c r="D949" s="619" t="s">
        <v>659</v>
      </c>
      <c r="E949" s="514"/>
      <c r="F949" s="515"/>
      <c r="G949" s="523">
        <v>12611400</v>
      </c>
      <c r="H949" s="588" t="s">
        <v>660</v>
      </c>
      <c r="I949" s="519" t="s">
        <v>466</v>
      </c>
      <c r="J949" s="519"/>
      <c r="K949" s="518" t="s">
        <v>163</v>
      </c>
      <c r="L949" s="1376">
        <v>3</v>
      </c>
      <c r="M949" s="521"/>
      <c r="N949" s="521">
        <f t="shared" si="14"/>
        <v>0</v>
      </c>
      <c r="O949" s="522"/>
    </row>
    <row r="950" spans="1:15" ht="69.95" customHeight="1" x14ac:dyDescent="0.25">
      <c r="A950" s="501"/>
      <c r="B950" s="511"/>
      <c r="C950" s="523">
        <v>2516122</v>
      </c>
      <c r="D950" s="619" t="s">
        <v>661</v>
      </c>
      <c r="E950" s="524" t="s">
        <v>813</v>
      </c>
      <c r="F950" s="501" t="s">
        <v>787</v>
      </c>
      <c r="G950" s="523">
        <v>81528112</v>
      </c>
      <c r="H950" s="591" t="s">
        <v>664</v>
      </c>
      <c r="I950" s="528" t="s">
        <v>665</v>
      </c>
      <c r="J950" s="528" t="s">
        <v>30</v>
      </c>
      <c r="K950" s="518" t="s">
        <v>163</v>
      </c>
      <c r="L950" s="1376">
        <v>3</v>
      </c>
      <c r="M950" s="521"/>
      <c r="N950" s="521">
        <f t="shared" si="14"/>
        <v>0</v>
      </c>
      <c r="O950" s="525">
        <f>SUM(N950:N956)</f>
        <v>0</v>
      </c>
    </row>
    <row r="951" spans="1:15" ht="69.95" customHeight="1" x14ac:dyDescent="0.25">
      <c r="A951" s="501"/>
      <c r="B951" s="511"/>
      <c r="C951" s="523">
        <v>2802001</v>
      </c>
      <c r="D951" s="619" t="s">
        <v>594</v>
      </c>
      <c r="E951" s="524"/>
      <c r="F951" s="501"/>
      <c r="G951" s="523">
        <v>51070200</v>
      </c>
      <c r="H951" s="591" t="s">
        <v>597</v>
      </c>
      <c r="I951" s="528" t="s">
        <v>448</v>
      </c>
      <c r="J951" s="528"/>
      <c r="K951" s="519" t="s">
        <v>163</v>
      </c>
      <c r="L951" s="1376">
        <v>1</v>
      </c>
      <c r="M951" s="521"/>
      <c r="N951" s="521">
        <f t="shared" si="14"/>
        <v>0</v>
      </c>
      <c r="O951" s="522"/>
    </row>
    <row r="952" spans="1:15" ht="69.95" customHeight="1" x14ac:dyDescent="0.25">
      <c r="A952" s="501"/>
      <c r="B952" s="511"/>
      <c r="C952" s="523">
        <v>2851630</v>
      </c>
      <c r="D952" s="619" t="s">
        <v>459</v>
      </c>
      <c r="E952" s="524"/>
      <c r="F952" s="501"/>
      <c r="G952" s="523">
        <v>53516052</v>
      </c>
      <c r="H952" s="594" t="s">
        <v>460</v>
      </c>
      <c r="I952" s="528" t="s">
        <v>448</v>
      </c>
      <c r="J952" s="528"/>
      <c r="K952" s="519" t="s">
        <v>163</v>
      </c>
      <c r="L952" s="1376">
        <v>1</v>
      </c>
      <c r="M952" s="521"/>
      <c r="N952" s="521">
        <f t="shared" si="14"/>
        <v>0</v>
      </c>
      <c r="O952" s="522"/>
    </row>
    <row r="953" spans="1:15" ht="69.95" customHeight="1" x14ac:dyDescent="0.25">
      <c r="A953" s="501"/>
      <c r="B953" s="511"/>
      <c r="C953" s="523">
        <v>1010337</v>
      </c>
      <c r="D953" s="619" t="s">
        <v>667</v>
      </c>
      <c r="E953" s="524"/>
      <c r="F953" s="501"/>
      <c r="G953" s="523">
        <v>40103058</v>
      </c>
      <c r="H953" s="593" t="s">
        <v>668</v>
      </c>
      <c r="I953" s="518" t="s">
        <v>669</v>
      </c>
      <c r="J953" s="518"/>
      <c r="K953" s="518" t="s">
        <v>103</v>
      </c>
      <c r="L953" s="1376">
        <v>9</v>
      </c>
      <c r="M953" s="521"/>
      <c r="N953" s="521">
        <f t="shared" si="14"/>
        <v>0</v>
      </c>
      <c r="O953" s="522"/>
    </row>
    <row r="954" spans="1:15" ht="69.95" customHeight="1" x14ac:dyDescent="0.25">
      <c r="A954" s="501"/>
      <c r="B954" s="511"/>
      <c r="C954" s="523">
        <v>2820111</v>
      </c>
      <c r="D954" s="619" t="s">
        <v>455</v>
      </c>
      <c r="E954" s="524"/>
      <c r="F954" s="501"/>
      <c r="G954" s="523">
        <v>50113160</v>
      </c>
      <c r="H954" s="594" t="s">
        <v>456</v>
      </c>
      <c r="I954" s="528" t="s">
        <v>448</v>
      </c>
      <c r="J954" s="528"/>
      <c r="K954" s="519" t="s">
        <v>163</v>
      </c>
      <c r="L954" s="1376">
        <v>1</v>
      </c>
      <c r="M954" s="521"/>
      <c r="N954" s="521">
        <f t="shared" si="14"/>
        <v>0</v>
      </c>
      <c r="O954" s="522"/>
    </row>
    <row r="955" spans="1:15" ht="69.95" customHeight="1" x14ac:dyDescent="0.25">
      <c r="A955" s="501"/>
      <c r="B955" s="511"/>
      <c r="C955" s="523">
        <v>2831607</v>
      </c>
      <c r="D955" s="619" t="s">
        <v>449</v>
      </c>
      <c r="E955" s="524"/>
      <c r="F955" s="501"/>
      <c r="G955" s="523">
        <v>54038070</v>
      </c>
      <c r="H955" s="594" t="s">
        <v>450</v>
      </c>
      <c r="I955" s="528" t="s">
        <v>448</v>
      </c>
      <c r="J955" s="528"/>
      <c r="K955" s="519" t="s">
        <v>163</v>
      </c>
      <c r="L955" s="1376">
        <v>2</v>
      </c>
      <c r="M955" s="521"/>
      <c r="N955" s="521">
        <f t="shared" si="14"/>
        <v>0</v>
      </c>
      <c r="O955" s="522"/>
    </row>
    <row r="956" spans="1:15" ht="69.95" customHeight="1" x14ac:dyDescent="0.25">
      <c r="A956" s="501"/>
      <c r="B956" s="511"/>
      <c r="C956" s="523">
        <v>2901620</v>
      </c>
      <c r="D956" s="619" t="s">
        <v>457</v>
      </c>
      <c r="E956" s="514"/>
      <c r="F956" s="515"/>
      <c r="G956" s="523">
        <v>52516050</v>
      </c>
      <c r="H956" s="594" t="s">
        <v>458</v>
      </c>
      <c r="I956" s="528" t="s">
        <v>448</v>
      </c>
      <c r="J956" s="528"/>
      <c r="K956" s="519" t="s">
        <v>163</v>
      </c>
      <c r="L956" s="1376">
        <v>2</v>
      </c>
      <c r="M956" s="521"/>
      <c r="N956" s="521">
        <f t="shared" si="14"/>
        <v>0</v>
      </c>
      <c r="O956" s="526"/>
    </row>
    <row r="957" spans="1:15" ht="69.95" customHeight="1" x14ac:dyDescent="0.25">
      <c r="A957" s="501"/>
      <c r="B957" s="511"/>
      <c r="C957" s="523">
        <v>2622208</v>
      </c>
      <c r="D957" s="619" t="s">
        <v>828</v>
      </c>
      <c r="E957" s="527" t="s">
        <v>829</v>
      </c>
      <c r="F957" s="515" t="s">
        <v>35</v>
      </c>
      <c r="G957" s="523">
        <v>80631008</v>
      </c>
      <c r="H957" s="594" t="s">
        <v>830</v>
      </c>
      <c r="I957" s="528" t="s">
        <v>665</v>
      </c>
      <c r="J957" s="528" t="s">
        <v>30</v>
      </c>
      <c r="K957" s="519" t="s">
        <v>163</v>
      </c>
      <c r="L957" s="1376">
        <v>3</v>
      </c>
      <c r="M957" s="521"/>
      <c r="N957" s="521">
        <f t="shared" si="14"/>
        <v>0</v>
      </c>
      <c r="O957" s="526">
        <f>SUM(N957)</f>
        <v>0</v>
      </c>
    </row>
    <row r="958" spans="1:15" ht="69.95" customHeight="1" x14ac:dyDescent="0.25">
      <c r="A958" s="501"/>
      <c r="B958" s="511"/>
      <c r="C958" s="523">
        <v>2601006</v>
      </c>
      <c r="D958" s="619" t="s">
        <v>791</v>
      </c>
      <c r="E958" s="530" t="s">
        <v>792</v>
      </c>
      <c r="F958" s="531" t="s">
        <v>793</v>
      </c>
      <c r="G958" s="523">
        <v>81201010</v>
      </c>
      <c r="H958" s="591" t="s">
        <v>794</v>
      </c>
      <c r="I958" s="528" t="s">
        <v>665</v>
      </c>
      <c r="J958" s="528" t="s">
        <v>30</v>
      </c>
      <c r="K958" s="518" t="s">
        <v>163</v>
      </c>
      <c r="L958" s="1376">
        <v>3</v>
      </c>
      <c r="M958" s="521"/>
      <c r="N958" s="521">
        <f t="shared" si="14"/>
        <v>0</v>
      </c>
      <c r="O958" s="525">
        <f>SUM(N958:N959)</f>
        <v>0</v>
      </c>
    </row>
    <row r="959" spans="1:15" ht="69.95" customHeight="1" x14ac:dyDescent="0.25">
      <c r="A959" s="501"/>
      <c r="B959" s="511"/>
      <c r="C959" s="523">
        <v>1010337</v>
      </c>
      <c r="D959" s="619" t="s">
        <v>667</v>
      </c>
      <c r="E959" s="514"/>
      <c r="F959" s="515"/>
      <c r="G959" s="523">
        <v>40103058</v>
      </c>
      <c r="H959" s="593" t="s">
        <v>668</v>
      </c>
      <c r="I959" s="518" t="s">
        <v>669</v>
      </c>
      <c r="J959" s="518"/>
      <c r="K959" s="518" t="s">
        <v>103</v>
      </c>
      <c r="L959" s="1376">
        <v>9</v>
      </c>
      <c r="M959" s="521"/>
      <c r="N959" s="521">
        <f t="shared" si="14"/>
        <v>0</v>
      </c>
      <c r="O959" s="526"/>
    </row>
    <row r="960" spans="1:15" ht="69.95" customHeight="1" x14ac:dyDescent="0.25">
      <c r="A960" s="501"/>
      <c r="B960" s="511"/>
      <c r="C960" s="523">
        <v>3102518</v>
      </c>
      <c r="D960" s="619" t="s">
        <v>831</v>
      </c>
      <c r="E960" s="530" t="s">
        <v>832</v>
      </c>
      <c r="F960" s="531" t="s">
        <v>832</v>
      </c>
      <c r="G960" s="523">
        <v>92113075</v>
      </c>
      <c r="H960" s="591" t="s">
        <v>833</v>
      </c>
      <c r="I960" s="528" t="s">
        <v>680</v>
      </c>
      <c r="J960" s="528" t="s">
        <v>36</v>
      </c>
      <c r="K960" s="519" t="s">
        <v>163</v>
      </c>
      <c r="L960" s="1376">
        <v>1</v>
      </c>
      <c r="M960" s="521"/>
      <c r="N960" s="521">
        <f t="shared" si="14"/>
        <v>0</v>
      </c>
      <c r="O960" s="525">
        <f>SUM(N960:N963)</f>
        <v>0</v>
      </c>
    </row>
    <row r="961" spans="1:15" ht="69.95" customHeight="1" x14ac:dyDescent="0.25">
      <c r="A961" s="501"/>
      <c r="B961" s="511"/>
      <c r="C961" s="512">
        <v>1015206</v>
      </c>
      <c r="D961" s="587" t="s">
        <v>683</v>
      </c>
      <c r="E961" s="524"/>
      <c r="F961" s="501"/>
      <c r="G961" s="512">
        <v>45002011</v>
      </c>
      <c r="H961" s="594" t="s">
        <v>684</v>
      </c>
      <c r="I961" s="528" t="s">
        <v>685</v>
      </c>
      <c r="J961" s="528"/>
      <c r="K961" s="518" t="s">
        <v>103</v>
      </c>
      <c r="L961" s="1376">
        <v>3</v>
      </c>
      <c r="M961" s="521"/>
      <c r="N961" s="521">
        <f t="shared" si="14"/>
        <v>0</v>
      </c>
      <c r="O961" s="522"/>
    </row>
    <row r="962" spans="1:15" ht="69.95" customHeight="1" x14ac:dyDescent="0.25">
      <c r="A962" s="501"/>
      <c r="B962" s="511"/>
      <c r="C962" s="512">
        <v>2840301</v>
      </c>
      <c r="D962" s="587" t="s">
        <v>739</v>
      </c>
      <c r="E962" s="524"/>
      <c r="F962" s="501"/>
      <c r="G962" s="512">
        <v>51510001</v>
      </c>
      <c r="H962" s="594" t="s">
        <v>740</v>
      </c>
      <c r="I962" s="528" t="s">
        <v>448</v>
      </c>
      <c r="J962" s="528"/>
      <c r="K962" s="519" t="s">
        <v>163</v>
      </c>
      <c r="L962" s="1376">
        <v>1</v>
      </c>
      <c r="M962" s="521"/>
      <c r="N962" s="521">
        <f t="shared" si="14"/>
        <v>0</v>
      </c>
      <c r="O962" s="522"/>
    </row>
    <row r="963" spans="1:15" ht="69.95" customHeight="1" x14ac:dyDescent="0.25">
      <c r="A963" s="501"/>
      <c r="B963" s="511"/>
      <c r="C963" s="523">
        <v>2820108</v>
      </c>
      <c r="D963" s="590" t="s">
        <v>686</v>
      </c>
      <c r="E963" s="514"/>
      <c r="F963" s="515"/>
      <c r="G963" s="523">
        <v>50112008</v>
      </c>
      <c r="H963" s="593" t="s">
        <v>687</v>
      </c>
      <c r="I963" s="518" t="s">
        <v>448</v>
      </c>
      <c r="J963" s="518"/>
      <c r="K963" s="518" t="s">
        <v>688</v>
      </c>
      <c r="L963" s="1376">
        <v>1</v>
      </c>
      <c r="M963" s="521"/>
      <c r="N963" s="521">
        <f t="shared" si="14"/>
        <v>0</v>
      </c>
      <c r="O963" s="526"/>
    </row>
    <row r="964" spans="1:15" ht="69.95" customHeight="1" x14ac:dyDescent="0.25">
      <c r="A964" s="501"/>
      <c r="B964" s="511"/>
      <c r="C964" s="532">
        <v>1021752</v>
      </c>
      <c r="D964" s="597" t="s">
        <v>689</v>
      </c>
      <c r="E964" s="530" t="s">
        <v>741</v>
      </c>
      <c r="F964" s="531" t="s">
        <v>35</v>
      </c>
      <c r="G964" s="598">
        <v>41002192</v>
      </c>
      <c r="H964" s="593" t="s">
        <v>691</v>
      </c>
      <c r="I964" s="518" t="s">
        <v>685</v>
      </c>
      <c r="J964" s="518" t="s">
        <v>623</v>
      </c>
      <c r="K964" s="518" t="s">
        <v>103</v>
      </c>
      <c r="L964" s="1376">
        <v>8</v>
      </c>
      <c r="M964" s="521"/>
      <c r="N964" s="521">
        <f t="shared" si="14"/>
        <v>0</v>
      </c>
      <c r="O964" s="525">
        <f>SUM(N964:N967)</f>
        <v>0</v>
      </c>
    </row>
    <row r="965" spans="1:15" ht="69.95" customHeight="1" x14ac:dyDescent="0.25">
      <c r="A965" s="501"/>
      <c r="B965" s="511"/>
      <c r="C965" s="512">
        <v>2862301</v>
      </c>
      <c r="D965" s="587" t="s">
        <v>692</v>
      </c>
      <c r="E965" s="524"/>
      <c r="F965" s="501"/>
      <c r="G965" s="512">
        <v>50801001</v>
      </c>
      <c r="H965" s="591" t="s">
        <v>693</v>
      </c>
      <c r="I965" s="528" t="s">
        <v>448</v>
      </c>
      <c r="J965" s="528"/>
      <c r="K965" s="518" t="s">
        <v>163</v>
      </c>
      <c r="L965" s="1376">
        <v>1</v>
      </c>
      <c r="M965" s="521"/>
      <c r="N965" s="521">
        <f t="shared" si="14"/>
        <v>0</v>
      </c>
      <c r="O965" s="522"/>
    </row>
    <row r="966" spans="1:15" ht="69.95" customHeight="1" x14ac:dyDescent="0.25">
      <c r="A966" s="501"/>
      <c r="B966" s="511"/>
      <c r="C966" s="523">
        <v>2635125</v>
      </c>
      <c r="D966" s="590" t="s">
        <v>742</v>
      </c>
      <c r="E966" s="524"/>
      <c r="F966" s="501"/>
      <c r="G966" s="523">
        <v>80101250</v>
      </c>
      <c r="H966" s="591" t="s">
        <v>743</v>
      </c>
      <c r="I966" s="528" t="s">
        <v>665</v>
      </c>
      <c r="J966" s="528"/>
      <c r="K966" s="519" t="s">
        <v>163</v>
      </c>
      <c r="L966" s="1376">
        <v>3</v>
      </c>
      <c r="M966" s="521"/>
      <c r="N966" s="521">
        <f t="shared" si="14"/>
        <v>0</v>
      </c>
      <c r="O966" s="522"/>
    </row>
    <row r="967" spans="1:15" ht="69.95" customHeight="1" x14ac:dyDescent="0.25">
      <c r="A967" s="501"/>
      <c r="B967" s="511"/>
      <c r="C967" s="512">
        <v>2052244</v>
      </c>
      <c r="D967" s="620" t="s">
        <v>491</v>
      </c>
      <c r="E967" s="514"/>
      <c r="F967" s="515"/>
      <c r="G967" s="512">
        <v>10606082</v>
      </c>
      <c r="H967" s="591" t="s">
        <v>492</v>
      </c>
      <c r="I967" s="528" t="s">
        <v>466</v>
      </c>
      <c r="J967" s="528"/>
      <c r="K967" s="518" t="s">
        <v>163</v>
      </c>
      <c r="L967" s="1376">
        <v>4</v>
      </c>
      <c r="M967" s="521"/>
      <c r="N967" s="521">
        <f t="shared" si="14"/>
        <v>0</v>
      </c>
      <c r="O967" s="526"/>
    </row>
    <row r="968" spans="1:15" ht="69.95" customHeight="1" thickBot="1" x14ac:dyDescent="0.3">
      <c r="A968" s="501"/>
      <c r="B968" s="533"/>
      <c r="C968" s="623">
        <v>2621116</v>
      </c>
      <c r="D968" s="624" t="s">
        <v>774</v>
      </c>
      <c r="E968" s="535" t="s">
        <v>775</v>
      </c>
      <c r="F968" s="536" t="s">
        <v>35</v>
      </c>
      <c r="G968" s="623">
        <v>80611160</v>
      </c>
      <c r="H968" s="600" t="s">
        <v>776</v>
      </c>
      <c r="I968" s="539" t="s">
        <v>665</v>
      </c>
      <c r="J968" s="539" t="s">
        <v>623</v>
      </c>
      <c r="K968" s="621" t="s">
        <v>163</v>
      </c>
      <c r="L968" s="1377">
        <v>3</v>
      </c>
      <c r="M968" s="541"/>
      <c r="N968" s="541">
        <f t="shared" si="14"/>
        <v>0</v>
      </c>
      <c r="O968" s="542">
        <f>SUM(N968)</f>
        <v>0</v>
      </c>
    </row>
    <row r="969" spans="1:15" ht="69.95" customHeight="1" x14ac:dyDescent="0.25">
      <c r="A969" s="543" t="s">
        <v>834</v>
      </c>
      <c r="B969" s="633"/>
      <c r="C969" s="549">
        <v>2120102</v>
      </c>
      <c r="D969" s="546" t="s">
        <v>655</v>
      </c>
      <c r="E969" s="547" t="s">
        <v>785</v>
      </c>
      <c r="F969" s="548" t="s">
        <v>657</v>
      </c>
      <c r="G969" s="549">
        <v>12005072</v>
      </c>
      <c r="H969" s="550" t="s">
        <v>658</v>
      </c>
      <c r="I969" s="551" t="s">
        <v>466</v>
      </c>
      <c r="J969" s="551" t="s">
        <v>30</v>
      </c>
      <c r="K969" s="551" t="s">
        <v>163</v>
      </c>
      <c r="L969" s="1378">
        <v>3</v>
      </c>
      <c r="M969" s="552"/>
      <c r="N969" s="552">
        <f t="shared" si="14"/>
        <v>0</v>
      </c>
      <c r="O969" s="553">
        <f>SUM(N970)</f>
        <v>0</v>
      </c>
    </row>
    <row r="970" spans="1:15" ht="69.95" customHeight="1" x14ac:dyDescent="0.25">
      <c r="A970" s="543"/>
      <c r="B970" s="634"/>
      <c r="C970" s="559">
        <v>2112042</v>
      </c>
      <c r="D970" s="556" t="s">
        <v>659</v>
      </c>
      <c r="E970" s="557"/>
      <c r="F970" s="558"/>
      <c r="G970" s="559">
        <v>12611400</v>
      </c>
      <c r="H970" s="560" t="s">
        <v>660</v>
      </c>
      <c r="I970" s="561" t="s">
        <v>466</v>
      </c>
      <c r="J970" s="561"/>
      <c r="K970" s="562" t="s">
        <v>163</v>
      </c>
      <c r="L970" s="1380">
        <v>3</v>
      </c>
      <c r="M970" s="601"/>
      <c r="N970" s="563">
        <f t="shared" si="14"/>
        <v>0</v>
      </c>
      <c r="O970" s="564"/>
    </row>
    <row r="971" spans="1:15" ht="69.95" customHeight="1" x14ac:dyDescent="0.25">
      <c r="A971" s="543"/>
      <c r="B971" s="634"/>
      <c r="C971" s="574">
        <v>2516122</v>
      </c>
      <c r="D971" s="607" t="s">
        <v>661</v>
      </c>
      <c r="E971" s="566" t="s">
        <v>813</v>
      </c>
      <c r="F971" s="543" t="s">
        <v>787</v>
      </c>
      <c r="G971" s="608">
        <v>81528112</v>
      </c>
      <c r="H971" s="603" t="s">
        <v>664</v>
      </c>
      <c r="I971" s="570" t="s">
        <v>665</v>
      </c>
      <c r="J971" s="570" t="s">
        <v>30</v>
      </c>
      <c r="K971" s="562" t="s">
        <v>163</v>
      </c>
      <c r="L971" s="1380">
        <v>3</v>
      </c>
      <c r="M971" s="601"/>
      <c r="N971" s="563">
        <f t="shared" si="14"/>
        <v>0</v>
      </c>
      <c r="O971" s="567">
        <f>SUM(N971:N977)</f>
        <v>0</v>
      </c>
    </row>
    <row r="972" spans="1:15" ht="69.95" customHeight="1" x14ac:dyDescent="0.25">
      <c r="A972" s="543"/>
      <c r="B972" s="634"/>
      <c r="C972" s="559">
        <v>2802001</v>
      </c>
      <c r="D972" s="556" t="s">
        <v>594</v>
      </c>
      <c r="E972" s="566"/>
      <c r="F972" s="543"/>
      <c r="G972" s="559">
        <v>51070200</v>
      </c>
      <c r="H972" s="603" t="s">
        <v>597</v>
      </c>
      <c r="I972" s="570" t="s">
        <v>448</v>
      </c>
      <c r="J972" s="570"/>
      <c r="K972" s="561" t="s">
        <v>163</v>
      </c>
      <c r="L972" s="1380">
        <v>1</v>
      </c>
      <c r="M972" s="601"/>
      <c r="N972" s="563">
        <f t="shared" si="14"/>
        <v>0</v>
      </c>
      <c r="O972" s="564"/>
    </row>
    <row r="973" spans="1:15" ht="69.95" customHeight="1" x14ac:dyDescent="0.25">
      <c r="A973" s="543"/>
      <c r="B973" s="634"/>
      <c r="C973" s="565">
        <v>2851630</v>
      </c>
      <c r="D973" s="602" t="s">
        <v>459</v>
      </c>
      <c r="E973" s="566"/>
      <c r="F973" s="543"/>
      <c r="G973" s="565">
        <v>53516052</v>
      </c>
      <c r="H973" s="606" t="s">
        <v>460</v>
      </c>
      <c r="I973" s="570" t="s">
        <v>448</v>
      </c>
      <c r="J973" s="570"/>
      <c r="K973" s="561" t="s">
        <v>163</v>
      </c>
      <c r="L973" s="1380">
        <v>1</v>
      </c>
      <c r="M973" s="601"/>
      <c r="N973" s="563">
        <f t="shared" si="14"/>
        <v>0</v>
      </c>
      <c r="O973" s="564"/>
    </row>
    <row r="974" spans="1:15" ht="69.95" customHeight="1" x14ac:dyDescent="0.25">
      <c r="A974" s="543"/>
      <c r="B974" s="634"/>
      <c r="C974" s="565">
        <v>1010337</v>
      </c>
      <c r="D974" s="602" t="s">
        <v>667</v>
      </c>
      <c r="E974" s="566"/>
      <c r="F974" s="543"/>
      <c r="G974" s="565">
        <v>40103058</v>
      </c>
      <c r="H974" s="605" t="s">
        <v>668</v>
      </c>
      <c r="I974" s="562" t="s">
        <v>669</v>
      </c>
      <c r="J974" s="562"/>
      <c r="K974" s="562" t="s">
        <v>103</v>
      </c>
      <c r="L974" s="1380">
        <v>9</v>
      </c>
      <c r="M974" s="601"/>
      <c r="N974" s="563">
        <f t="shared" si="14"/>
        <v>0</v>
      </c>
      <c r="O974" s="564"/>
    </row>
    <row r="975" spans="1:15" ht="69.95" customHeight="1" x14ac:dyDescent="0.25">
      <c r="A975" s="543"/>
      <c r="B975" s="634"/>
      <c r="C975" s="559">
        <v>2820111</v>
      </c>
      <c r="D975" s="556" t="s">
        <v>455</v>
      </c>
      <c r="E975" s="566"/>
      <c r="F975" s="543"/>
      <c r="G975" s="559">
        <v>50113160</v>
      </c>
      <c r="H975" s="606" t="s">
        <v>456</v>
      </c>
      <c r="I975" s="570" t="s">
        <v>448</v>
      </c>
      <c r="J975" s="570"/>
      <c r="K975" s="561" t="s">
        <v>163</v>
      </c>
      <c r="L975" s="1380">
        <v>1</v>
      </c>
      <c r="M975" s="601"/>
      <c r="N975" s="563">
        <f t="shared" si="14"/>
        <v>0</v>
      </c>
      <c r="O975" s="564"/>
    </row>
    <row r="976" spans="1:15" ht="69.95" customHeight="1" x14ac:dyDescent="0.25">
      <c r="A976" s="543"/>
      <c r="B976" s="634"/>
      <c r="C976" s="559">
        <v>2831607</v>
      </c>
      <c r="D976" s="556" t="s">
        <v>449</v>
      </c>
      <c r="E976" s="566"/>
      <c r="F976" s="543"/>
      <c r="G976" s="559">
        <v>54038070</v>
      </c>
      <c r="H976" s="606" t="s">
        <v>450</v>
      </c>
      <c r="I976" s="570" t="s">
        <v>448</v>
      </c>
      <c r="J976" s="570"/>
      <c r="K976" s="561" t="s">
        <v>163</v>
      </c>
      <c r="L976" s="1380">
        <v>2</v>
      </c>
      <c r="M976" s="601"/>
      <c r="N976" s="563">
        <f t="shared" si="14"/>
        <v>0</v>
      </c>
      <c r="O976" s="564"/>
    </row>
    <row r="977" spans="1:15" ht="69.95" customHeight="1" x14ac:dyDescent="0.25">
      <c r="A977" s="543"/>
      <c r="B977" s="634"/>
      <c r="C977" s="565">
        <v>2901620</v>
      </c>
      <c r="D977" s="602" t="s">
        <v>457</v>
      </c>
      <c r="E977" s="557"/>
      <c r="F977" s="558"/>
      <c r="G977" s="565">
        <v>52516050</v>
      </c>
      <c r="H977" s="606" t="s">
        <v>458</v>
      </c>
      <c r="I977" s="570" t="s">
        <v>448</v>
      </c>
      <c r="J977" s="570"/>
      <c r="K977" s="561" t="s">
        <v>163</v>
      </c>
      <c r="L977" s="1380">
        <v>2</v>
      </c>
      <c r="M977" s="601"/>
      <c r="N977" s="563">
        <f t="shared" si="14"/>
        <v>0</v>
      </c>
      <c r="O977" s="568"/>
    </row>
    <row r="978" spans="1:15" ht="69.95" customHeight="1" x14ac:dyDescent="0.25">
      <c r="A978" s="543"/>
      <c r="B978" s="634"/>
      <c r="C978" s="559">
        <v>2624102</v>
      </c>
      <c r="D978" s="556" t="s">
        <v>748</v>
      </c>
      <c r="E978" s="569" t="s">
        <v>814</v>
      </c>
      <c r="F978" s="558" t="s">
        <v>35</v>
      </c>
      <c r="G978" s="559">
        <v>80632002</v>
      </c>
      <c r="H978" s="606" t="s">
        <v>750</v>
      </c>
      <c r="I978" s="570" t="s">
        <v>665</v>
      </c>
      <c r="J978" s="570" t="s">
        <v>30</v>
      </c>
      <c r="K978" s="561" t="s">
        <v>163</v>
      </c>
      <c r="L978" s="1380">
        <v>3</v>
      </c>
      <c r="M978" s="601"/>
      <c r="N978" s="563">
        <f t="shared" si="14"/>
        <v>0</v>
      </c>
      <c r="O978" s="568">
        <f>SUM(N978)</f>
        <v>0</v>
      </c>
    </row>
    <row r="979" spans="1:15" ht="69.95" customHeight="1" x14ac:dyDescent="0.25">
      <c r="A979" s="543"/>
      <c r="B979" s="634"/>
      <c r="C979" s="574">
        <v>2601006</v>
      </c>
      <c r="D979" s="607" t="s">
        <v>791</v>
      </c>
      <c r="E979" s="572" t="s">
        <v>792</v>
      </c>
      <c r="F979" s="573" t="s">
        <v>793</v>
      </c>
      <c r="G979" s="608">
        <v>81201010</v>
      </c>
      <c r="H979" s="603" t="s">
        <v>794</v>
      </c>
      <c r="I979" s="570" t="s">
        <v>665</v>
      </c>
      <c r="J979" s="570" t="s">
        <v>30</v>
      </c>
      <c r="K979" s="562" t="s">
        <v>163</v>
      </c>
      <c r="L979" s="1380">
        <v>3</v>
      </c>
      <c r="M979" s="601"/>
      <c r="N979" s="563">
        <f t="shared" si="14"/>
        <v>0</v>
      </c>
      <c r="O979" s="567">
        <f>SUM(N979:N980)</f>
        <v>0</v>
      </c>
    </row>
    <row r="980" spans="1:15" ht="69.95" customHeight="1" x14ac:dyDescent="0.25">
      <c r="A980" s="543"/>
      <c r="B980" s="634"/>
      <c r="C980" s="565">
        <v>1010337</v>
      </c>
      <c r="D980" s="602" t="s">
        <v>667</v>
      </c>
      <c r="E980" s="557"/>
      <c r="F980" s="558"/>
      <c r="G980" s="565">
        <v>40103058</v>
      </c>
      <c r="H980" s="605" t="s">
        <v>668</v>
      </c>
      <c r="I980" s="562" t="s">
        <v>669</v>
      </c>
      <c r="J980" s="562"/>
      <c r="K980" s="562" t="s">
        <v>103</v>
      </c>
      <c r="L980" s="1380">
        <v>9</v>
      </c>
      <c r="M980" s="601"/>
      <c r="N980" s="563">
        <f t="shared" si="14"/>
        <v>0</v>
      </c>
      <c r="O980" s="568"/>
    </row>
    <row r="981" spans="1:15" ht="69.95" customHeight="1" x14ac:dyDescent="0.25">
      <c r="A981" s="543"/>
      <c r="B981" s="634"/>
      <c r="C981" s="565">
        <v>3102505</v>
      </c>
      <c r="D981" s="602" t="s">
        <v>815</v>
      </c>
      <c r="E981" s="572" t="s">
        <v>816</v>
      </c>
      <c r="F981" s="573" t="s">
        <v>816</v>
      </c>
      <c r="G981" s="565">
        <v>92113015</v>
      </c>
      <c r="H981" s="603" t="s">
        <v>817</v>
      </c>
      <c r="I981" s="570" t="s">
        <v>680</v>
      </c>
      <c r="J981" s="570" t="s">
        <v>36</v>
      </c>
      <c r="K981" s="561" t="s">
        <v>163</v>
      </c>
      <c r="L981" s="1380">
        <v>1</v>
      </c>
      <c r="M981" s="601"/>
      <c r="N981" s="563">
        <f t="shared" si="14"/>
        <v>0</v>
      </c>
      <c r="O981" s="567">
        <f>SUM(N981:N984)</f>
        <v>0</v>
      </c>
    </row>
    <row r="982" spans="1:15" ht="69.95" customHeight="1" x14ac:dyDescent="0.25">
      <c r="A982" s="543"/>
      <c r="B982" s="634"/>
      <c r="C982" s="559">
        <v>1015206</v>
      </c>
      <c r="D982" s="556" t="s">
        <v>683</v>
      </c>
      <c r="E982" s="566"/>
      <c r="F982" s="543"/>
      <c r="G982" s="559">
        <v>45002011</v>
      </c>
      <c r="H982" s="606" t="s">
        <v>684</v>
      </c>
      <c r="I982" s="570" t="s">
        <v>685</v>
      </c>
      <c r="J982" s="570"/>
      <c r="K982" s="562" t="s">
        <v>103</v>
      </c>
      <c r="L982" s="1380">
        <v>3</v>
      </c>
      <c r="M982" s="601"/>
      <c r="N982" s="563">
        <f t="shared" si="14"/>
        <v>0</v>
      </c>
      <c r="O982" s="564"/>
    </row>
    <row r="983" spans="1:15" ht="69.95" customHeight="1" x14ac:dyDescent="0.25">
      <c r="A983" s="543"/>
      <c r="B983" s="634"/>
      <c r="C983" s="559">
        <v>2840301</v>
      </c>
      <c r="D983" s="556" t="s">
        <v>739</v>
      </c>
      <c r="E983" s="566"/>
      <c r="F983" s="543"/>
      <c r="G983" s="559">
        <v>51510001</v>
      </c>
      <c r="H983" s="606" t="s">
        <v>740</v>
      </c>
      <c r="I983" s="570" t="s">
        <v>448</v>
      </c>
      <c r="J983" s="570"/>
      <c r="K983" s="561" t="s">
        <v>163</v>
      </c>
      <c r="L983" s="1380">
        <v>1</v>
      </c>
      <c r="M983" s="601"/>
      <c r="N983" s="563">
        <f t="shared" si="14"/>
        <v>0</v>
      </c>
      <c r="O983" s="564"/>
    </row>
    <row r="984" spans="1:15" ht="69.95" customHeight="1" x14ac:dyDescent="0.25">
      <c r="A984" s="543"/>
      <c r="B984" s="634"/>
      <c r="C984" s="565">
        <v>2820108</v>
      </c>
      <c r="D984" s="602" t="s">
        <v>686</v>
      </c>
      <c r="E984" s="557"/>
      <c r="F984" s="558"/>
      <c r="G984" s="565">
        <v>50112008</v>
      </c>
      <c r="H984" s="605" t="s">
        <v>687</v>
      </c>
      <c r="I984" s="562" t="s">
        <v>448</v>
      </c>
      <c r="J984" s="562"/>
      <c r="K984" s="562" t="s">
        <v>688</v>
      </c>
      <c r="L984" s="1380">
        <v>1</v>
      </c>
      <c r="M984" s="601"/>
      <c r="N984" s="563">
        <f t="shared" si="14"/>
        <v>0</v>
      </c>
      <c r="O984" s="568"/>
    </row>
    <row r="985" spans="1:15" ht="69.95" customHeight="1" x14ac:dyDescent="0.25">
      <c r="A985" s="543"/>
      <c r="B985" s="634"/>
      <c r="C985" s="608">
        <v>2611125</v>
      </c>
      <c r="D985" s="607" t="s">
        <v>778</v>
      </c>
      <c r="E985" s="572" t="s">
        <v>779</v>
      </c>
      <c r="F985" s="573" t="s">
        <v>35</v>
      </c>
      <c r="G985" s="608">
        <v>81501250</v>
      </c>
      <c r="H985" s="603" t="s">
        <v>780</v>
      </c>
      <c r="I985" s="570" t="s">
        <v>665</v>
      </c>
      <c r="J985" s="570" t="s">
        <v>623</v>
      </c>
      <c r="K985" s="625" t="s">
        <v>163</v>
      </c>
      <c r="L985" s="1380">
        <v>3</v>
      </c>
      <c r="M985" s="601"/>
      <c r="N985" s="563">
        <f t="shared" ref="N985:N1048" si="15">L985*M985</f>
        <v>0</v>
      </c>
      <c r="O985" s="567">
        <f>SUM(N985:N989)</f>
        <v>0</v>
      </c>
    </row>
    <row r="986" spans="1:15" ht="69.95" customHeight="1" x14ac:dyDescent="0.25">
      <c r="A986" s="543"/>
      <c r="B986" s="634"/>
      <c r="C986" s="559">
        <v>2830557</v>
      </c>
      <c r="D986" s="556" t="s">
        <v>724</v>
      </c>
      <c r="E986" s="566"/>
      <c r="F986" s="543"/>
      <c r="G986" s="559">
        <v>51508030</v>
      </c>
      <c r="H986" s="606" t="s">
        <v>725</v>
      </c>
      <c r="I986" s="570" t="s">
        <v>726</v>
      </c>
      <c r="J986" s="570"/>
      <c r="K986" s="562" t="s">
        <v>163</v>
      </c>
      <c r="L986" s="1380">
        <v>1</v>
      </c>
      <c r="M986" s="601"/>
      <c r="N986" s="563">
        <f t="shared" si="15"/>
        <v>0</v>
      </c>
      <c r="O986" s="564"/>
    </row>
    <row r="987" spans="1:15" ht="69.95" customHeight="1" x14ac:dyDescent="0.25">
      <c r="A987" s="543"/>
      <c r="B987" s="634"/>
      <c r="C987" s="574">
        <v>1021752</v>
      </c>
      <c r="D987" s="607" t="s">
        <v>689</v>
      </c>
      <c r="E987" s="566"/>
      <c r="F987" s="543"/>
      <c r="G987" s="608">
        <v>41002192</v>
      </c>
      <c r="H987" s="605" t="s">
        <v>691</v>
      </c>
      <c r="I987" s="562" t="s">
        <v>685</v>
      </c>
      <c r="J987" s="562"/>
      <c r="K987" s="562" t="s">
        <v>103</v>
      </c>
      <c r="L987" s="1380">
        <v>8</v>
      </c>
      <c r="M987" s="601"/>
      <c r="N987" s="563">
        <f t="shared" si="15"/>
        <v>0</v>
      </c>
      <c r="O987" s="564"/>
    </row>
    <row r="988" spans="1:15" ht="69.95" customHeight="1" x14ac:dyDescent="0.25">
      <c r="A988" s="543"/>
      <c r="B988" s="634"/>
      <c r="C988" s="609">
        <v>2056203</v>
      </c>
      <c r="D988" s="610" t="s">
        <v>727</v>
      </c>
      <c r="E988" s="566"/>
      <c r="F988" s="543"/>
      <c r="G988" s="609">
        <v>10804300</v>
      </c>
      <c r="H988" s="606" t="s">
        <v>728</v>
      </c>
      <c r="I988" s="570" t="s">
        <v>466</v>
      </c>
      <c r="J988" s="570"/>
      <c r="K988" s="562" t="s">
        <v>163</v>
      </c>
      <c r="L988" s="1380">
        <v>4</v>
      </c>
      <c r="M988" s="601"/>
      <c r="N988" s="563">
        <f t="shared" si="15"/>
        <v>0</v>
      </c>
      <c r="O988" s="564"/>
    </row>
    <row r="989" spans="1:15" ht="69.95" customHeight="1" x14ac:dyDescent="0.25">
      <c r="A989" s="543"/>
      <c r="B989" s="634"/>
      <c r="C989" s="559">
        <v>2820111</v>
      </c>
      <c r="D989" s="556" t="s">
        <v>455</v>
      </c>
      <c r="E989" s="557"/>
      <c r="F989" s="558"/>
      <c r="G989" s="559">
        <v>50113160</v>
      </c>
      <c r="H989" s="603" t="s">
        <v>456</v>
      </c>
      <c r="I989" s="570" t="s">
        <v>448</v>
      </c>
      <c r="J989" s="570"/>
      <c r="K989" s="562" t="s">
        <v>163</v>
      </c>
      <c r="L989" s="1380">
        <v>1</v>
      </c>
      <c r="M989" s="601"/>
      <c r="N989" s="563">
        <f t="shared" si="15"/>
        <v>0</v>
      </c>
      <c r="O989" s="564"/>
    </row>
    <row r="990" spans="1:15" ht="69.95" customHeight="1" thickBot="1" x14ac:dyDescent="0.3">
      <c r="A990" s="543"/>
      <c r="B990" s="635"/>
      <c r="C990" s="614">
        <v>2621102</v>
      </c>
      <c r="D990" s="615" t="s">
        <v>744</v>
      </c>
      <c r="E990" s="578" t="s">
        <v>745</v>
      </c>
      <c r="F990" s="579" t="s">
        <v>35</v>
      </c>
      <c r="G990" s="614">
        <v>80611035</v>
      </c>
      <c r="H990" s="616" t="s">
        <v>746</v>
      </c>
      <c r="I990" s="617" t="s">
        <v>665</v>
      </c>
      <c r="J990" s="617" t="s">
        <v>623</v>
      </c>
      <c r="K990" s="618" t="s">
        <v>163</v>
      </c>
      <c r="L990" s="1381">
        <v>3</v>
      </c>
      <c r="M990" s="611"/>
      <c r="N990" s="583">
        <f t="shared" si="15"/>
        <v>0</v>
      </c>
      <c r="O990" s="584">
        <f>SUM(N990)</f>
        <v>0</v>
      </c>
    </row>
    <row r="991" spans="1:15" ht="69.95" customHeight="1" x14ac:dyDescent="0.25">
      <c r="A991" s="501" t="s">
        <v>835</v>
      </c>
      <c r="B991" s="502"/>
      <c r="C991" s="503">
        <v>2120102</v>
      </c>
      <c r="D991" s="585" t="s">
        <v>655</v>
      </c>
      <c r="E991" s="505" t="s">
        <v>785</v>
      </c>
      <c r="F991" s="506" t="s">
        <v>657</v>
      </c>
      <c r="G991" s="503">
        <v>12005072</v>
      </c>
      <c r="H991" s="586" t="s">
        <v>658</v>
      </c>
      <c r="I991" s="508" t="s">
        <v>466</v>
      </c>
      <c r="J991" s="508" t="s">
        <v>30</v>
      </c>
      <c r="K991" s="508" t="s">
        <v>163</v>
      </c>
      <c r="L991" s="1374">
        <v>3</v>
      </c>
      <c r="M991" s="509"/>
      <c r="N991" s="509">
        <f t="shared" si="15"/>
        <v>0</v>
      </c>
      <c r="O991" s="510">
        <f>SUM(N992)</f>
        <v>0</v>
      </c>
    </row>
    <row r="992" spans="1:15" ht="69.95" customHeight="1" x14ac:dyDescent="0.25">
      <c r="A992" s="501"/>
      <c r="B992" s="511"/>
      <c r="C992" s="512">
        <v>2112042</v>
      </c>
      <c r="D992" s="587" t="s">
        <v>659</v>
      </c>
      <c r="E992" s="514"/>
      <c r="F992" s="515"/>
      <c r="G992" s="512">
        <v>12611400</v>
      </c>
      <c r="H992" s="588" t="s">
        <v>660</v>
      </c>
      <c r="I992" s="519" t="s">
        <v>466</v>
      </c>
      <c r="J992" s="519"/>
      <c r="K992" s="518" t="s">
        <v>163</v>
      </c>
      <c r="L992" s="1376">
        <v>3</v>
      </c>
      <c r="M992" s="521"/>
      <c r="N992" s="521">
        <f t="shared" si="15"/>
        <v>0</v>
      </c>
      <c r="O992" s="522"/>
    </row>
    <row r="993" spans="1:15" ht="69.95" customHeight="1" x14ac:dyDescent="0.25">
      <c r="A993" s="501"/>
      <c r="B993" s="511"/>
      <c r="C993" s="532">
        <v>2516122</v>
      </c>
      <c r="D993" s="597" t="s">
        <v>661</v>
      </c>
      <c r="E993" s="524" t="s">
        <v>813</v>
      </c>
      <c r="F993" s="501" t="s">
        <v>787</v>
      </c>
      <c r="G993" s="598">
        <v>81528112</v>
      </c>
      <c r="H993" s="591" t="s">
        <v>664</v>
      </c>
      <c r="I993" s="528" t="s">
        <v>665</v>
      </c>
      <c r="J993" s="528" t="s">
        <v>30</v>
      </c>
      <c r="K993" s="518" t="s">
        <v>163</v>
      </c>
      <c r="L993" s="1376">
        <v>3</v>
      </c>
      <c r="M993" s="521"/>
      <c r="N993" s="521">
        <f t="shared" si="15"/>
        <v>0</v>
      </c>
      <c r="O993" s="525">
        <f>SUM(N993:N999)</f>
        <v>0</v>
      </c>
    </row>
    <row r="994" spans="1:15" ht="69.95" customHeight="1" x14ac:dyDescent="0.25">
      <c r="A994" s="501"/>
      <c r="B994" s="511"/>
      <c r="C994" s="512">
        <v>2802001</v>
      </c>
      <c r="D994" s="587" t="s">
        <v>594</v>
      </c>
      <c r="E994" s="524"/>
      <c r="F994" s="501"/>
      <c r="G994" s="512">
        <v>51070200</v>
      </c>
      <c r="H994" s="591" t="s">
        <v>597</v>
      </c>
      <c r="I994" s="528" t="s">
        <v>448</v>
      </c>
      <c r="J994" s="528"/>
      <c r="K994" s="519" t="s">
        <v>163</v>
      </c>
      <c r="L994" s="1376">
        <v>1</v>
      </c>
      <c r="M994" s="521"/>
      <c r="N994" s="521">
        <f t="shared" si="15"/>
        <v>0</v>
      </c>
      <c r="O994" s="522"/>
    </row>
    <row r="995" spans="1:15" ht="69.95" customHeight="1" x14ac:dyDescent="0.25">
      <c r="A995" s="501"/>
      <c r="B995" s="511"/>
      <c r="C995" s="523">
        <v>2851630</v>
      </c>
      <c r="D995" s="590" t="s">
        <v>459</v>
      </c>
      <c r="E995" s="524"/>
      <c r="F995" s="501"/>
      <c r="G995" s="523">
        <v>53516052</v>
      </c>
      <c r="H995" s="594" t="s">
        <v>460</v>
      </c>
      <c r="I995" s="528" t="s">
        <v>448</v>
      </c>
      <c r="J995" s="528"/>
      <c r="K995" s="519" t="s">
        <v>163</v>
      </c>
      <c r="L995" s="1376">
        <v>1</v>
      </c>
      <c r="M995" s="521"/>
      <c r="N995" s="521">
        <f t="shared" si="15"/>
        <v>0</v>
      </c>
      <c r="O995" s="522"/>
    </row>
    <row r="996" spans="1:15" ht="69.95" customHeight="1" x14ac:dyDescent="0.25">
      <c r="A996" s="501"/>
      <c r="B996" s="511"/>
      <c r="C996" s="523">
        <v>1010337</v>
      </c>
      <c r="D996" s="590" t="s">
        <v>667</v>
      </c>
      <c r="E996" s="524"/>
      <c r="F996" s="501"/>
      <c r="G996" s="523">
        <v>40103058</v>
      </c>
      <c r="H996" s="593" t="s">
        <v>668</v>
      </c>
      <c r="I996" s="518" t="s">
        <v>669</v>
      </c>
      <c r="J996" s="518"/>
      <c r="K996" s="518" t="s">
        <v>103</v>
      </c>
      <c r="L996" s="1376">
        <v>9</v>
      </c>
      <c r="M996" s="521"/>
      <c r="N996" s="521">
        <f t="shared" si="15"/>
        <v>0</v>
      </c>
      <c r="O996" s="522"/>
    </row>
    <row r="997" spans="1:15" ht="69.95" customHeight="1" x14ac:dyDescent="0.25">
      <c r="A997" s="501"/>
      <c r="B997" s="511"/>
      <c r="C997" s="512">
        <v>2820111</v>
      </c>
      <c r="D997" s="587" t="s">
        <v>455</v>
      </c>
      <c r="E997" s="524"/>
      <c r="F997" s="501"/>
      <c r="G997" s="512">
        <v>50113160</v>
      </c>
      <c r="H997" s="594" t="s">
        <v>456</v>
      </c>
      <c r="I997" s="528" t="s">
        <v>448</v>
      </c>
      <c r="J997" s="528"/>
      <c r="K997" s="519" t="s">
        <v>163</v>
      </c>
      <c r="L997" s="1376">
        <v>1</v>
      </c>
      <c r="M997" s="521"/>
      <c r="N997" s="521">
        <f t="shared" si="15"/>
        <v>0</v>
      </c>
      <c r="O997" s="522"/>
    </row>
    <row r="998" spans="1:15" ht="69.95" customHeight="1" x14ac:dyDescent="0.25">
      <c r="A998" s="501"/>
      <c r="B998" s="511"/>
      <c r="C998" s="512">
        <v>2831607</v>
      </c>
      <c r="D998" s="587" t="s">
        <v>449</v>
      </c>
      <c r="E998" s="524"/>
      <c r="F998" s="501"/>
      <c r="G998" s="512">
        <v>54038070</v>
      </c>
      <c r="H998" s="594" t="s">
        <v>450</v>
      </c>
      <c r="I998" s="528" t="s">
        <v>448</v>
      </c>
      <c r="J998" s="528"/>
      <c r="K998" s="519" t="s">
        <v>163</v>
      </c>
      <c r="L998" s="1376">
        <v>2</v>
      </c>
      <c r="M998" s="521"/>
      <c r="N998" s="521">
        <f t="shared" si="15"/>
        <v>0</v>
      </c>
      <c r="O998" s="522"/>
    </row>
    <row r="999" spans="1:15" ht="69.95" customHeight="1" x14ac:dyDescent="0.25">
      <c r="A999" s="501"/>
      <c r="B999" s="511"/>
      <c r="C999" s="523">
        <v>2901620</v>
      </c>
      <c r="D999" s="590" t="s">
        <v>457</v>
      </c>
      <c r="E999" s="514"/>
      <c r="F999" s="515"/>
      <c r="G999" s="523">
        <v>52516050</v>
      </c>
      <c r="H999" s="594" t="s">
        <v>458</v>
      </c>
      <c r="I999" s="528" t="s">
        <v>448</v>
      </c>
      <c r="J999" s="528"/>
      <c r="K999" s="519" t="s">
        <v>163</v>
      </c>
      <c r="L999" s="1376">
        <v>2</v>
      </c>
      <c r="M999" s="521"/>
      <c r="N999" s="521">
        <f t="shared" si="15"/>
        <v>0</v>
      </c>
      <c r="O999" s="526"/>
    </row>
    <row r="1000" spans="1:15" ht="69.95" customHeight="1" x14ac:dyDescent="0.25">
      <c r="A1000" s="501"/>
      <c r="B1000" s="511"/>
      <c r="C1000" s="512">
        <v>2624103</v>
      </c>
      <c r="D1000" s="587" t="s">
        <v>758</v>
      </c>
      <c r="E1000" s="527" t="s">
        <v>836</v>
      </c>
      <c r="F1000" s="515" t="s">
        <v>35</v>
      </c>
      <c r="G1000" s="512">
        <v>80632003</v>
      </c>
      <c r="H1000" s="594" t="s">
        <v>760</v>
      </c>
      <c r="I1000" s="528" t="s">
        <v>665</v>
      </c>
      <c r="J1000" s="528" t="s">
        <v>30</v>
      </c>
      <c r="K1000" s="519" t="s">
        <v>163</v>
      </c>
      <c r="L1000" s="1376">
        <v>3</v>
      </c>
      <c r="M1000" s="521"/>
      <c r="N1000" s="521">
        <f t="shared" si="15"/>
        <v>0</v>
      </c>
      <c r="O1000" s="526">
        <f>SUM(N1000)</f>
        <v>0</v>
      </c>
    </row>
    <row r="1001" spans="1:15" ht="69.95" customHeight="1" x14ac:dyDescent="0.25">
      <c r="A1001" s="501"/>
      <c r="B1001" s="511"/>
      <c r="C1001" s="532">
        <v>2601006</v>
      </c>
      <c r="D1001" s="597" t="s">
        <v>791</v>
      </c>
      <c r="E1001" s="530" t="s">
        <v>792</v>
      </c>
      <c r="F1001" s="531" t="s">
        <v>793</v>
      </c>
      <c r="G1001" s="598">
        <v>81201010</v>
      </c>
      <c r="H1001" s="591" t="s">
        <v>794</v>
      </c>
      <c r="I1001" s="528" t="s">
        <v>665</v>
      </c>
      <c r="J1001" s="528" t="s">
        <v>30</v>
      </c>
      <c r="K1001" s="518" t="s">
        <v>163</v>
      </c>
      <c r="L1001" s="1376">
        <v>3</v>
      </c>
      <c r="M1001" s="521"/>
      <c r="N1001" s="521">
        <f t="shared" si="15"/>
        <v>0</v>
      </c>
      <c r="O1001" s="525">
        <f>SUM(N1001:N1002)</f>
        <v>0</v>
      </c>
    </row>
    <row r="1002" spans="1:15" ht="69.95" customHeight="1" x14ac:dyDescent="0.25">
      <c r="A1002" s="501"/>
      <c r="B1002" s="511"/>
      <c r="C1002" s="523">
        <v>1010337</v>
      </c>
      <c r="D1002" s="590" t="s">
        <v>667</v>
      </c>
      <c r="E1002" s="514"/>
      <c r="F1002" s="515"/>
      <c r="G1002" s="523">
        <v>40103058</v>
      </c>
      <c r="H1002" s="593" t="s">
        <v>668</v>
      </c>
      <c r="I1002" s="518" t="s">
        <v>669</v>
      </c>
      <c r="J1002" s="518"/>
      <c r="K1002" s="518" t="s">
        <v>103</v>
      </c>
      <c r="L1002" s="1376">
        <v>9</v>
      </c>
      <c r="M1002" s="521"/>
      <c r="N1002" s="521">
        <f t="shared" si="15"/>
        <v>0</v>
      </c>
      <c r="O1002" s="526"/>
    </row>
    <row r="1003" spans="1:15" ht="69.95" customHeight="1" x14ac:dyDescent="0.25">
      <c r="A1003" s="501"/>
      <c r="B1003" s="511"/>
      <c r="C1003" s="523">
        <v>3102509</v>
      </c>
      <c r="D1003" s="590" t="s">
        <v>819</v>
      </c>
      <c r="E1003" s="530" t="s">
        <v>820</v>
      </c>
      <c r="F1003" s="531" t="s">
        <v>820</v>
      </c>
      <c r="G1003" s="523">
        <v>92113030</v>
      </c>
      <c r="H1003" s="591" t="s">
        <v>821</v>
      </c>
      <c r="I1003" s="528" t="s">
        <v>680</v>
      </c>
      <c r="J1003" s="528" t="s">
        <v>36</v>
      </c>
      <c r="K1003" s="519" t="s">
        <v>163</v>
      </c>
      <c r="L1003" s="1376">
        <v>1</v>
      </c>
      <c r="M1003" s="521"/>
      <c r="N1003" s="521">
        <f t="shared" si="15"/>
        <v>0</v>
      </c>
      <c r="O1003" s="525">
        <f>SUM(N1003:N1006)</f>
        <v>0</v>
      </c>
    </row>
    <row r="1004" spans="1:15" ht="69.95" customHeight="1" x14ac:dyDescent="0.25">
      <c r="A1004" s="501"/>
      <c r="B1004" s="511"/>
      <c r="C1004" s="512">
        <v>1015206</v>
      </c>
      <c r="D1004" s="587" t="s">
        <v>683</v>
      </c>
      <c r="E1004" s="524"/>
      <c r="F1004" s="501"/>
      <c r="G1004" s="512">
        <v>45002011</v>
      </c>
      <c r="H1004" s="594" t="s">
        <v>684</v>
      </c>
      <c r="I1004" s="528" t="s">
        <v>685</v>
      </c>
      <c r="J1004" s="528"/>
      <c r="K1004" s="518" t="s">
        <v>103</v>
      </c>
      <c r="L1004" s="1376">
        <v>3</v>
      </c>
      <c r="M1004" s="521"/>
      <c r="N1004" s="521">
        <f t="shared" si="15"/>
        <v>0</v>
      </c>
      <c r="O1004" s="522"/>
    </row>
    <row r="1005" spans="1:15" ht="69.95" customHeight="1" x14ac:dyDescent="0.25">
      <c r="A1005" s="501"/>
      <c r="B1005" s="511"/>
      <c r="C1005" s="512">
        <v>2840301</v>
      </c>
      <c r="D1005" s="587" t="s">
        <v>739</v>
      </c>
      <c r="E1005" s="524"/>
      <c r="F1005" s="501"/>
      <c r="G1005" s="512">
        <v>51510001</v>
      </c>
      <c r="H1005" s="594" t="s">
        <v>740</v>
      </c>
      <c r="I1005" s="528" t="s">
        <v>448</v>
      </c>
      <c r="J1005" s="528"/>
      <c r="K1005" s="519" t="s">
        <v>163</v>
      </c>
      <c r="L1005" s="1376">
        <v>1</v>
      </c>
      <c r="M1005" s="521"/>
      <c r="N1005" s="521">
        <f t="shared" si="15"/>
        <v>0</v>
      </c>
      <c r="O1005" s="522"/>
    </row>
    <row r="1006" spans="1:15" ht="69.95" customHeight="1" x14ac:dyDescent="0.25">
      <c r="A1006" s="501"/>
      <c r="B1006" s="511"/>
      <c r="C1006" s="523">
        <v>2820108</v>
      </c>
      <c r="D1006" s="590" t="s">
        <v>686</v>
      </c>
      <c r="E1006" s="514"/>
      <c r="F1006" s="515"/>
      <c r="G1006" s="523">
        <v>50112008</v>
      </c>
      <c r="H1006" s="593" t="s">
        <v>687</v>
      </c>
      <c r="I1006" s="518" t="s">
        <v>448</v>
      </c>
      <c r="J1006" s="518"/>
      <c r="K1006" s="518" t="s">
        <v>688</v>
      </c>
      <c r="L1006" s="1376">
        <v>1</v>
      </c>
      <c r="M1006" s="521"/>
      <c r="N1006" s="521">
        <f t="shared" si="15"/>
        <v>0</v>
      </c>
      <c r="O1006" s="526"/>
    </row>
    <row r="1007" spans="1:15" ht="69.95" customHeight="1" x14ac:dyDescent="0.25">
      <c r="A1007" s="501"/>
      <c r="B1007" s="511"/>
      <c r="C1007" s="598">
        <v>2611125</v>
      </c>
      <c r="D1007" s="597" t="s">
        <v>778</v>
      </c>
      <c r="E1007" s="530" t="s">
        <v>779</v>
      </c>
      <c r="F1007" s="531" t="s">
        <v>35</v>
      </c>
      <c r="G1007" s="598">
        <v>81501250</v>
      </c>
      <c r="H1007" s="591" t="s">
        <v>780</v>
      </c>
      <c r="I1007" s="528" t="s">
        <v>665</v>
      </c>
      <c r="J1007" s="528" t="s">
        <v>623</v>
      </c>
      <c r="K1007" s="626" t="s">
        <v>163</v>
      </c>
      <c r="L1007" s="1376">
        <v>3</v>
      </c>
      <c r="M1007" s="521"/>
      <c r="N1007" s="521">
        <f t="shared" si="15"/>
        <v>0</v>
      </c>
      <c r="O1007" s="525">
        <f>SUM(N1007:N1011)</f>
        <v>0</v>
      </c>
    </row>
    <row r="1008" spans="1:15" ht="69.95" customHeight="1" x14ac:dyDescent="0.25">
      <c r="A1008" s="501"/>
      <c r="B1008" s="511"/>
      <c r="C1008" s="512">
        <v>2830557</v>
      </c>
      <c r="D1008" s="587" t="s">
        <v>724</v>
      </c>
      <c r="E1008" s="524"/>
      <c r="F1008" s="501"/>
      <c r="G1008" s="512">
        <v>51508030</v>
      </c>
      <c r="H1008" s="594" t="s">
        <v>725</v>
      </c>
      <c r="I1008" s="528" t="s">
        <v>726</v>
      </c>
      <c r="J1008" s="528"/>
      <c r="K1008" s="518" t="s">
        <v>163</v>
      </c>
      <c r="L1008" s="1376">
        <v>1</v>
      </c>
      <c r="M1008" s="521"/>
      <c r="N1008" s="521">
        <f t="shared" si="15"/>
        <v>0</v>
      </c>
      <c r="O1008" s="522"/>
    </row>
    <row r="1009" spans="1:15" ht="69.95" customHeight="1" x14ac:dyDescent="0.25">
      <c r="A1009" s="501"/>
      <c r="B1009" s="511"/>
      <c r="C1009" s="532">
        <v>1021752</v>
      </c>
      <c r="D1009" s="597" t="s">
        <v>689</v>
      </c>
      <c r="E1009" s="524"/>
      <c r="F1009" s="501"/>
      <c r="G1009" s="598">
        <v>41002192</v>
      </c>
      <c r="H1009" s="593" t="s">
        <v>691</v>
      </c>
      <c r="I1009" s="518" t="s">
        <v>685</v>
      </c>
      <c r="J1009" s="518"/>
      <c r="K1009" s="518" t="s">
        <v>103</v>
      </c>
      <c r="L1009" s="1376">
        <v>8</v>
      </c>
      <c r="M1009" s="521"/>
      <c r="N1009" s="521">
        <f t="shared" si="15"/>
        <v>0</v>
      </c>
      <c r="O1009" s="522"/>
    </row>
    <row r="1010" spans="1:15" ht="69.95" customHeight="1" x14ac:dyDescent="0.25">
      <c r="A1010" s="501"/>
      <c r="B1010" s="511"/>
      <c r="C1010" s="595">
        <v>2056203</v>
      </c>
      <c r="D1010" s="596" t="s">
        <v>727</v>
      </c>
      <c r="E1010" s="524"/>
      <c r="F1010" s="501"/>
      <c r="G1010" s="595">
        <v>10804300</v>
      </c>
      <c r="H1010" s="594" t="s">
        <v>728</v>
      </c>
      <c r="I1010" s="528" t="s">
        <v>466</v>
      </c>
      <c r="J1010" s="528"/>
      <c r="K1010" s="518" t="s">
        <v>163</v>
      </c>
      <c r="L1010" s="1376">
        <v>4</v>
      </c>
      <c r="M1010" s="521"/>
      <c r="N1010" s="521">
        <f t="shared" si="15"/>
        <v>0</v>
      </c>
      <c r="O1010" s="522"/>
    </row>
    <row r="1011" spans="1:15" ht="69.95" customHeight="1" x14ac:dyDescent="0.25">
      <c r="A1011" s="501"/>
      <c r="B1011" s="511"/>
      <c r="C1011" s="512">
        <v>2820111</v>
      </c>
      <c r="D1011" s="587" t="s">
        <v>455</v>
      </c>
      <c r="E1011" s="514"/>
      <c r="F1011" s="515"/>
      <c r="G1011" s="512">
        <v>50113160</v>
      </c>
      <c r="H1011" s="591" t="s">
        <v>456</v>
      </c>
      <c r="I1011" s="528" t="s">
        <v>448</v>
      </c>
      <c r="J1011" s="528"/>
      <c r="K1011" s="518" t="s">
        <v>163</v>
      </c>
      <c r="L1011" s="1376">
        <v>1</v>
      </c>
      <c r="M1011" s="521"/>
      <c r="N1011" s="521">
        <f t="shared" si="15"/>
        <v>0</v>
      </c>
      <c r="O1011" s="522"/>
    </row>
    <row r="1012" spans="1:15" ht="69.95" customHeight="1" thickBot="1" x14ac:dyDescent="0.3">
      <c r="A1012" s="501"/>
      <c r="B1012" s="533"/>
      <c r="C1012" s="534">
        <v>2621106</v>
      </c>
      <c r="D1012" s="599" t="s">
        <v>754</v>
      </c>
      <c r="E1012" s="535" t="s">
        <v>755</v>
      </c>
      <c r="F1012" s="536" t="s">
        <v>35</v>
      </c>
      <c r="G1012" s="534">
        <v>80611063</v>
      </c>
      <c r="H1012" s="600" t="s">
        <v>756</v>
      </c>
      <c r="I1012" s="539" t="s">
        <v>665</v>
      </c>
      <c r="J1012" s="539" t="s">
        <v>623</v>
      </c>
      <c r="K1012" s="621" t="s">
        <v>163</v>
      </c>
      <c r="L1012" s="1377">
        <v>3</v>
      </c>
      <c r="M1012" s="541"/>
      <c r="N1012" s="541">
        <f t="shared" si="15"/>
        <v>0</v>
      </c>
      <c r="O1012" s="542">
        <f>SUM(N1012)</f>
        <v>0</v>
      </c>
    </row>
    <row r="1013" spans="1:15" ht="69.95" customHeight="1" x14ac:dyDescent="0.25">
      <c r="A1013" s="543" t="s">
        <v>837</v>
      </c>
      <c r="B1013" s="544"/>
      <c r="C1013" s="549">
        <v>2120102</v>
      </c>
      <c r="D1013" s="546" t="s">
        <v>655</v>
      </c>
      <c r="E1013" s="636" t="s">
        <v>785</v>
      </c>
      <c r="F1013" s="637" t="s">
        <v>657</v>
      </c>
      <c r="G1013" s="549">
        <v>12005072</v>
      </c>
      <c r="H1013" s="550" t="s">
        <v>658</v>
      </c>
      <c r="I1013" s="551" t="s">
        <v>466</v>
      </c>
      <c r="J1013" s="551" t="s">
        <v>30</v>
      </c>
      <c r="K1013" s="551" t="s">
        <v>163</v>
      </c>
      <c r="L1013" s="1378">
        <v>3</v>
      </c>
      <c r="M1013" s="552"/>
      <c r="N1013" s="552">
        <f t="shared" si="15"/>
        <v>0</v>
      </c>
      <c r="O1013" s="553">
        <f>SUM(N1014)</f>
        <v>0</v>
      </c>
    </row>
    <row r="1014" spans="1:15" ht="69.95" customHeight="1" x14ac:dyDescent="0.25">
      <c r="A1014" s="543"/>
      <c r="B1014" s="554"/>
      <c r="C1014" s="559">
        <v>2112042</v>
      </c>
      <c r="D1014" s="556" t="s">
        <v>659</v>
      </c>
      <c r="E1014" s="638"/>
      <c r="F1014" s="639"/>
      <c r="G1014" s="559">
        <v>12611400</v>
      </c>
      <c r="H1014" s="560" t="s">
        <v>660</v>
      </c>
      <c r="I1014" s="561" t="s">
        <v>466</v>
      </c>
      <c r="J1014" s="561"/>
      <c r="K1014" s="562" t="s">
        <v>163</v>
      </c>
      <c r="L1014" s="1380">
        <v>3</v>
      </c>
      <c r="M1014" s="601"/>
      <c r="N1014" s="563">
        <f t="shared" si="15"/>
        <v>0</v>
      </c>
      <c r="O1014" s="564"/>
    </row>
    <row r="1015" spans="1:15" ht="69.95" customHeight="1" x14ac:dyDescent="0.25">
      <c r="A1015" s="543"/>
      <c r="B1015" s="554"/>
      <c r="C1015" s="574">
        <v>2516122</v>
      </c>
      <c r="D1015" s="607" t="s">
        <v>661</v>
      </c>
      <c r="E1015" s="640" t="s">
        <v>813</v>
      </c>
      <c r="F1015" s="641" t="s">
        <v>787</v>
      </c>
      <c r="G1015" s="608">
        <v>81528112</v>
      </c>
      <c r="H1015" s="603" t="s">
        <v>664</v>
      </c>
      <c r="I1015" s="570" t="s">
        <v>665</v>
      </c>
      <c r="J1015" s="570" t="s">
        <v>30</v>
      </c>
      <c r="K1015" s="562" t="s">
        <v>163</v>
      </c>
      <c r="L1015" s="1380">
        <v>3</v>
      </c>
      <c r="M1015" s="601"/>
      <c r="N1015" s="563">
        <f t="shared" si="15"/>
        <v>0</v>
      </c>
      <c r="O1015" s="567">
        <f>SUM(N1015:N1021)</f>
        <v>0</v>
      </c>
    </row>
    <row r="1016" spans="1:15" ht="69.95" customHeight="1" x14ac:dyDescent="0.25">
      <c r="A1016" s="543"/>
      <c r="B1016" s="554"/>
      <c r="C1016" s="559">
        <v>2802001</v>
      </c>
      <c r="D1016" s="556" t="s">
        <v>594</v>
      </c>
      <c r="E1016" s="566"/>
      <c r="F1016" s="543"/>
      <c r="G1016" s="559">
        <v>51070200</v>
      </c>
      <c r="H1016" s="603" t="s">
        <v>597</v>
      </c>
      <c r="I1016" s="570" t="s">
        <v>448</v>
      </c>
      <c r="J1016" s="570"/>
      <c r="K1016" s="561" t="s">
        <v>163</v>
      </c>
      <c r="L1016" s="1380">
        <v>1</v>
      </c>
      <c r="M1016" s="601"/>
      <c r="N1016" s="563">
        <f t="shared" si="15"/>
        <v>0</v>
      </c>
      <c r="O1016" s="564"/>
    </row>
    <row r="1017" spans="1:15" ht="69.95" customHeight="1" x14ac:dyDescent="0.25">
      <c r="A1017" s="543"/>
      <c r="B1017" s="554"/>
      <c r="C1017" s="565">
        <v>2851630</v>
      </c>
      <c r="D1017" s="602" t="s">
        <v>459</v>
      </c>
      <c r="E1017" s="566"/>
      <c r="F1017" s="543"/>
      <c r="G1017" s="565">
        <v>53516052</v>
      </c>
      <c r="H1017" s="606" t="s">
        <v>460</v>
      </c>
      <c r="I1017" s="570" t="s">
        <v>448</v>
      </c>
      <c r="J1017" s="570"/>
      <c r="K1017" s="561" t="s">
        <v>163</v>
      </c>
      <c r="L1017" s="1380">
        <v>1</v>
      </c>
      <c r="M1017" s="601"/>
      <c r="N1017" s="563">
        <f t="shared" si="15"/>
        <v>0</v>
      </c>
      <c r="O1017" s="564"/>
    </row>
    <row r="1018" spans="1:15" ht="69.95" customHeight="1" x14ac:dyDescent="0.25">
      <c r="A1018" s="543"/>
      <c r="B1018" s="554"/>
      <c r="C1018" s="565">
        <v>1010337</v>
      </c>
      <c r="D1018" s="602" t="s">
        <v>667</v>
      </c>
      <c r="E1018" s="566"/>
      <c r="F1018" s="543"/>
      <c r="G1018" s="565">
        <v>40103058</v>
      </c>
      <c r="H1018" s="605" t="s">
        <v>668</v>
      </c>
      <c r="I1018" s="562" t="s">
        <v>669</v>
      </c>
      <c r="J1018" s="562"/>
      <c r="K1018" s="562" t="s">
        <v>103</v>
      </c>
      <c r="L1018" s="1380">
        <v>9</v>
      </c>
      <c r="M1018" s="601"/>
      <c r="N1018" s="563">
        <f t="shared" si="15"/>
        <v>0</v>
      </c>
      <c r="O1018" s="564"/>
    </row>
    <row r="1019" spans="1:15" ht="69.95" customHeight="1" x14ac:dyDescent="0.25">
      <c r="A1019" s="543"/>
      <c r="B1019" s="554"/>
      <c r="C1019" s="559">
        <v>2820111</v>
      </c>
      <c r="D1019" s="556" t="s">
        <v>455</v>
      </c>
      <c r="E1019" s="566"/>
      <c r="F1019" s="543"/>
      <c r="G1019" s="559">
        <v>50113160</v>
      </c>
      <c r="H1019" s="606" t="s">
        <v>456</v>
      </c>
      <c r="I1019" s="570" t="s">
        <v>448</v>
      </c>
      <c r="J1019" s="570"/>
      <c r="K1019" s="561" t="s">
        <v>163</v>
      </c>
      <c r="L1019" s="1380">
        <v>1</v>
      </c>
      <c r="M1019" s="601"/>
      <c r="N1019" s="563">
        <f t="shared" si="15"/>
        <v>0</v>
      </c>
      <c r="O1019" s="564"/>
    </row>
    <row r="1020" spans="1:15" ht="69.95" customHeight="1" x14ac:dyDescent="0.25">
      <c r="A1020" s="543"/>
      <c r="B1020" s="554"/>
      <c r="C1020" s="559">
        <v>2831607</v>
      </c>
      <c r="D1020" s="556" t="s">
        <v>449</v>
      </c>
      <c r="E1020" s="566"/>
      <c r="F1020" s="543"/>
      <c r="G1020" s="559">
        <v>54038070</v>
      </c>
      <c r="H1020" s="606" t="s">
        <v>450</v>
      </c>
      <c r="I1020" s="570" t="s">
        <v>448</v>
      </c>
      <c r="J1020" s="570"/>
      <c r="K1020" s="561" t="s">
        <v>163</v>
      </c>
      <c r="L1020" s="1380">
        <v>2</v>
      </c>
      <c r="M1020" s="601"/>
      <c r="N1020" s="563">
        <f t="shared" si="15"/>
        <v>0</v>
      </c>
      <c r="O1020" s="564"/>
    </row>
    <row r="1021" spans="1:15" ht="69.95" customHeight="1" x14ac:dyDescent="0.25">
      <c r="A1021" s="543"/>
      <c r="B1021" s="554"/>
      <c r="C1021" s="565">
        <v>2901620</v>
      </c>
      <c r="D1021" s="602" t="s">
        <v>457</v>
      </c>
      <c r="E1021" s="557"/>
      <c r="F1021" s="558"/>
      <c r="G1021" s="565">
        <v>52516050</v>
      </c>
      <c r="H1021" s="606" t="s">
        <v>458</v>
      </c>
      <c r="I1021" s="570" t="s">
        <v>448</v>
      </c>
      <c r="J1021" s="570"/>
      <c r="K1021" s="561" t="s">
        <v>163</v>
      </c>
      <c r="L1021" s="1380">
        <v>2</v>
      </c>
      <c r="M1021" s="601"/>
      <c r="N1021" s="563">
        <f t="shared" si="15"/>
        <v>0</v>
      </c>
      <c r="O1021" s="568"/>
    </row>
    <row r="1022" spans="1:15" ht="69.95" customHeight="1" x14ac:dyDescent="0.25">
      <c r="A1022" s="543"/>
      <c r="B1022" s="554"/>
      <c r="C1022" s="559">
        <v>2624105</v>
      </c>
      <c r="D1022" s="556" t="s">
        <v>768</v>
      </c>
      <c r="E1022" s="569" t="s">
        <v>823</v>
      </c>
      <c r="F1022" s="558" t="s">
        <v>35</v>
      </c>
      <c r="G1022" s="559">
        <v>80632005</v>
      </c>
      <c r="H1022" s="606" t="s">
        <v>770</v>
      </c>
      <c r="I1022" s="570" t="s">
        <v>665</v>
      </c>
      <c r="J1022" s="570" t="s">
        <v>30</v>
      </c>
      <c r="K1022" s="561" t="s">
        <v>163</v>
      </c>
      <c r="L1022" s="1380">
        <v>3</v>
      </c>
      <c r="M1022" s="601"/>
      <c r="N1022" s="563">
        <f t="shared" si="15"/>
        <v>0</v>
      </c>
      <c r="O1022" s="568">
        <f>SUM(N1022)</f>
        <v>0</v>
      </c>
    </row>
    <row r="1023" spans="1:15" ht="69.95" customHeight="1" x14ac:dyDescent="0.25">
      <c r="A1023" s="543"/>
      <c r="B1023" s="554"/>
      <c r="C1023" s="574">
        <v>2601006</v>
      </c>
      <c r="D1023" s="607" t="s">
        <v>791</v>
      </c>
      <c r="E1023" s="572" t="s">
        <v>792</v>
      </c>
      <c r="F1023" s="573" t="s">
        <v>793</v>
      </c>
      <c r="G1023" s="608">
        <v>81201010</v>
      </c>
      <c r="H1023" s="603" t="s">
        <v>794</v>
      </c>
      <c r="I1023" s="570" t="s">
        <v>665</v>
      </c>
      <c r="J1023" s="570" t="s">
        <v>30</v>
      </c>
      <c r="K1023" s="562" t="s">
        <v>163</v>
      </c>
      <c r="L1023" s="1380">
        <v>3</v>
      </c>
      <c r="M1023" s="601"/>
      <c r="N1023" s="563">
        <f t="shared" si="15"/>
        <v>0</v>
      </c>
      <c r="O1023" s="567">
        <f>SUM(N1023:N1024)</f>
        <v>0</v>
      </c>
    </row>
    <row r="1024" spans="1:15" ht="69.95" customHeight="1" x14ac:dyDescent="0.25">
      <c r="A1024" s="543"/>
      <c r="B1024" s="554"/>
      <c r="C1024" s="565">
        <v>1010337</v>
      </c>
      <c r="D1024" s="602" t="s">
        <v>667</v>
      </c>
      <c r="E1024" s="557"/>
      <c r="F1024" s="558"/>
      <c r="G1024" s="565">
        <v>40103058</v>
      </c>
      <c r="H1024" s="605" t="s">
        <v>668</v>
      </c>
      <c r="I1024" s="562" t="s">
        <v>669</v>
      </c>
      <c r="J1024" s="562"/>
      <c r="K1024" s="562" t="s">
        <v>103</v>
      </c>
      <c r="L1024" s="1380">
        <v>9</v>
      </c>
      <c r="M1024" s="601"/>
      <c r="N1024" s="563">
        <f t="shared" si="15"/>
        <v>0</v>
      </c>
      <c r="O1024" s="568"/>
    </row>
    <row r="1025" spans="1:15" ht="69.95" customHeight="1" x14ac:dyDescent="0.25">
      <c r="A1025" s="543"/>
      <c r="B1025" s="554"/>
      <c r="C1025" s="565">
        <v>3102515</v>
      </c>
      <c r="D1025" s="612" t="s">
        <v>824</v>
      </c>
      <c r="E1025" s="572" t="s">
        <v>825</v>
      </c>
      <c r="F1025" s="573" t="s">
        <v>825</v>
      </c>
      <c r="G1025" s="565">
        <v>92113050</v>
      </c>
      <c r="H1025" s="603" t="s">
        <v>826</v>
      </c>
      <c r="I1025" s="570" t="s">
        <v>680</v>
      </c>
      <c r="J1025" s="570" t="s">
        <v>36</v>
      </c>
      <c r="K1025" s="561" t="s">
        <v>163</v>
      </c>
      <c r="L1025" s="1380">
        <v>1</v>
      </c>
      <c r="M1025" s="601"/>
      <c r="N1025" s="563">
        <f t="shared" si="15"/>
        <v>0</v>
      </c>
      <c r="O1025" s="567">
        <f>SUM(N1025:N1028)</f>
        <v>0</v>
      </c>
    </row>
    <row r="1026" spans="1:15" ht="69.95" customHeight="1" x14ac:dyDescent="0.25">
      <c r="A1026" s="543"/>
      <c r="B1026" s="554"/>
      <c r="C1026" s="559">
        <v>1015206</v>
      </c>
      <c r="D1026" s="556" t="s">
        <v>683</v>
      </c>
      <c r="E1026" s="566"/>
      <c r="F1026" s="543"/>
      <c r="G1026" s="559">
        <v>45002011</v>
      </c>
      <c r="H1026" s="606" t="s">
        <v>684</v>
      </c>
      <c r="I1026" s="570" t="s">
        <v>685</v>
      </c>
      <c r="J1026" s="570"/>
      <c r="K1026" s="562" t="s">
        <v>103</v>
      </c>
      <c r="L1026" s="1380">
        <v>3</v>
      </c>
      <c r="M1026" s="601"/>
      <c r="N1026" s="563">
        <f t="shared" si="15"/>
        <v>0</v>
      </c>
      <c r="O1026" s="564"/>
    </row>
    <row r="1027" spans="1:15" ht="69.95" customHeight="1" x14ac:dyDescent="0.25">
      <c r="A1027" s="543"/>
      <c r="B1027" s="554"/>
      <c r="C1027" s="559">
        <v>2840301</v>
      </c>
      <c r="D1027" s="556" t="s">
        <v>739</v>
      </c>
      <c r="E1027" s="566"/>
      <c r="F1027" s="543"/>
      <c r="G1027" s="559">
        <v>51510001</v>
      </c>
      <c r="H1027" s="606" t="s">
        <v>740</v>
      </c>
      <c r="I1027" s="570" t="s">
        <v>448</v>
      </c>
      <c r="J1027" s="570"/>
      <c r="K1027" s="561" t="s">
        <v>163</v>
      </c>
      <c r="L1027" s="1380">
        <v>1</v>
      </c>
      <c r="M1027" s="601"/>
      <c r="N1027" s="563">
        <f t="shared" si="15"/>
        <v>0</v>
      </c>
      <c r="O1027" s="564"/>
    </row>
    <row r="1028" spans="1:15" ht="69.95" customHeight="1" x14ac:dyDescent="0.25">
      <c r="A1028" s="543"/>
      <c r="B1028" s="554"/>
      <c r="C1028" s="565">
        <v>2820108</v>
      </c>
      <c r="D1028" s="602" t="s">
        <v>686</v>
      </c>
      <c r="E1028" s="557"/>
      <c r="F1028" s="558"/>
      <c r="G1028" s="565">
        <v>50112008</v>
      </c>
      <c r="H1028" s="605" t="s">
        <v>687</v>
      </c>
      <c r="I1028" s="562" t="s">
        <v>448</v>
      </c>
      <c r="J1028" s="562"/>
      <c r="K1028" s="562" t="s">
        <v>688</v>
      </c>
      <c r="L1028" s="1380">
        <v>1</v>
      </c>
      <c r="M1028" s="601"/>
      <c r="N1028" s="563">
        <f t="shared" si="15"/>
        <v>0</v>
      </c>
      <c r="O1028" s="568"/>
    </row>
    <row r="1029" spans="1:15" ht="69.95" customHeight="1" x14ac:dyDescent="0.25">
      <c r="A1029" s="543"/>
      <c r="B1029" s="554"/>
      <c r="C1029" s="608">
        <v>2611125</v>
      </c>
      <c r="D1029" s="607" t="s">
        <v>778</v>
      </c>
      <c r="E1029" s="572" t="s">
        <v>779</v>
      </c>
      <c r="F1029" s="642" t="s">
        <v>35</v>
      </c>
      <c r="G1029" s="608">
        <v>81501250</v>
      </c>
      <c r="H1029" s="603" t="s">
        <v>780</v>
      </c>
      <c r="I1029" s="570" t="s">
        <v>665</v>
      </c>
      <c r="J1029" s="570" t="s">
        <v>623</v>
      </c>
      <c r="K1029" s="625" t="s">
        <v>163</v>
      </c>
      <c r="L1029" s="1380">
        <v>3</v>
      </c>
      <c r="M1029" s="601"/>
      <c r="N1029" s="563">
        <f t="shared" si="15"/>
        <v>0</v>
      </c>
      <c r="O1029" s="567">
        <f>SUM(N1029:N1033)</f>
        <v>0</v>
      </c>
    </row>
    <row r="1030" spans="1:15" ht="69.95" customHeight="1" x14ac:dyDescent="0.25">
      <c r="A1030" s="543"/>
      <c r="B1030" s="554"/>
      <c r="C1030" s="559">
        <v>2830557</v>
      </c>
      <c r="D1030" s="556" t="s">
        <v>724</v>
      </c>
      <c r="E1030" s="566"/>
      <c r="F1030" s="554"/>
      <c r="G1030" s="559">
        <v>51508030</v>
      </c>
      <c r="H1030" s="606" t="s">
        <v>725</v>
      </c>
      <c r="I1030" s="570" t="s">
        <v>726</v>
      </c>
      <c r="J1030" s="570"/>
      <c r="K1030" s="562" t="s">
        <v>163</v>
      </c>
      <c r="L1030" s="1380">
        <v>1</v>
      </c>
      <c r="M1030" s="601"/>
      <c r="N1030" s="563">
        <f t="shared" si="15"/>
        <v>0</v>
      </c>
      <c r="O1030" s="564"/>
    </row>
    <row r="1031" spans="1:15" ht="69.95" customHeight="1" x14ac:dyDescent="0.25">
      <c r="A1031" s="543"/>
      <c r="B1031" s="554"/>
      <c r="C1031" s="574">
        <v>1021752</v>
      </c>
      <c r="D1031" s="607" t="s">
        <v>689</v>
      </c>
      <c r="E1031" s="566"/>
      <c r="F1031" s="554"/>
      <c r="G1031" s="608">
        <v>41002192</v>
      </c>
      <c r="H1031" s="605" t="s">
        <v>691</v>
      </c>
      <c r="I1031" s="562" t="s">
        <v>685</v>
      </c>
      <c r="J1031" s="562"/>
      <c r="K1031" s="562" t="s">
        <v>103</v>
      </c>
      <c r="L1031" s="1380">
        <v>8</v>
      </c>
      <c r="M1031" s="601"/>
      <c r="N1031" s="563">
        <f t="shared" si="15"/>
        <v>0</v>
      </c>
      <c r="O1031" s="564"/>
    </row>
    <row r="1032" spans="1:15" ht="69.95" customHeight="1" x14ac:dyDescent="0.25">
      <c r="A1032" s="543"/>
      <c r="B1032" s="554"/>
      <c r="C1032" s="609">
        <v>2056203</v>
      </c>
      <c r="D1032" s="610" t="s">
        <v>727</v>
      </c>
      <c r="E1032" s="566"/>
      <c r="F1032" s="554"/>
      <c r="G1032" s="609">
        <v>10804300</v>
      </c>
      <c r="H1032" s="606" t="s">
        <v>728</v>
      </c>
      <c r="I1032" s="570" t="s">
        <v>466</v>
      </c>
      <c r="J1032" s="570"/>
      <c r="K1032" s="562" t="s">
        <v>163</v>
      </c>
      <c r="L1032" s="1380">
        <v>4</v>
      </c>
      <c r="M1032" s="601"/>
      <c r="N1032" s="563">
        <f t="shared" si="15"/>
        <v>0</v>
      </c>
      <c r="O1032" s="564"/>
    </row>
    <row r="1033" spans="1:15" ht="69.95" customHeight="1" x14ac:dyDescent="0.25">
      <c r="A1033" s="543"/>
      <c r="B1033" s="554"/>
      <c r="C1033" s="559">
        <v>2820111</v>
      </c>
      <c r="D1033" s="556" t="s">
        <v>455</v>
      </c>
      <c r="E1033" s="557"/>
      <c r="F1033" s="643"/>
      <c r="G1033" s="559">
        <v>50113160</v>
      </c>
      <c r="H1033" s="603" t="s">
        <v>456</v>
      </c>
      <c r="I1033" s="570" t="s">
        <v>448</v>
      </c>
      <c r="J1033" s="570"/>
      <c r="K1033" s="562" t="s">
        <v>163</v>
      </c>
      <c r="L1033" s="1380">
        <v>1</v>
      </c>
      <c r="M1033" s="601"/>
      <c r="N1033" s="563">
        <f t="shared" si="15"/>
        <v>0</v>
      </c>
      <c r="O1033" s="564"/>
    </row>
    <row r="1034" spans="1:15" ht="69.95" customHeight="1" thickBot="1" x14ac:dyDescent="0.3">
      <c r="A1034" s="543"/>
      <c r="B1034" s="575"/>
      <c r="C1034" s="576">
        <v>2621112</v>
      </c>
      <c r="D1034" s="577" t="s">
        <v>764</v>
      </c>
      <c r="E1034" s="578" t="s">
        <v>765</v>
      </c>
      <c r="F1034" s="579" t="s">
        <v>35</v>
      </c>
      <c r="G1034" s="576">
        <v>80611125</v>
      </c>
      <c r="H1034" s="580" t="s">
        <v>766</v>
      </c>
      <c r="I1034" s="581" t="s">
        <v>665</v>
      </c>
      <c r="J1034" s="581" t="s">
        <v>623</v>
      </c>
      <c r="K1034" s="618" t="s">
        <v>163</v>
      </c>
      <c r="L1034" s="1381">
        <v>3</v>
      </c>
      <c r="M1034" s="611"/>
      <c r="N1034" s="583">
        <f t="shared" si="15"/>
        <v>0</v>
      </c>
      <c r="O1034" s="584">
        <f>SUM(N1034)</f>
        <v>0</v>
      </c>
    </row>
    <row r="1035" spans="1:15" ht="69.95" customHeight="1" x14ac:dyDescent="0.25">
      <c r="A1035" s="501" t="s">
        <v>838</v>
      </c>
      <c r="B1035" s="502"/>
      <c r="C1035" s="503">
        <v>2120102</v>
      </c>
      <c r="D1035" s="585" t="s">
        <v>655</v>
      </c>
      <c r="E1035" s="505" t="s">
        <v>785</v>
      </c>
      <c r="F1035" s="506" t="s">
        <v>657</v>
      </c>
      <c r="G1035" s="503">
        <v>12005072</v>
      </c>
      <c r="H1035" s="586" t="s">
        <v>658</v>
      </c>
      <c r="I1035" s="508" t="s">
        <v>466</v>
      </c>
      <c r="J1035" s="508" t="s">
        <v>30</v>
      </c>
      <c r="K1035" s="508" t="s">
        <v>163</v>
      </c>
      <c r="L1035" s="1374">
        <v>3</v>
      </c>
      <c r="M1035" s="509"/>
      <c r="N1035" s="509">
        <f t="shared" si="15"/>
        <v>0</v>
      </c>
      <c r="O1035" s="510">
        <f>SUM(N1036)</f>
        <v>0</v>
      </c>
    </row>
    <row r="1036" spans="1:15" ht="69.95" customHeight="1" x14ac:dyDescent="0.25">
      <c r="A1036" s="501"/>
      <c r="B1036" s="511"/>
      <c r="C1036" s="512">
        <v>2112042</v>
      </c>
      <c r="D1036" s="587" t="s">
        <v>659</v>
      </c>
      <c r="E1036" s="514"/>
      <c r="F1036" s="515"/>
      <c r="G1036" s="512">
        <v>12611400</v>
      </c>
      <c r="H1036" s="588" t="s">
        <v>660</v>
      </c>
      <c r="I1036" s="519" t="s">
        <v>466</v>
      </c>
      <c r="J1036" s="519"/>
      <c r="K1036" s="518" t="s">
        <v>163</v>
      </c>
      <c r="L1036" s="1376">
        <v>3</v>
      </c>
      <c r="M1036" s="521"/>
      <c r="N1036" s="521">
        <f t="shared" si="15"/>
        <v>0</v>
      </c>
      <c r="O1036" s="522"/>
    </row>
    <row r="1037" spans="1:15" ht="69.95" customHeight="1" x14ac:dyDescent="0.25">
      <c r="A1037" s="501"/>
      <c r="B1037" s="511"/>
      <c r="C1037" s="532">
        <v>2516122</v>
      </c>
      <c r="D1037" s="597" t="s">
        <v>661</v>
      </c>
      <c r="E1037" s="524" t="s">
        <v>813</v>
      </c>
      <c r="F1037" s="501" t="s">
        <v>787</v>
      </c>
      <c r="G1037" s="598">
        <v>81528112</v>
      </c>
      <c r="H1037" s="591" t="s">
        <v>664</v>
      </c>
      <c r="I1037" s="528" t="s">
        <v>665</v>
      </c>
      <c r="J1037" s="528" t="s">
        <v>30</v>
      </c>
      <c r="K1037" s="518" t="s">
        <v>163</v>
      </c>
      <c r="L1037" s="1376">
        <v>3</v>
      </c>
      <c r="M1037" s="521"/>
      <c r="N1037" s="521">
        <f t="shared" si="15"/>
        <v>0</v>
      </c>
      <c r="O1037" s="525">
        <f>SUM(N1037:N1043)</f>
        <v>0</v>
      </c>
    </row>
    <row r="1038" spans="1:15" ht="69.95" customHeight="1" x14ac:dyDescent="0.25">
      <c r="A1038" s="501"/>
      <c r="B1038" s="511"/>
      <c r="C1038" s="512">
        <v>2802001</v>
      </c>
      <c r="D1038" s="587" t="s">
        <v>594</v>
      </c>
      <c r="E1038" s="524"/>
      <c r="F1038" s="501"/>
      <c r="G1038" s="512">
        <v>51070200</v>
      </c>
      <c r="H1038" s="591" t="s">
        <v>597</v>
      </c>
      <c r="I1038" s="528" t="s">
        <v>448</v>
      </c>
      <c r="J1038" s="528"/>
      <c r="K1038" s="519" t="s">
        <v>163</v>
      </c>
      <c r="L1038" s="1376">
        <v>1</v>
      </c>
      <c r="M1038" s="521"/>
      <c r="N1038" s="521">
        <f t="shared" si="15"/>
        <v>0</v>
      </c>
      <c r="O1038" s="522"/>
    </row>
    <row r="1039" spans="1:15" ht="69.95" customHeight="1" x14ac:dyDescent="0.25">
      <c r="A1039" s="501"/>
      <c r="B1039" s="511"/>
      <c r="C1039" s="523">
        <v>2851630</v>
      </c>
      <c r="D1039" s="590" t="s">
        <v>459</v>
      </c>
      <c r="E1039" s="524"/>
      <c r="F1039" s="501"/>
      <c r="G1039" s="523">
        <v>53516052</v>
      </c>
      <c r="H1039" s="594" t="s">
        <v>460</v>
      </c>
      <c r="I1039" s="528" t="s">
        <v>448</v>
      </c>
      <c r="J1039" s="528"/>
      <c r="K1039" s="519" t="s">
        <v>163</v>
      </c>
      <c r="L1039" s="1376">
        <v>1</v>
      </c>
      <c r="M1039" s="521"/>
      <c r="N1039" s="521">
        <f t="shared" si="15"/>
        <v>0</v>
      </c>
      <c r="O1039" s="522"/>
    </row>
    <row r="1040" spans="1:15" ht="69.95" customHeight="1" x14ac:dyDescent="0.25">
      <c r="A1040" s="501"/>
      <c r="B1040" s="511"/>
      <c r="C1040" s="523">
        <v>1010337</v>
      </c>
      <c r="D1040" s="590" t="s">
        <v>667</v>
      </c>
      <c r="E1040" s="524"/>
      <c r="F1040" s="501"/>
      <c r="G1040" s="523">
        <v>40103058</v>
      </c>
      <c r="H1040" s="593" t="s">
        <v>668</v>
      </c>
      <c r="I1040" s="518" t="s">
        <v>669</v>
      </c>
      <c r="J1040" s="518"/>
      <c r="K1040" s="518" t="s">
        <v>103</v>
      </c>
      <c r="L1040" s="1376">
        <v>9</v>
      </c>
      <c r="M1040" s="521"/>
      <c r="N1040" s="521">
        <f t="shared" si="15"/>
        <v>0</v>
      </c>
      <c r="O1040" s="522"/>
    </row>
    <row r="1041" spans="1:15" ht="69.95" customHeight="1" x14ac:dyDescent="0.25">
      <c r="A1041" s="501"/>
      <c r="B1041" s="511"/>
      <c r="C1041" s="512">
        <v>2820111</v>
      </c>
      <c r="D1041" s="587" t="s">
        <v>455</v>
      </c>
      <c r="E1041" s="524"/>
      <c r="F1041" s="501"/>
      <c r="G1041" s="512">
        <v>50113160</v>
      </c>
      <c r="H1041" s="594" t="s">
        <v>456</v>
      </c>
      <c r="I1041" s="528" t="s">
        <v>448</v>
      </c>
      <c r="J1041" s="528"/>
      <c r="K1041" s="519" t="s">
        <v>163</v>
      </c>
      <c r="L1041" s="1376">
        <v>1</v>
      </c>
      <c r="M1041" s="521"/>
      <c r="N1041" s="521">
        <f t="shared" si="15"/>
        <v>0</v>
      </c>
      <c r="O1041" s="522"/>
    </row>
    <row r="1042" spans="1:15" ht="69.95" customHeight="1" x14ac:dyDescent="0.25">
      <c r="A1042" s="501"/>
      <c r="B1042" s="511"/>
      <c r="C1042" s="512">
        <v>2831607</v>
      </c>
      <c r="D1042" s="587" t="s">
        <v>449</v>
      </c>
      <c r="E1042" s="524"/>
      <c r="F1042" s="501"/>
      <c r="G1042" s="512">
        <v>54038070</v>
      </c>
      <c r="H1042" s="594" t="s">
        <v>450</v>
      </c>
      <c r="I1042" s="528" t="s">
        <v>448</v>
      </c>
      <c r="J1042" s="528"/>
      <c r="K1042" s="519" t="s">
        <v>163</v>
      </c>
      <c r="L1042" s="1376">
        <v>2</v>
      </c>
      <c r="M1042" s="521"/>
      <c r="N1042" s="521">
        <f t="shared" si="15"/>
        <v>0</v>
      </c>
      <c r="O1042" s="522"/>
    </row>
    <row r="1043" spans="1:15" ht="69.95" customHeight="1" x14ac:dyDescent="0.25">
      <c r="A1043" s="501"/>
      <c r="B1043" s="511"/>
      <c r="C1043" s="523">
        <v>2901620</v>
      </c>
      <c r="D1043" s="590" t="s">
        <v>457</v>
      </c>
      <c r="E1043" s="514"/>
      <c r="F1043" s="515"/>
      <c r="G1043" s="523">
        <v>52516050</v>
      </c>
      <c r="H1043" s="594" t="s">
        <v>458</v>
      </c>
      <c r="I1043" s="528" t="s">
        <v>448</v>
      </c>
      <c r="J1043" s="528"/>
      <c r="K1043" s="519" t="s">
        <v>163</v>
      </c>
      <c r="L1043" s="1376">
        <v>2</v>
      </c>
      <c r="M1043" s="521"/>
      <c r="N1043" s="521">
        <f t="shared" si="15"/>
        <v>0</v>
      </c>
      <c r="O1043" s="526"/>
    </row>
    <row r="1044" spans="1:15" ht="69.95" customHeight="1" x14ac:dyDescent="0.25">
      <c r="A1044" s="501"/>
      <c r="B1044" s="511"/>
      <c r="C1044" s="523">
        <v>2622208</v>
      </c>
      <c r="D1044" s="590" t="s">
        <v>828</v>
      </c>
      <c r="E1044" s="527" t="s">
        <v>829</v>
      </c>
      <c r="F1044" s="515" t="s">
        <v>35</v>
      </c>
      <c r="G1044" s="523">
        <v>80631008</v>
      </c>
      <c r="H1044" s="594" t="s">
        <v>830</v>
      </c>
      <c r="I1044" s="528" t="s">
        <v>665</v>
      </c>
      <c r="J1044" s="528" t="s">
        <v>30</v>
      </c>
      <c r="K1044" s="519" t="s">
        <v>163</v>
      </c>
      <c r="L1044" s="1376">
        <v>3</v>
      </c>
      <c r="M1044" s="521"/>
      <c r="N1044" s="521">
        <f t="shared" si="15"/>
        <v>0</v>
      </c>
      <c r="O1044" s="526">
        <f>SUM(N1044)</f>
        <v>0</v>
      </c>
    </row>
    <row r="1045" spans="1:15" ht="69.95" customHeight="1" x14ac:dyDescent="0.25">
      <c r="A1045" s="501"/>
      <c r="B1045" s="511"/>
      <c r="C1045" s="532">
        <v>2601006</v>
      </c>
      <c r="D1045" s="597" t="s">
        <v>791</v>
      </c>
      <c r="E1045" s="530" t="s">
        <v>792</v>
      </c>
      <c r="F1045" s="531" t="s">
        <v>793</v>
      </c>
      <c r="G1045" s="598">
        <v>81201010</v>
      </c>
      <c r="H1045" s="591" t="s">
        <v>794</v>
      </c>
      <c r="I1045" s="528" t="s">
        <v>665</v>
      </c>
      <c r="J1045" s="528" t="s">
        <v>30</v>
      </c>
      <c r="K1045" s="518" t="s">
        <v>163</v>
      </c>
      <c r="L1045" s="1376">
        <v>3</v>
      </c>
      <c r="M1045" s="521"/>
      <c r="N1045" s="521">
        <f t="shared" si="15"/>
        <v>0</v>
      </c>
      <c r="O1045" s="525">
        <f>SUM(N1045:N1046)</f>
        <v>0</v>
      </c>
    </row>
    <row r="1046" spans="1:15" ht="69.95" customHeight="1" x14ac:dyDescent="0.25">
      <c r="A1046" s="501"/>
      <c r="B1046" s="511"/>
      <c r="C1046" s="523">
        <v>1010337</v>
      </c>
      <c r="D1046" s="590" t="s">
        <v>667</v>
      </c>
      <c r="E1046" s="514"/>
      <c r="F1046" s="515"/>
      <c r="G1046" s="523">
        <v>40103058</v>
      </c>
      <c r="H1046" s="593" t="s">
        <v>668</v>
      </c>
      <c r="I1046" s="518" t="s">
        <v>669</v>
      </c>
      <c r="J1046" s="518"/>
      <c r="K1046" s="518" t="s">
        <v>103</v>
      </c>
      <c r="L1046" s="1376">
        <v>9</v>
      </c>
      <c r="M1046" s="521"/>
      <c r="N1046" s="521">
        <f t="shared" si="15"/>
        <v>0</v>
      </c>
      <c r="O1046" s="526"/>
    </row>
    <row r="1047" spans="1:15" ht="69.95" customHeight="1" x14ac:dyDescent="0.25">
      <c r="A1047" s="501"/>
      <c r="B1047" s="511"/>
      <c r="C1047" s="523">
        <v>3102518</v>
      </c>
      <c r="D1047" s="619" t="s">
        <v>831</v>
      </c>
      <c r="E1047" s="530" t="s">
        <v>832</v>
      </c>
      <c r="F1047" s="531" t="s">
        <v>832</v>
      </c>
      <c r="G1047" s="523">
        <v>92113075</v>
      </c>
      <c r="H1047" s="591" t="s">
        <v>833</v>
      </c>
      <c r="I1047" s="528" t="s">
        <v>680</v>
      </c>
      <c r="J1047" s="528" t="s">
        <v>36</v>
      </c>
      <c r="K1047" s="519" t="s">
        <v>163</v>
      </c>
      <c r="L1047" s="1376">
        <v>1</v>
      </c>
      <c r="M1047" s="521"/>
      <c r="N1047" s="521">
        <f t="shared" si="15"/>
        <v>0</v>
      </c>
      <c r="O1047" s="525">
        <f>SUM(N1047:N1050)</f>
        <v>0</v>
      </c>
    </row>
    <row r="1048" spans="1:15" ht="69.95" customHeight="1" x14ac:dyDescent="0.25">
      <c r="A1048" s="501"/>
      <c r="B1048" s="511"/>
      <c r="C1048" s="512">
        <v>1015206</v>
      </c>
      <c r="D1048" s="587" t="s">
        <v>683</v>
      </c>
      <c r="E1048" s="524"/>
      <c r="F1048" s="501"/>
      <c r="G1048" s="512">
        <v>45002011</v>
      </c>
      <c r="H1048" s="594" t="s">
        <v>684</v>
      </c>
      <c r="I1048" s="528" t="s">
        <v>685</v>
      </c>
      <c r="J1048" s="528"/>
      <c r="K1048" s="518" t="s">
        <v>103</v>
      </c>
      <c r="L1048" s="1376">
        <v>3</v>
      </c>
      <c r="M1048" s="521"/>
      <c r="N1048" s="521">
        <f t="shared" si="15"/>
        <v>0</v>
      </c>
      <c r="O1048" s="522"/>
    </row>
    <row r="1049" spans="1:15" ht="69.95" customHeight="1" x14ac:dyDescent="0.25">
      <c r="A1049" s="501"/>
      <c r="B1049" s="511"/>
      <c r="C1049" s="512">
        <v>2840301</v>
      </c>
      <c r="D1049" s="587" t="s">
        <v>739</v>
      </c>
      <c r="E1049" s="524"/>
      <c r="F1049" s="501"/>
      <c r="G1049" s="512">
        <v>51510001</v>
      </c>
      <c r="H1049" s="594" t="s">
        <v>740</v>
      </c>
      <c r="I1049" s="528" t="s">
        <v>448</v>
      </c>
      <c r="J1049" s="528"/>
      <c r="K1049" s="519" t="s">
        <v>163</v>
      </c>
      <c r="L1049" s="1376">
        <v>1</v>
      </c>
      <c r="M1049" s="521"/>
      <c r="N1049" s="521">
        <f t="shared" ref="N1049:N1112" si="16">L1049*M1049</f>
        <v>0</v>
      </c>
      <c r="O1049" s="522"/>
    </row>
    <row r="1050" spans="1:15" ht="69.95" customHeight="1" x14ac:dyDescent="0.25">
      <c r="A1050" s="501"/>
      <c r="B1050" s="511"/>
      <c r="C1050" s="523">
        <v>2820108</v>
      </c>
      <c r="D1050" s="590" t="s">
        <v>686</v>
      </c>
      <c r="E1050" s="514"/>
      <c r="F1050" s="515"/>
      <c r="G1050" s="523">
        <v>50112008</v>
      </c>
      <c r="H1050" s="593" t="s">
        <v>687</v>
      </c>
      <c r="I1050" s="518" t="s">
        <v>448</v>
      </c>
      <c r="J1050" s="518"/>
      <c r="K1050" s="518" t="s">
        <v>688</v>
      </c>
      <c r="L1050" s="1376">
        <v>1</v>
      </c>
      <c r="M1050" s="521"/>
      <c r="N1050" s="521">
        <f t="shared" si="16"/>
        <v>0</v>
      </c>
      <c r="O1050" s="526"/>
    </row>
    <row r="1051" spans="1:15" ht="69.95" customHeight="1" x14ac:dyDescent="0.25">
      <c r="A1051" s="501"/>
      <c r="B1051" s="511"/>
      <c r="C1051" s="598">
        <v>2611125</v>
      </c>
      <c r="D1051" s="597" t="s">
        <v>778</v>
      </c>
      <c r="E1051" s="530" t="s">
        <v>779</v>
      </c>
      <c r="F1051" s="531" t="s">
        <v>35</v>
      </c>
      <c r="G1051" s="598">
        <v>81501250</v>
      </c>
      <c r="H1051" s="591" t="s">
        <v>780</v>
      </c>
      <c r="I1051" s="528" t="s">
        <v>665</v>
      </c>
      <c r="J1051" s="528" t="s">
        <v>623</v>
      </c>
      <c r="K1051" s="626" t="s">
        <v>163</v>
      </c>
      <c r="L1051" s="1376">
        <v>3</v>
      </c>
      <c r="M1051" s="521"/>
      <c r="N1051" s="521">
        <f t="shared" si="16"/>
        <v>0</v>
      </c>
      <c r="O1051" s="525">
        <f>SUM(N1051:N1055)</f>
        <v>0</v>
      </c>
    </row>
    <row r="1052" spans="1:15" ht="69.95" customHeight="1" x14ac:dyDescent="0.25">
      <c r="A1052" s="501"/>
      <c r="B1052" s="511"/>
      <c r="C1052" s="512">
        <v>2830557</v>
      </c>
      <c r="D1052" s="587" t="s">
        <v>724</v>
      </c>
      <c r="E1052" s="524"/>
      <c r="F1052" s="501"/>
      <c r="G1052" s="512">
        <v>51508030</v>
      </c>
      <c r="H1052" s="594" t="s">
        <v>725</v>
      </c>
      <c r="I1052" s="528" t="s">
        <v>726</v>
      </c>
      <c r="J1052" s="528"/>
      <c r="K1052" s="518" t="s">
        <v>163</v>
      </c>
      <c r="L1052" s="1376">
        <v>1</v>
      </c>
      <c r="M1052" s="521"/>
      <c r="N1052" s="521">
        <f t="shared" si="16"/>
        <v>0</v>
      </c>
      <c r="O1052" s="522"/>
    </row>
    <row r="1053" spans="1:15" ht="69.95" customHeight="1" x14ac:dyDescent="0.25">
      <c r="A1053" s="501"/>
      <c r="B1053" s="511"/>
      <c r="C1053" s="532">
        <v>1021752</v>
      </c>
      <c r="D1053" s="597" t="s">
        <v>689</v>
      </c>
      <c r="E1053" s="524"/>
      <c r="F1053" s="501"/>
      <c r="G1053" s="598">
        <v>41002192</v>
      </c>
      <c r="H1053" s="593" t="s">
        <v>691</v>
      </c>
      <c r="I1053" s="518" t="s">
        <v>685</v>
      </c>
      <c r="J1053" s="518"/>
      <c r="K1053" s="518" t="s">
        <v>103</v>
      </c>
      <c r="L1053" s="1376">
        <v>8</v>
      </c>
      <c r="M1053" s="521"/>
      <c r="N1053" s="521">
        <f t="shared" si="16"/>
        <v>0</v>
      </c>
      <c r="O1053" s="522"/>
    </row>
    <row r="1054" spans="1:15" ht="69.95" customHeight="1" x14ac:dyDescent="0.25">
      <c r="A1054" s="501"/>
      <c r="B1054" s="511"/>
      <c r="C1054" s="595">
        <v>2056203</v>
      </c>
      <c r="D1054" s="596" t="s">
        <v>727</v>
      </c>
      <c r="E1054" s="524"/>
      <c r="F1054" s="501"/>
      <c r="G1054" s="595">
        <v>10804300</v>
      </c>
      <c r="H1054" s="594" t="s">
        <v>728</v>
      </c>
      <c r="I1054" s="528" t="s">
        <v>466</v>
      </c>
      <c r="J1054" s="528"/>
      <c r="K1054" s="518" t="s">
        <v>163</v>
      </c>
      <c r="L1054" s="1376">
        <v>4</v>
      </c>
      <c r="M1054" s="521"/>
      <c r="N1054" s="521">
        <f t="shared" si="16"/>
        <v>0</v>
      </c>
      <c r="O1054" s="522"/>
    </row>
    <row r="1055" spans="1:15" ht="69.95" customHeight="1" x14ac:dyDescent="0.25">
      <c r="A1055" s="501"/>
      <c r="B1055" s="511"/>
      <c r="C1055" s="512">
        <v>2820111</v>
      </c>
      <c r="D1055" s="587" t="s">
        <v>455</v>
      </c>
      <c r="E1055" s="514"/>
      <c r="F1055" s="515"/>
      <c r="G1055" s="512">
        <v>50113160</v>
      </c>
      <c r="H1055" s="591" t="s">
        <v>456</v>
      </c>
      <c r="I1055" s="528" t="s">
        <v>448</v>
      </c>
      <c r="J1055" s="528"/>
      <c r="K1055" s="518" t="s">
        <v>163</v>
      </c>
      <c r="L1055" s="1376">
        <v>1</v>
      </c>
      <c r="M1055" s="521"/>
      <c r="N1055" s="521">
        <f t="shared" si="16"/>
        <v>0</v>
      </c>
      <c r="O1055" s="522"/>
    </row>
    <row r="1056" spans="1:15" ht="69.95" customHeight="1" thickBot="1" x14ac:dyDescent="0.3">
      <c r="A1056" s="501"/>
      <c r="B1056" s="533"/>
      <c r="C1056" s="623">
        <v>2621116</v>
      </c>
      <c r="D1056" s="624" t="s">
        <v>774</v>
      </c>
      <c r="E1056" s="535" t="s">
        <v>775</v>
      </c>
      <c r="F1056" s="536" t="s">
        <v>35</v>
      </c>
      <c r="G1056" s="623">
        <v>80611160</v>
      </c>
      <c r="H1056" s="600" t="s">
        <v>776</v>
      </c>
      <c r="I1056" s="539" t="s">
        <v>665</v>
      </c>
      <c r="J1056" s="539" t="s">
        <v>623</v>
      </c>
      <c r="K1056" s="621" t="s">
        <v>163</v>
      </c>
      <c r="L1056" s="1377">
        <v>3</v>
      </c>
      <c r="M1056" s="541"/>
      <c r="N1056" s="541">
        <f t="shared" si="16"/>
        <v>0</v>
      </c>
      <c r="O1056" s="542">
        <f>SUM(N1056)</f>
        <v>0</v>
      </c>
    </row>
    <row r="1057" spans="1:15" ht="69.95" customHeight="1" x14ac:dyDescent="0.25">
      <c r="A1057" s="543" t="s">
        <v>839</v>
      </c>
      <c r="B1057" s="544" t="s">
        <v>839</v>
      </c>
      <c r="C1057" s="549">
        <v>2120102</v>
      </c>
      <c r="D1057" s="546" t="s">
        <v>655</v>
      </c>
      <c r="E1057" s="547" t="s">
        <v>840</v>
      </c>
      <c r="F1057" s="548" t="s">
        <v>657</v>
      </c>
      <c r="G1057" s="549">
        <v>12005072</v>
      </c>
      <c r="H1057" s="550" t="s">
        <v>658</v>
      </c>
      <c r="I1057" s="551" t="s">
        <v>466</v>
      </c>
      <c r="J1057" s="551" t="s">
        <v>30</v>
      </c>
      <c r="K1057" s="551" t="s">
        <v>163</v>
      </c>
      <c r="L1057" s="1378">
        <v>3</v>
      </c>
      <c r="M1057" s="552"/>
      <c r="N1057" s="552">
        <f t="shared" si="16"/>
        <v>0</v>
      </c>
      <c r="O1057" s="553">
        <f>SUM(N1058)</f>
        <v>0</v>
      </c>
    </row>
    <row r="1058" spans="1:15" ht="69.95" customHeight="1" x14ac:dyDescent="0.25">
      <c r="A1058" s="543"/>
      <c r="B1058" s="554"/>
      <c r="C1058" s="559">
        <v>2112042</v>
      </c>
      <c r="D1058" s="556" t="s">
        <v>659</v>
      </c>
      <c r="E1058" s="557"/>
      <c r="F1058" s="558"/>
      <c r="G1058" s="559">
        <v>12611400</v>
      </c>
      <c r="H1058" s="560" t="s">
        <v>660</v>
      </c>
      <c r="I1058" s="561" t="s">
        <v>466</v>
      </c>
      <c r="J1058" s="561"/>
      <c r="K1058" s="562" t="s">
        <v>163</v>
      </c>
      <c r="L1058" s="1379">
        <v>3</v>
      </c>
      <c r="M1058" s="601"/>
      <c r="N1058" s="563">
        <f t="shared" si="16"/>
        <v>0</v>
      </c>
      <c r="O1058" s="564"/>
    </row>
    <row r="1059" spans="1:15" ht="69.95" customHeight="1" x14ac:dyDescent="0.25">
      <c r="A1059" s="543"/>
      <c r="B1059" s="554"/>
      <c r="C1059" s="574">
        <v>2516122</v>
      </c>
      <c r="D1059" s="607" t="s">
        <v>661</v>
      </c>
      <c r="E1059" s="566" t="s">
        <v>841</v>
      </c>
      <c r="F1059" s="543" t="s">
        <v>842</v>
      </c>
      <c r="G1059" s="608">
        <v>81528112</v>
      </c>
      <c r="H1059" s="603" t="s">
        <v>664</v>
      </c>
      <c r="I1059" s="570" t="s">
        <v>665</v>
      </c>
      <c r="J1059" s="570" t="s">
        <v>30</v>
      </c>
      <c r="K1059" s="562" t="s">
        <v>163</v>
      </c>
      <c r="L1059" s="1379">
        <v>3</v>
      </c>
      <c r="M1059" s="601"/>
      <c r="N1059" s="563">
        <f t="shared" si="16"/>
        <v>0</v>
      </c>
      <c r="O1059" s="567">
        <f>SUM(N1059:N1062)</f>
        <v>0</v>
      </c>
    </row>
    <row r="1060" spans="1:15" ht="69.95" customHeight="1" x14ac:dyDescent="0.25">
      <c r="A1060" s="543"/>
      <c r="B1060" s="554"/>
      <c r="C1060" s="559">
        <v>2802402</v>
      </c>
      <c r="D1060" s="556" t="s">
        <v>666</v>
      </c>
      <c r="E1060" s="566"/>
      <c r="F1060" s="543"/>
      <c r="G1060" s="559">
        <v>51070240</v>
      </c>
      <c r="H1060" s="604" t="s">
        <v>447</v>
      </c>
      <c r="I1060" s="561" t="s">
        <v>448</v>
      </c>
      <c r="J1060" s="561"/>
      <c r="K1060" s="562" t="s">
        <v>163</v>
      </c>
      <c r="L1060" s="1379">
        <v>1</v>
      </c>
      <c r="M1060" s="601"/>
      <c r="N1060" s="563">
        <f t="shared" si="16"/>
        <v>0</v>
      </c>
      <c r="O1060" s="564"/>
    </row>
    <row r="1061" spans="1:15" ht="69.95" customHeight="1" x14ac:dyDescent="0.25">
      <c r="A1061" s="543"/>
      <c r="B1061" s="554"/>
      <c r="C1061" s="565">
        <v>2851630</v>
      </c>
      <c r="D1061" s="602" t="s">
        <v>459</v>
      </c>
      <c r="E1061" s="566"/>
      <c r="F1061" s="543"/>
      <c r="G1061" s="565">
        <v>53516052</v>
      </c>
      <c r="H1061" s="604" t="s">
        <v>460</v>
      </c>
      <c r="I1061" s="561" t="s">
        <v>448</v>
      </c>
      <c r="J1061" s="561"/>
      <c r="K1061" s="562" t="s">
        <v>163</v>
      </c>
      <c r="L1061" s="1379">
        <v>2</v>
      </c>
      <c r="M1061" s="601"/>
      <c r="N1061" s="563">
        <f t="shared" si="16"/>
        <v>0</v>
      </c>
      <c r="O1061" s="564"/>
    </row>
    <row r="1062" spans="1:15" ht="69.95" customHeight="1" x14ac:dyDescent="0.25">
      <c r="A1062" s="543"/>
      <c r="B1062" s="554"/>
      <c r="C1062" s="565">
        <v>1010337</v>
      </c>
      <c r="D1062" s="602" t="s">
        <v>667</v>
      </c>
      <c r="E1062" s="557"/>
      <c r="F1062" s="558"/>
      <c r="G1062" s="565">
        <v>40103058</v>
      </c>
      <c r="H1062" s="605" t="s">
        <v>668</v>
      </c>
      <c r="I1062" s="562" t="s">
        <v>669</v>
      </c>
      <c r="J1062" s="562"/>
      <c r="K1062" s="562" t="s">
        <v>103</v>
      </c>
      <c r="L1062" s="1379">
        <v>9</v>
      </c>
      <c r="M1062" s="601"/>
      <c r="N1062" s="563">
        <f t="shared" si="16"/>
        <v>0</v>
      </c>
      <c r="O1062" s="568"/>
    </row>
    <row r="1063" spans="1:15" ht="69.95" customHeight="1" x14ac:dyDescent="0.25">
      <c r="A1063" s="543"/>
      <c r="B1063" s="554"/>
      <c r="C1063" s="559">
        <v>2624215</v>
      </c>
      <c r="D1063" s="556" t="s">
        <v>843</v>
      </c>
      <c r="E1063" s="569" t="s">
        <v>844</v>
      </c>
      <c r="F1063" s="558" t="s">
        <v>35</v>
      </c>
      <c r="G1063" s="559">
        <v>80633015</v>
      </c>
      <c r="H1063" s="603" t="s">
        <v>845</v>
      </c>
      <c r="I1063" s="570" t="s">
        <v>665</v>
      </c>
      <c r="J1063" s="570" t="s">
        <v>30</v>
      </c>
      <c r="K1063" s="562" t="s">
        <v>163</v>
      </c>
      <c r="L1063" s="1380">
        <v>3</v>
      </c>
      <c r="M1063" s="601"/>
      <c r="N1063" s="563">
        <f t="shared" si="16"/>
        <v>0</v>
      </c>
      <c r="O1063" s="571">
        <f>SUM(N1063)</f>
        <v>0</v>
      </c>
    </row>
    <row r="1064" spans="1:15" ht="69.95" customHeight="1" x14ac:dyDescent="0.25">
      <c r="A1064" s="543"/>
      <c r="B1064" s="554"/>
      <c r="C1064" s="574">
        <v>2600606</v>
      </c>
      <c r="D1064" s="607" t="s">
        <v>846</v>
      </c>
      <c r="E1064" s="572" t="s">
        <v>847</v>
      </c>
      <c r="F1064" s="573" t="s">
        <v>848</v>
      </c>
      <c r="G1064" s="608">
        <v>81201006</v>
      </c>
      <c r="H1064" s="603" t="s">
        <v>849</v>
      </c>
      <c r="I1064" s="570" t="s">
        <v>665</v>
      </c>
      <c r="J1064" s="570" t="s">
        <v>30</v>
      </c>
      <c r="K1064" s="562" t="s">
        <v>163</v>
      </c>
      <c r="L1064" s="1380">
        <v>3</v>
      </c>
      <c r="M1064" s="601"/>
      <c r="N1064" s="563">
        <f t="shared" si="16"/>
        <v>0</v>
      </c>
      <c r="O1064" s="567">
        <f>SUM(N1064:N1065)</f>
        <v>0</v>
      </c>
    </row>
    <row r="1065" spans="1:15" ht="69.95" customHeight="1" x14ac:dyDescent="0.25">
      <c r="A1065" s="543"/>
      <c r="B1065" s="554"/>
      <c r="C1065" s="565">
        <v>1010337</v>
      </c>
      <c r="D1065" s="602" t="s">
        <v>667</v>
      </c>
      <c r="E1065" s="557"/>
      <c r="F1065" s="558"/>
      <c r="G1065" s="565">
        <v>40103058</v>
      </c>
      <c r="H1065" s="605" t="s">
        <v>668</v>
      </c>
      <c r="I1065" s="562" t="s">
        <v>669</v>
      </c>
      <c r="J1065" s="562"/>
      <c r="K1065" s="562" t="s">
        <v>103</v>
      </c>
      <c r="L1065" s="1380">
        <v>9</v>
      </c>
      <c r="M1065" s="601"/>
      <c r="N1065" s="563">
        <f t="shared" si="16"/>
        <v>0</v>
      </c>
      <c r="O1065" s="568"/>
    </row>
    <row r="1066" spans="1:15" ht="69.95" customHeight="1" x14ac:dyDescent="0.25">
      <c r="A1066" s="543"/>
      <c r="B1066" s="554"/>
      <c r="C1066" s="574">
        <v>3100522</v>
      </c>
      <c r="D1066" s="607" t="s">
        <v>850</v>
      </c>
      <c r="E1066" s="572" t="s">
        <v>851</v>
      </c>
      <c r="F1066" s="573" t="s">
        <v>851</v>
      </c>
      <c r="G1066" s="608">
        <v>92106100</v>
      </c>
      <c r="H1066" s="603" t="s">
        <v>852</v>
      </c>
      <c r="I1066" s="570" t="s">
        <v>680</v>
      </c>
      <c r="J1066" s="570" t="s">
        <v>36</v>
      </c>
      <c r="K1066" s="562" t="s">
        <v>163</v>
      </c>
      <c r="L1066" s="1380">
        <v>1</v>
      </c>
      <c r="M1066" s="601"/>
      <c r="N1066" s="563">
        <f t="shared" si="16"/>
        <v>0</v>
      </c>
      <c r="O1066" s="567">
        <f>SUM(N1066:N1070)</f>
        <v>0</v>
      </c>
    </row>
    <row r="1067" spans="1:15" ht="69.95" customHeight="1" x14ac:dyDescent="0.25">
      <c r="A1067" s="543"/>
      <c r="B1067" s="554"/>
      <c r="C1067" s="559">
        <v>2802402</v>
      </c>
      <c r="D1067" s="556" t="s">
        <v>666</v>
      </c>
      <c r="E1067" s="566"/>
      <c r="F1067" s="543"/>
      <c r="G1067" s="559">
        <v>51070240</v>
      </c>
      <c r="H1067" s="604" t="s">
        <v>447</v>
      </c>
      <c r="I1067" s="561" t="s">
        <v>448</v>
      </c>
      <c r="J1067" s="561"/>
      <c r="K1067" s="562" t="s">
        <v>163</v>
      </c>
      <c r="L1067" s="1380">
        <v>2</v>
      </c>
      <c r="M1067" s="601"/>
      <c r="N1067" s="563">
        <f t="shared" si="16"/>
        <v>0</v>
      </c>
      <c r="O1067" s="564"/>
    </row>
    <row r="1068" spans="1:15" ht="69.95" customHeight="1" x14ac:dyDescent="0.25">
      <c r="A1068" s="543"/>
      <c r="B1068" s="554"/>
      <c r="C1068" s="559">
        <v>2980692</v>
      </c>
      <c r="D1068" s="556" t="s">
        <v>681</v>
      </c>
      <c r="E1068" s="566"/>
      <c r="F1068" s="543"/>
      <c r="G1068" s="559">
        <v>53216406</v>
      </c>
      <c r="H1068" s="606" t="s">
        <v>682</v>
      </c>
      <c r="I1068" s="570" t="s">
        <v>448</v>
      </c>
      <c r="J1068" s="570"/>
      <c r="K1068" s="562" t="s">
        <v>163</v>
      </c>
      <c r="L1068" s="1380">
        <v>4</v>
      </c>
      <c r="M1068" s="601"/>
      <c r="N1068" s="563">
        <f t="shared" si="16"/>
        <v>0</v>
      </c>
      <c r="O1068" s="564"/>
    </row>
    <row r="1069" spans="1:15" ht="69.95" customHeight="1" x14ac:dyDescent="0.25">
      <c r="A1069" s="543"/>
      <c r="B1069" s="554"/>
      <c r="C1069" s="559">
        <v>1015206</v>
      </c>
      <c r="D1069" s="556" t="s">
        <v>683</v>
      </c>
      <c r="E1069" s="566"/>
      <c r="F1069" s="543"/>
      <c r="G1069" s="559">
        <v>45002011</v>
      </c>
      <c r="H1069" s="606" t="s">
        <v>684</v>
      </c>
      <c r="I1069" s="570" t="s">
        <v>685</v>
      </c>
      <c r="J1069" s="570"/>
      <c r="K1069" s="562" t="s">
        <v>103</v>
      </c>
      <c r="L1069" s="1380">
        <v>4</v>
      </c>
      <c r="M1069" s="601"/>
      <c r="N1069" s="563">
        <f t="shared" si="16"/>
        <v>0</v>
      </c>
      <c r="O1069" s="564"/>
    </row>
    <row r="1070" spans="1:15" ht="69.95" customHeight="1" x14ac:dyDescent="0.25">
      <c r="A1070" s="543"/>
      <c r="B1070" s="554"/>
      <c r="C1070" s="565">
        <v>2820108</v>
      </c>
      <c r="D1070" s="602" t="s">
        <v>686</v>
      </c>
      <c r="E1070" s="557"/>
      <c r="F1070" s="558"/>
      <c r="G1070" s="565">
        <v>50112008</v>
      </c>
      <c r="H1070" s="605" t="s">
        <v>687</v>
      </c>
      <c r="I1070" s="562" t="s">
        <v>448</v>
      </c>
      <c r="J1070" s="562"/>
      <c r="K1070" s="562" t="s">
        <v>688</v>
      </c>
      <c r="L1070" s="1380">
        <v>1</v>
      </c>
      <c r="M1070" s="601"/>
      <c r="N1070" s="563">
        <f t="shared" si="16"/>
        <v>0</v>
      </c>
      <c r="O1070" s="568"/>
    </row>
    <row r="1071" spans="1:15" ht="69.95" customHeight="1" x14ac:dyDescent="0.25">
      <c r="A1071" s="543"/>
      <c r="B1071" s="554"/>
      <c r="C1071" s="574">
        <v>1021752</v>
      </c>
      <c r="D1071" s="607" t="s">
        <v>689</v>
      </c>
      <c r="E1071" s="572" t="s">
        <v>690</v>
      </c>
      <c r="F1071" s="573" t="s">
        <v>35</v>
      </c>
      <c r="G1071" s="608">
        <v>41002192</v>
      </c>
      <c r="H1071" s="605" t="s">
        <v>691</v>
      </c>
      <c r="I1071" s="562" t="s">
        <v>685</v>
      </c>
      <c r="J1071" s="562" t="s">
        <v>623</v>
      </c>
      <c r="K1071" s="562" t="s">
        <v>103</v>
      </c>
      <c r="L1071" s="1380">
        <v>16</v>
      </c>
      <c r="M1071" s="601"/>
      <c r="N1071" s="563">
        <f t="shared" si="16"/>
        <v>0</v>
      </c>
      <c r="O1071" s="567">
        <f>SUM(N1071:N1074)</f>
        <v>0</v>
      </c>
    </row>
    <row r="1072" spans="1:15" ht="69.95" customHeight="1" x14ac:dyDescent="0.25">
      <c r="A1072" s="543"/>
      <c r="B1072" s="554"/>
      <c r="C1072" s="565">
        <v>2862301</v>
      </c>
      <c r="D1072" s="602" t="s">
        <v>692</v>
      </c>
      <c r="E1072" s="566"/>
      <c r="F1072" s="543"/>
      <c r="G1072" s="565">
        <v>50801001</v>
      </c>
      <c r="H1072" s="606" t="s">
        <v>693</v>
      </c>
      <c r="I1072" s="570" t="s">
        <v>448</v>
      </c>
      <c r="J1072" s="570"/>
      <c r="K1072" s="562" t="s">
        <v>163</v>
      </c>
      <c r="L1072" s="1380">
        <v>1</v>
      </c>
      <c r="M1072" s="601"/>
      <c r="N1072" s="563">
        <f t="shared" si="16"/>
        <v>0</v>
      </c>
      <c r="O1072" s="564"/>
    </row>
    <row r="1073" spans="1:15" ht="69.95" customHeight="1" x14ac:dyDescent="0.25">
      <c r="A1073" s="543"/>
      <c r="B1073" s="554"/>
      <c r="C1073" s="565">
        <v>2635240</v>
      </c>
      <c r="D1073" s="602" t="s">
        <v>694</v>
      </c>
      <c r="E1073" s="566"/>
      <c r="F1073" s="543"/>
      <c r="G1073" s="565">
        <v>80101400</v>
      </c>
      <c r="H1073" s="603" t="s">
        <v>695</v>
      </c>
      <c r="I1073" s="570" t="s">
        <v>665</v>
      </c>
      <c r="J1073" s="570"/>
      <c r="K1073" s="562" t="s">
        <v>163</v>
      </c>
      <c r="L1073" s="1380">
        <v>3</v>
      </c>
      <c r="M1073" s="601"/>
      <c r="N1073" s="563">
        <f t="shared" si="16"/>
        <v>0</v>
      </c>
      <c r="O1073" s="564"/>
    </row>
    <row r="1074" spans="1:15" ht="69.95" customHeight="1" x14ac:dyDescent="0.25">
      <c r="A1074" s="543"/>
      <c r="B1074" s="554"/>
      <c r="C1074" s="559">
        <v>2052244</v>
      </c>
      <c r="D1074" s="613" t="s">
        <v>491</v>
      </c>
      <c r="E1074" s="557"/>
      <c r="F1074" s="558"/>
      <c r="G1074" s="559">
        <v>10606082</v>
      </c>
      <c r="H1074" s="603" t="s">
        <v>492</v>
      </c>
      <c r="I1074" s="570" t="s">
        <v>466</v>
      </c>
      <c r="J1074" s="570"/>
      <c r="K1074" s="562" t="s">
        <v>163</v>
      </c>
      <c r="L1074" s="1380">
        <v>4</v>
      </c>
      <c r="M1074" s="601"/>
      <c r="N1074" s="563">
        <f t="shared" si="16"/>
        <v>0</v>
      </c>
      <c r="O1074" s="568"/>
    </row>
    <row r="1075" spans="1:15" ht="69.95" customHeight="1" thickBot="1" x14ac:dyDescent="0.3">
      <c r="A1075" s="543"/>
      <c r="B1075" s="575"/>
      <c r="C1075" s="576">
        <v>2621222</v>
      </c>
      <c r="D1075" s="577" t="s">
        <v>696</v>
      </c>
      <c r="E1075" s="578" t="s">
        <v>697</v>
      </c>
      <c r="F1075" s="579" t="s">
        <v>35</v>
      </c>
      <c r="G1075" s="576">
        <v>80612224</v>
      </c>
      <c r="H1075" s="580" t="s">
        <v>698</v>
      </c>
      <c r="I1075" s="581" t="s">
        <v>665</v>
      </c>
      <c r="J1075" s="581" t="s">
        <v>623</v>
      </c>
      <c r="K1075" s="582" t="s">
        <v>163</v>
      </c>
      <c r="L1075" s="1381">
        <v>3</v>
      </c>
      <c r="M1075" s="611"/>
      <c r="N1075" s="583">
        <f t="shared" si="16"/>
        <v>0</v>
      </c>
      <c r="O1075" s="584">
        <f>SUM(N1075)</f>
        <v>0</v>
      </c>
    </row>
    <row r="1076" spans="1:15" ht="69.95" customHeight="1" x14ac:dyDescent="0.25">
      <c r="A1076" s="501" t="s">
        <v>853</v>
      </c>
      <c r="B1076" s="502" t="s">
        <v>853</v>
      </c>
      <c r="C1076" s="503">
        <v>2120102</v>
      </c>
      <c r="D1076" s="585" t="s">
        <v>655</v>
      </c>
      <c r="E1076" s="505" t="s">
        <v>840</v>
      </c>
      <c r="F1076" s="506" t="s">
        <v>657</v>
      </c>
      <c r="G1076" s="503">
        <v>12005072</v>
      </c>
      <c r="H1076" s="586" t="s">
        <v>658</v>
      </c>
      <c r="I1076" s="508" t="s">
        <v>466</v>
      </c>
      <c r="J1076" s="508" t="s">
        <v>30</v>
      </c>
      <c r="K1076" s="508" t="s">
        <v>163</v>
      </c>
      <c r="L1076" s="1374">
        <v>3</v>
      </c>
      <c r="M1076" s="509"/>
      <c r="N1076" s="509">
        <f t="shared" si="16"/>
        <v>0</v>
      </c>
      <c r="O1076" s="510">
        <f>SUM(N1077)</f>
        <v>0</v>
      </c>
    </row>
    <row r="1077" spans="1:15" ht="69.95" customHeight="1" x14ac:dyDescent="0.25">
      <c r="A1077" s="501"/>
      <c r="B1077" s="511"/>
      <c r="C1077" s="512">
        <v>2112042</v>
      </c>
      <c r="D1077" s="587" t="s">
        <v>659</v>
      </c>
      <c r="E1077" s="514"/>
      <c r="F1077" s="515"/>
      <c r="G1077" s="512">
        <v>12611400</v>
      </c>
      <c r="H1077" s="588" t="s">
        <v>660</v>
      </c>
      <c r="I1077" s="519" t="s">
        <v>466</v>
      </c>
      <c r="J1077" s="519"/>
      <c r="K1077" s="518" t="s">
        <v>163</v>
      </c>
      <c r="L1077" s="1375">
        <v>3</v>
      </c>
      <c r="M1077" s="521"/>
      <c r="N1077" s="521">
        <f t="shared" si="16"/>
        <v>0</v>
      </c>
      <c r="O1077" s="522"/>
    </row>
    <row r="1078" spans="1:15" ht="69.95" customHeight="1" x14ac:dyDescent="0.25">
      <c r="A1078" s="501"/>
      <c r="B1078" s="511"/>
      <c r="C1078" s="532">
        <v>2516122</v>
      </c>
      <c r="D1078" s="597" t="s">
        <v>661</v>
      </c>
      <c r="E1078" s="524" t="s">
        <v>841</v>
      </c>
      <c r="F1078" s="501" t="s">
        <v>842</v>
      </c>
      <c r="G1078" s="598">
        <v>81528112</v>
      </c>
      <c r="H1078" s="591" t="s">
        <v>664</v>
      </c>
      <c r="I1078" s="528" t="s">
        <v>665</v>
      </c>
      <c r="J1078" s="528" t="s">
        <v>30</v>
      </c>
      <c r="K1078" s="518" t="s">
        <v>163</v>
      </c>
      <c r="L1078" s="1375">
        <v>3</v>
      </c>
      <c r="M1078" s="521"/>
      <c r="N1078" s="521">
        <f t="shared" si="16"/>
        <v>0</v>
      </c>
      <c r="O1078" s="525">
        <f>SUM(N1078:N1081)</f>
        <v>0</v>
      </c>
    </row>
    <row r="1079" spans="1:15" ht="69.95" customHeight="1" x14ac:dyDescent="0.25">
      <c r="A1079" s="501"/>
      <c r="B1079" s="511"/>
      <c r="C1079" s="512">
        <v>2802402</v>
      </c>
      <c r="D1079" s="587" t="s">
        <v>666</v>
      </c>
      <c r="E1079" s="524"/>
      <c r="F1079" s="501"/>
      <c r="G1079" s="512">
        <v>51070240</v>
      </c>
      <c r="H1079" s="592" t="s">
        <v>447</v>
      </c>
      <c r="I1079" s="519" t="s">
        <v>448</v>
      </c>
      <c r="J1079" s="519"/>
      <c r="K1079" s="518" t="s">
        <v>163</v>
      </c>
      <c r="L1079" s="1375">
        <v>1</v>
      </c>
      <c r="M1079" s="521"/>
      <c r="N1079" s="521">
        <f t="shared" si="16"/>
        <v>0</v>
      </c>
      <c r="O1079" s="522"/>
    </row>
    <row r="1080" spans="1:15" ht="69.95" customHeight="1" x14ac:dyDescent="0.25">
      <c r="A1080" s="501"/>
      <c r="B1080" s="511"/>
      <c r="C1080" s="523">
        <v>2851630</v>
      </c>
      <c r="D1080" s="590" t="s">
        <v>459</v>
      </c>
      <c r="E1080" s="524"/>
      <c r="F1080" s="501"/>
      <c r="G1080" s="523">
        <v>53516052</v>
      </c>
      <c r="H1080" s="592" t="s">
        <v>460</v>
      </c>
      <c r="I1080" s="519" t="s">
        <v>448</v>
      </c>
      <c r="J1080" s="519"/>
      <c r="K1080" s="518" t="s">
        <v>163</v>
      </c>
      <c r="L1080" s="1375">
        <v>2</v>
      </c>
      <c r="M1080" s="521"/>
      <c r="N1080" s="521">
        <f t="shared" si="16"/>
        <v>0</v>
      </c>
      <c r="O1080" s="522"/>
    </row>
    <row r="1081" spans="1:15" ht="69.95" customHeight="1" x14ac:dyDescent="0.25">
      <c r="A1081" s="501"/>
      <c r="B1081" s="511"/>
      <c r="C1081" s="523">
        <v>1010337</v>
      </c>
      <c r="D1081" s="590" t="s">
        <v>667</v>
      </c>
      <c r="E1081" s="514"/>
      <c r="F1081" s="515"/>
      <c r="G1081" s="523">
        <v>40103058</v>
      </c>
      <c r="H1081" s="593" t="s">
        <v>668</v>
      </c>
      <c r="I1081" s="518" t="s">
        <v>669</v>
      </c>
      <c r="J1081" s="518"/>
      <c r="K1081" s="518" t="s">
        <v>103</v>
      </c>
      <c r="L1081" s="1375">
        <v>9</v>
      </c>
      <c r="M1081" s="521"/>
      <c r="N1081" s="521">
        <f t="shared" si="16"/>
        <v>0</v>
      </c>
      <c r="O1081" s="526"/>
    </row>
    <row r="1082" spans="1:15" ht="69.95" customHeight="1" x14ac:dyDescent="0.25">
      <c r="A1082" s="501"/>
      <c r="B1082" s="511"/>
      <c r="C1082" s="512">
        <v>2624220</v>
      </c>
      <c r="D1082" s="587" t="s">
        <v>854</v>
      </c>
      <c r="E1082" s="527" t="s">
        <v>855</v>
      </c>
      <c r="F1082" s="515" t="s">
        <v>35</v>
      </c>
      <c r="G1082" s="512">
        <v>80633020</v>
      </c>
      <c r="H1082" s="591" t="s">
        <v>856</v>
      </c>
      <c r="I1082" s="528" t="s">
        <v>665</v>
      </c>
      <c r="J1082" s="528" t="s">
        <v>30</v>
      </c>
      <c r="K1082" s="518" t="s">
        <v>163</v>
      </c>
      <c r="L1082" s="1376">
        <v>3</v>
      </c>
      <c r="M1082" s="521"/>
      <c r="N1082" s="521">
        <f t="shared" si="16"/>
        <v>0</v>
      </c>
      <c r="O1082" s="529">
        <f>SUM(N1082)</f>
        <v>0</v>
      </c>
    </row>
    <row r="1083" spans="1:15" ht="69.95" customHeight="1" x14ac:dyDescent="0.25">
      <c r="A1083" s="501"/>
      <c r="B1083" s="511"/>
      <c r="C1083" s="532">
        <v>2600606</v>
      </c>
      <c r="D1083" s="597" t="s">
        <v>846</v>
      </c>
      <c r="E1083" s="530" t="s">
        <v>847</v>
      </c>
      <c r="F1083" s="531" t="s">
        <v>848</v>
      </c>
      <c r="G1083" s="598">
        <v>81201006</v>
      </c>
      <c r="H1083" s="591" t="s">
        <v>849</v>
      </c>
      <c r="I1083" s="528" t="s">
        <v>665</v>
      </c>
      <c r="J1083" s="528" t="s">
        <v>30</v>
      </c>
      <c r="K1083" s="518" t="s">
        <v>163</v>
      </c>
      <c r="L1083" s="1376">
        <v>3</v>
      </c>
      <c r="M1083" s="521"/>
      <c r="N1083" s="521">
        <f t="shared" si="16"/>
        <v>0</v>
      </c>
      <c r="O1083" s="525">
        <f>SUM(N1083:N1084)</f>
        <v>0</v>
      </c>
    </row>
    <row r="1084" spans="1:15" ht="69.95" customHeight="1" x14ac:dyDescent="0.25">
      <c r="A1084" s="501"/>
      <c r="B1084" s="511"/>
      <c r="C1084" s="523">
        <v>1010337</v>
      </c>
      <c r="D1084" s="590" t="s">
        <v>667</v>
      </c>
      <c r="E1084" s="514"/>
      <c r="F1084" s="515"/>
      <c r="G1084" s="523">
        <v>40103058</v>
      </c>
      <c r="H1084" s="593" t="s">
        <v>668</v>
      </c>
      <c r="I1084" s="518" t="s">
        <v>669</v>
      </c>
      <c r="J1084" s="518"/>
      <c r="K1084" s="518" t="s">
        <v>103</v>
      </c>
      <c r="L1084" s="1376">
        <v>9</v>
      </c>
      <c r="M1084" s="521"/>
      <c r="N1084" s="521">
        <f t="shared" si="16"/>
        <v>0</v>
      </c>
      <c r="O1084" s="526"/>
    </row>
    <row r="1085" spans="1:15" ht="69.95" customHeight="1" x14ac:dyDescent="0.25">
      <c r="A1085" s="501"/>
      <c r="B1085" s="511"/>
      <c r="C1085" s="532">
        <v>3100523</v>
      </c>
      <c r="D1085" s="597" t="s">
        <v>857</v>
      </c>
      <c r="E1085" s="530" t="s">
        <v>858</v>
      </c>
      <c r="F1085" s="531" t="s">
        <v>858</v>
      </c>
      <c r="G1085" s="598">
        <v>92106112</v>
      </c>
      <c r="H1085" s="591" t="s">
        <v>859</v>
      </c>
      <c r="I1085" s="528" t="s">
        <v>680</v>
      </c>
      <c r="J1085" s="528" t="s">
        <v>36</v>
      </c>
      <c r="K1085" s="518" t="s">
        <v>163</v>
      </c>
      <c r="L1085" s="1376">
        <v>1</v>
      </c>
      <c r="M1085" s="521"/>
      <c r="N1085" s="521">
        <f t="shared" si="16"/>
        <v>0</v>
      </c>
      <c r="O1085" s="525">
        <f>SUM(N1085:N1089)</f>
        <v>0</v>
      </c>
    </row>
    <row r="1086" spans="1:15" ht="69.95" customHeight="1" x14ac:dyDescent="0.25">
      <c r="A1086" s="501"/>
      <c r="B1086" s="511"/>
      <c r="C1086" s="532">
        <v>2802402</v>
      </c>
      <c r="D1086" s="597" t="s">
        <v>666</v>
      </c>
      <c r="E1086" s="524"/>
      <c r="F1086" s="501"/>
      <c r="G1086" s="598">
        <v>51070240</v>
      </c>
      <c r="H1086" s="592" t="s">
        <v>447</v>
      </c>
      <c r="I1086" s="519" t="s">
        <v>448</v>
      </c>
      <c r="J1086" s="519"/>
      <c r="K1086" s="518" t="s">
        <v>163</v>
      </c>
      <c r="L1086" s="1376">
        <v>2</v>
      </c>
      <c r="M1086" s="521"/>
      <c r="N1086" s="521">
        <f t="shared" si="16"/>
        <v>0</v>
      </c>
      <c r="O1086" s="522"/>
    </row>
    <row r="1087" spans="1:15" ht="69.95" customHeight="1" x14ac:dyDescent="0.25">
      <c r="A1087" s="501"/>
      <c r="B1087" s="511"/>
      <c r="C1087" s="532">
        <v>2980692</v>
      </c>
      <c r="D1087" s="597" t="s">
        <v>681</v>
      </c>
      <c r="E1087" s="524"/>
      <c r="F1087" s="501"/>
      <c r="G1087" s="598">
        <v>53216406</v>
      </c>
      <c r="H1087" s="594" t="s">
        <v>682</v>
      </c>
      <c r="I1087" s="528" t="s">
        <v>448</v>
      </c>
      <c r="J1087" s="528"/>
      <c r="K1087" s="518" t="s">
        <v>163</v>
      </c>
      <c r="L1087" s="1376">
        <v>4</v>
      </c>
      <c r="M1087" s="521"/>
      <c r="N1087" s="521">
        <f t="shared" si="16"/>
        <v>0</v>
      </c>
      <c r="O1087" s="522"/>
    </row>
    <row r="1088" spans="1:15" ht="69.95" customHeight="1" x14ac:dyDescent="0.25">
      <c r="A1088" s="501"/>
      <c r="B1088" s="511"/>
      <c r="C1088" s="532">
        <v>1015206</v>
      </c>
      <c r="D1088" s="597" t="s">
        <v>683</v>
      </c>
      <c r="E1088" s="524"/>
      <c r="F1088" s="501"/>
      <c r="G1088" s="598">
        <v>45002011</v>
      </c>
      <c r="H1088" s="594" t="s">
        <v>684</v>
      </c>
      <c r="I1088" s="528" t="s">
        <v>685</v>
      </c>
      <c r="J1088" s="528"/>
      <c r="K1088" s="518" t="s">
        <v>103</v>
      </c>
      <c r="L1088" s="1376">
        <v>4</v>
      </c>
      <c r="M1088" s="521"/>
      <c r="N1088" s="521">
        <f t="shared" si="16"/>
        <v>0</v>
      </c>
      <c r="O1088" s="522"/>
    </row>
    <row r="1089" spans="1:15" ht="69.95" customHeight="1" x14ac:dyDescent="0.25">
      <c r="A1089" s="501"/>
      <c r="B1089" s="511"/>
      <c r="C1089" s="532">
        <v>2820108</v>
      </c>
      <c r="D1089" s="597" t="s">
        <v>686</v>
      </c>
      <c r="E1089" s="514"/>
      <c r="F1089" s="515"/>
      <c r="G1089" s="598">
        <v>50112008</v>
      </c>
      <c r="H1089" s="593" t="s">
        <v>687</v>
      </c>
      <c r="I1089" s="518" t="s">
        <v>448</v>
      </c>
      <c r="J1089" s="518"/>
      <c r="K1089" s="518" t="s">
        <v>688</v>
      </c>
      <c r="L1089" s="1376">
        <v>1</v>
      </c>
      <c r="M1089" s="521"/>
      <c r="N1089" s="521">
        <f t="shared" si="16"/>
        <v>0</v>
      </c>
      <c r="O1089" s="526"/>
    </row>
    <row r="1090" spans="1:15" ht="69.95" customHeight="1" x14ac:dyDescent="0.25">
      <c r="A1090" s="501"/>
      <c r="B1090" s="511"/>
      <c r="C1090" s="532">
        <v>1021752</v>
      </c>
      <c r="D1090" s="597" t="s">
        <v>689</v>
      </c>
      <c r="E1090" s="530" t="s">
        <v>690</v>
      </c>
      <c r="F1090" s="531" t="s">
        <v>35</v>
      </c>
      <c r="G1090" s="598">
        <v>41002192</v>
      </c>
      <c r="H1090" s="593" t="s">
        <v>691</v>
      </c>
      <c r="I1090" s="518" t="s">
        <v>685</v>
      </c>
      <c r="J1090" s="518" t="s">
        <v>623</v>
      </c>
      <c r="K1090" s="518" t="s">
        <v>103</v>
      </c>
      <c r="L1090" s="1376">
        <v>16</v>
      </c>
      <c r="M1090" s="521"/>
      <c r="N1090" s="521">
        <f t="shared" si="16"/>
        <v>0</v>
      </c>
      <c r="O1090" s="525">
        <f>SUM(N1090:N1093)</f>
        <v>0</v>
      </c>
    </row>
    <row r="1091" spans="1:15" ht="69.95" customHeight="1" x14ac:dyDescent="0.25">
      <c r="A1091" s="501"/>
      <c r="B1091" s="511"/>
      <c r="C1091" s="523">
        <v>2862301</v>
      </c>
      <c r="D1091" s="590" t="s">
        <v>692</v>
      </c>
      <c r="E1091" s="524"/>
      <c r="F1091" s="501"/>
      <c r="G1091" s="523">
        <v>50801001</v>
      </c>
      <c r="H1091" s="594" t="s">
        <v>693</v>
      </c>
      <c r="I1091" s="528" t="s">
        <v>448</v>
      </c>
      <c r="J1091" s="528"/>
      <c r="K1091" s="518" t="s">
        <v>163</v>
      </c>
      <c r="L1091" s="1376">
        <v>1</v>
      </c>
      <c r="M1091" s="521"/>
      <c r="N1091" s="521">
        <f t="shared" si="16"/>
        <v>0</v>
      </c>
      <c r="O1091" s="522"/>
    </row>
    <row r="1092" spans="1:15" ht="69.95" customHeight="1" x14ac:dyDescent="0.25">
      <c r="A1092" s="501"/>
      <c r="B1092" s="511"/>
      <c r="C1092" s="532">
        <v>2635240</v>
      </c>
      <c r="D1092" s="597" t="s">
        <v>694</v>
      </c>
      <c r="E1092" s="524"/>
      <c r="F1092" s="501"/>
      <c r="G1092" s="598">
        <v>80101400</v>
      </c>
      <c r="H1092" s="591" t="s">
        <v>695</v>
      </c>
      <c r="I1092" s="528" t="s">
        <v>665</v>
      </c>
      <c r="J1092" s="528"/>
      <c r="K1092" s="518" t="s">
        <v>163</v>
      </c>
      <c r="L1092" s="1376">
        <v>3</v>
      </c>
      <c r="M1092" s="521"/>
      <c r="N1092" s="521">
        <f t="shared" si="16"/>
        <v>0</v>
      </c>
      <c r="O1092" s="522"/>
    </row>
    <row r="1093" spans="1:15" ht="69.95" customHeight="1" x14ac:dyDescent="0.25">
      <c r="A1093" s="501"/>
      <c r="B1093" s="511"/>
      <c r="C1093" s="512">
        <v>2052244</v>
      </c>
      <c r="D1093" s="620" t="s">
        <v>491</v>
      </c>
      <c r="E1093" s="514"/>
      <c r="F1093" s="515"/>
      <c r="G1093" s="512">
        <v>10606082</v>
      </c>
      <c r="H1093" s="591" t="s">
        <v>492</v>
      </c>
      <c r="I1093" s="528" t="s">
        <v>466</v>
      </c>
      <c r="J1093" s="528"/>
      <c r="K1093" s="518" t="s">
        <v>163</v>
      </c>
      <c r="L1093" s="1376">
        <v>4</v>
      </c>
      <c r="M1093" s="521"/>
      <c r="N1093" s="521">
        <f t="shared" si="16"/>
        <v>0</v>
      </c>
      <c r="O1093" s="526"/>
    </row>
    <row r="1094" spans="1:15" ht="69.95" customHeight="1" thickBot="1" x14ac:dyDescent="0.3">
      <c r="A1094" s="501"/>
      <c r="B1094" s="533"/>
      <c r="C1094" s="627">
        <v>2621222</v>
      </c>
      <c r="D1094" s="628" t="s">
        <v>696</v>
      </c>
      <c r="E1094" s="535" t="s">
        <v>697</v>
      </c>
      <c r="F1094" s="536" t="s">
        <v>35</v>
      </c>
      <c r="G1094" s="629">
        <v>80612224</v>
      </c>
      <c r="H1094" s="600" t="s">
        <v>698</v>
      </c>
      <c r="I1094" s="539" t="s">
        <v>665</v>
      </c>
      <c r="J1094" s="539" t="s">
        <v>623</v>
      </c>
      <c r="K1094" s="538" t="s">
        <v>163</v>
      </c>
      <c r="L1094" s="1377">
        <v>3</v>
      </c>
      <c r="M1094" s="541"/>
      <c r="N1094" s="541">
        <f t="shared" si="16"/>
        <v>0</v>
      </c>
      <c r="O1094" s="542">
        <f>SUM(N1094)</f>
        <v>0</v>
      </c>
    </row>
    <row r="1095" spans="1:15" ht="69.95" customHeight="1" x14ac:dyDescent="0.25">
      <c r="A1095" s="543" t="s">
        <v>860</v>
      </c>
      <c r="B1095" s="544" t="s">
        <v>860</v>
      </c>
      <c r="C1095" s="630">
        <v>2120102</v>
      </c>
      <c r="D1095" s="631" t="s">
        <v>655</v>
      </c>
      <c r="E1095" s="547" t="s">
        <v>840</v>
      </c>
      <c r="F1095" s="548" t="s">
        <v>657</v>
      </c>
      <c r="G1095" s="632">
        <v>12005072</v>
      </c>
      <c r="H1095" s="550" t="s">
        <v>658</v>
      </c>
      <c r="I1095" s="551" t="s">
        <v>466</v>
      </c>
      <c r="J1095" s="551" t="s">
        <v>30</v>
      </c>
      <c r="K1095" s="551" t="s">
        <v>163</v>
      </c>
      <c r="L1095" s="1378">
        <v>3</v>
      </c>
      <c r="M1095" s="552"/>
      <c r="N1095" s="552">
        <f t="shared" si="16"/>
        <v>0</v>
      </c>
      <c r="O1095" s="553">
        <f>SUM(N1096)</f>
        <v>0</v>
      </c>
    </row>
    <row r="1096" spans="1:15" ht="69.95" customHeight="1" x14ac:dyDescent="0.25">
      <c r="A1096" s="543"/>
      <c r="B1096" s="554"/>
      <c r="C1096" s="574">
        <v>2112042</v>
      </c>
      <c r="D1096" s="607" t="s">
        <v>659</v>
      </c>
      <c r="E1096" s="557"/>
      <c r="F1096" s="558"/>
      <c r="G1096" s="608">
        <v>12611400</v>
      </c>
      <c r="H1096" s="560" t="s">
        <v>660</v>
      </c>
      <c r="I1096" s="561" t="s">
        <v>466</v>
      </c>
      <c r="J1096" s="561"/>
      <c r="K1096" s="562" t="s">
        <v>163</v>
      </c>
      <c r="L1096" s="1379">
        <v>3</v>
      </c>
      <c r="M1096" s="601"/>
      <c r="N1096" s="563">
        <f t="shared" si="16"/>
        <v>0</v>
      </c>
      <c r="O1096" s="564"/>
    </row>
    <row r="1097" spans="1:15" ht="69.95" customHeight="1" x14ac:dyDescent="0.25">
      <c r="A1097" s="543"/>
      <c r="B1097" s="554"/>
      <c r="C1097" s="574">
        <v>2516122</v>
      </c>
      <c r="D1097" s="607" t="s">
        <v>661</v>
      </c>
      <c r="E1097" s="566" t="s">
        <v>841</v>
      </c>
      <c r="F1097" s="543" t="s">
        <v>842</v>
      </c>
      <c r="G1097" s="608">
        <v>81528112</v>
      </c>
      <c r="H1097" s="603" t="s">
        <v>664</v>
      </c>
      <c r="I1097" s="570" t="s">
        <v>665</v>
      </c>
      <c r="J1097" s="570" t="s">
        <v>30</v>
      </c>
      <c r="K1097" s="562" t="s">
        <v>163</v>
      </c>
      <c r="L1097" s="1379">
        <v>3</v>
      </c>
      <c r="M1097" s="601"/>
      <c r="N1097" s="563">
        <f t="shared" si="16"/>
        <v>0</v>
      </c>
      <c r="O1097" s="567">
        <f>SUM(N1097:N1100)</f>
        <v>0</v>
      </c>
    </row>
    <row r="1098" spans="1:15" ht="69.95" customHeight="1" x14ac:dyDescent="0.25">
      <c r="A1098" s="543"/>
      <c r="B1098" s="554"/>
      <c r="C1098" s="574">
        <v>2802402</v>
      </c>
      <c r="D1098" s="607" t="s">
        <v>666</v>
      </c>
      <c r="E1098" s="566"/>
      <c r="F1098" s="543"/>
      <c r="G1098" s="608">
        <v>51070240</v>
      </c>
      <c r="H1098" s="604" t="s">
        <v>447</v>
      </c>
      <c r="I1098" s="561" t="s">
        <v>448</v>
      </c>
      <c r="J1098" s="561"/>
      <c r="K1098" s="562" t="s">
        <v>163</v>
      </c>
      <c r="L1098" s="1379">
        <v>1</v>
      </c>
      <c r="M1098" s="601"/>
      <c r="N1098" s="563">
        <f t="shared" si="16"/>
        <v>0</v>
      </c>
      <c r="O1098" s="564"/>
    </row>
    <row r="1099" spans="1:15" ht="69.95" customHeight="1" x14ac:dyDescent="0.25">
      <c r="A1099" s="543"/>
      <c r="B1099" s="554"/>
      <c r="C1099" s="574">
        <v>2851630</v>
      </c>
      <c r="D1099" s="607" t="s">
        <v>459</v>
      </c>
      <c r="E1099" s="566"/>
      <c r="F1099" s="543"/>
      <c r="G1099" s="608">
        <v>53516052</v>
      </c>
      <c r="H1099" s="604" t="s">
        <v>460</v>
      </c>
      <c r="I1099" s="561" t="s">
        <v>448</v>
      </c>
      <c r="J1099" s="561"/>
      <c r="K1099" s="562" t="s">
        <v>163</v>
      </c>
      <c r="L1099" s="1379">
        <v>2</v>
      </c>
      <c r="M1099" s="601"/>
      <c r="N1099" s="563">
        <f t="shared" si="16"/>
        <v>0</v>
      </c>
      <c r="O1099" s="564"/>
    </row>
    <row r="1100" spans="1:15" ht="69.95" customHeight="1" x14ac:dyDescent="0.25">
      <c r="A1100" s="543"/>
      <c r="B1100" s="554"/>
      <c r="C1100" s="574">
        <v>1010337</v>
      </c>
      <c r="D1100" s="607" t="s">
        <v>667</v>
      </c>
      <c r="E1100" s="557"/>
      <c r="F1100" s="558"/>
      <c r="G1100" s="608">
        <v>40103058</v>
      </c>
      <c r="H1100" s="605" t="s">
        <v>668</v>
      </c>
      <c r="I1100" s="562" t="s">
        <v>669</v>
      </c>
      <c r="J1100" s="562"/>
      <c r="K1100" s="562" t="s">
        <v>103</v>
      </c>
      <c r="L1100" s="1379">
        <v>9</v>
      </c>
      <c r="M1100" s="601"/>
      <c r="N1100" s="563">
        <f t="shared" si="16"/>
        <v>0</v>
      </c>
      <c r="O1100" s="568"/>
    </row>
    <row r="1101" spans="1:15" ht="69.95" customHeight="1" x14ac:dyDescent="0.25">
      <c r="A1101" s="543"/>
      <c r="B1101" s="554"/>
      <c r="C1101" s="574">
        <v>2624220</v>
      </c>
      <c r="D1101" s="607" t="s">
        <v>854</v>
      </c>
      <c r="E1101" s="569" t="s">
        <v>855</v>
      </c>
      <c r="F1101" s="558" t="s">
        <v>35</v>
      </c>
      <c r="G1101" s="608">
        <v>80633020</v>
      </c>
      <c r="H1101" s="603" t="s">
        <v>856</v>
      </c>
      <c r="I1101" s="570" t="s">
        <v>665</v>
      </c>
      <c r="J1101" s="570" t="s">
        <v>30</v>
      </c>
      <c r="K1101" s="562" t="s">
        <v>163</v>
      </c>
      <c r="L1101" s="1380">
        <v>3</v>
      </c>
      <c r="M1101" s="601"/>
      <c r="N1101" s="563">
        <f t="shared" si="16"/>
        <v>0</v>
      </c>
      <c r="O1101" s="571">
        <f>SUM(N1101)</f>
        <v>0</v>
      </c>
    </row>
    <row r="1102" spans="1:15" ht="69.95" customHeight="1" x14ac:dyDescent="0.25">
      <c r="A1102" s="543"/>
      <c r="B1102" s="554"/>
      <c r="C1102" s="574">
        <v>2600606</v>
      </c>
      <c r="D1102" s="607" t="s">
        <v>846</v>
      </c>
      <c r="E1102" s="572" t="s">
        <v>847</v>
      </c>
      <c r="F1102" s="573" t="s">
        <v>848</v>
      </c>
      <c r="G1102" s="608">
        <v>81201006</v>
      </c>
      <c r="H1102" s="603" t="s">
        <v>849</v>
      </c>
      <c r="I1102" s="570" t="s">
        <v>665</v>
      </c>
      <c r="J1102" s="570" t="s">
        <v>30</v>
      </c>
      <c r="K1102" s="562" t="s">
        <v>163</v>
      </c>
      <c r="L1102" s="1380">
        <v>3</v>
      </c>
      <c r="M1102" s="601"/>
      <c r="N1102" s="563">
        <f t="shared" si="16"/>
        <v>0</v>
      </c>
      <c r="O1102" s="567">
        <f>SUM(N1102:N1103)</f>
        <v>0</v>
      </c>
    </row>
    <row r="1103" spans="1:15" ht="69.95" customHeight="1" x14ac:dyDescent="0.25">
      <c r="A1103" s="543"/>
      <c r="B1103" s="554"/>
      <c r="C1103" s="574">
        <v>1010337</v>
      </c>
      <c r="D1103" s="607" t="s">
        <v>667</v>
      </c>
      <c r="E1103" s="557"/>
      <c r="F1103" s="558"/>
      <c r="G1103" s="608">
        <v>40103058</v>
      </c>
      <c r="H1103" s="605" t="s">
        <v>668</v>
      </c>
      <c r="I1103" s="562" t="s">
        <v>669</v>
      </c>
      <c r="J1103" s="562"/>
      <c r="K1103" s="562" t="s">
        <v>103</v>
      </c>
      <c r="L1103" s="1380">
        <v>9</v>
      </c>
      <c r="M1103" s="601"/>
      <c r="N1103" s="563">
        <f t="shared" si="16"/>
        <v>0</v>
      </c>
      <c r="O1103" s="568"/>
    </row>
    <row r="1104" spans="1:15" ht="69.95" customHeight="1" x14ac:dyDescent="0.25">
      <c r="A1104" s="543"/>
      <c r="B1104" s="554"/>
      <c r="C1104" s="574">
        <v>3100524</v>
      </c>
      <c r="D1104" s="607" t="s">
        <v>861</v>
      </c>
      <c r="E1104" s="572" t="s">
        <v>862</v>
      </c>
      <c r="F1104" s="573" t="s">
        <v>862</v>
      </c>
      <c r="G1104" s="608">
        <v>92106125</v>
      </c>
      <c r="H1104" s="603" t="s">
        <v>863</v>
      </c>
      <c r="I1104" s="570" t="s">
        <v>680</v>
      </c>
      <c r="J1104" s="570" t="s">
        <v>36</v>
      </c>
      <c r="K1104" s="562" t="s">
        <v>163</v>
      </c>
      <c r="L1104" s="1380">
        <v>1</v>
      </c>
      <c r="M1104" s="601"/>
      <c r="N1104" s="563">
        <f t="shared" si="16"/>
        <v>0</v>
      </c>
      <c r="O1104" s="567">
        <f>SUM(N1104:N1108)</f>
        <v>0</v>
      </c>
    </row>
    <row r="1105" spans="1:15" ht="69.95" customHeight="1" x14ac:dyDescent="0.25">
      <c r="A1105" s="543"/>
      <c r="B1105" s="554"/>
      <c r="C1105" s="559">
        <v>2802402</v>
      </c>
      <c r="D1105" s="556" t="s">
        <v>666</v>
      </c>
      <c r="E1105" s="566"/>
      <c r="F1105" s="543"/>
      <c r="G1105" s="559">
        <v>51070240</v>
      </c>
      <c r="H1105" s="604" t="s">
        <v>447</v>
      </c>
      <c r="I1105" s="561" t="s">
        <v>448</v>
      </c>
      <c r="J1105" s="561"/>
      <c r="K1105" s="562" t="s">
        <v>163</v>
      </c>
      <c r="L1105" s="1380">
        <v>2</v>
      </c>
      <c r="M1105" s="601"/>
      <c r="N1105" s="563">
        <f t="shared" si="16"/>
        <v>0</v>
      </c>
      <c r="O1105" s="564"/>
    </row>
    <row r="1106" spans="1:15" ht="69.95" customHeight="1" x14ac:dyDescent="0.25">
      <c r="A1106" s="543"/>
      <c r="B1106" s="554"/>
      <c r="C1106" s="559">
        <v>2980692</v>
      </c>
      <c r="D1106" s="556" t="s">
        <v>681</v>
      </c>
      <c r="E1106" s="566"/>
      <c r="F1106" s="543"/>
      <c r="G1106" s="559">
        <v>53216406</v>
      </c>
      <c r="H1106" s="606" t="s">
        <v>682</v>
      </c>
      <c r="I1106" s="570" t="s">
        <v>448</v>
      </c>
      <c r="J1106" s="570"/>
      <c r="K1106" s="562" t="s">
        <v>163</v>
      </c>
      <c r="L1106" s="1380">
        <v>4</v>
      </c>
      <c r="M1106" s="601"/>
      <c r="N1106" s="563">
        <f t="shared" si="16"/>
        <v>0</v>
      </c>
      <c r="O1106" s="564"/>
    </row>
    <row r="1107" spans="1:15" ht="69.95" customHeight="1" x14ac:dyDescent="0.25">
      <c r="A1107" s="543"/>
      <c r="B1107" s="554"/>
      <c r="C1107" s="559">
        <v>1015206</v>
      </c>
      <c r="D1107" s="556" t="s">
        <v>683</v>
      </c>
      <c r="E1107" s="566"/>
      <c r="F1107" s="543"/>
      <c r="G1107" s="559">
        <v>45002011</v>
      </c>
      <c r="H1107" s="606" t="s">
        <v>684</v>
      </c>
      <c r="I1107" s="570" t="s">
        <v>685</v>
      </c>
      <c r="J1107" s="570"/>
      <c r="K1107" s="562" t="s">
        <v>103</v>
      </c>
      <c r="L1107" s="1380">
        <v>4</v>
      </c>
      <c r="M1107" s="601"/>
      <c r="N1107" s="563">
        <f t="shared" si="16"/>
        <v>0</v>
      </c>
      <c r="O1107" s="564"/>
    </row>
    <row r="1108" spans="1:15" ht="69.95" customHeight="1" x14ac:dyDescent="0.25">
      <c r="A1108" s="543"/>
      <c r="B1108" s="554"/>
      <c r="C1108" s="565">
        <v>2820108</v>
      </c>
      <c r="D1108" s="602" t="s">
        <v>686</v>
      </c>
      <c r="E1108" s="557"/>
      <c r="F1108" s="558"/>
      <c r="G1108" s="565">
        <v>50112008</v>
      </c>
      <c r="H1108" s="605" t="s">
        <v>687</v>
      </c>
      <c r="I1108" s="562" t="s">
        <v>448</v>
      </c>
      <c r="J1108" s="562"/>
      <c r="K1108" s="562" t="s">
        <v>688</v>
      </c>
      <c r="L1108" s="1380">
        <v>1</v>
      </c>
      <c r="M1108" s="601"/>
      <c r="N1108" s="563">
        <f t="shared" si="16"/>
        <v>0</v>
      </c>
      <c r="O1108" s="568"/>
    </row>
    <row r="1109" spans="1:15" ht="69.95" customHeight="1" x14ac:dyDescent="0.25">
      <c r="A1109" s="543"/>
      <c r="B1109" s="554"/>
      <c r="C1109" s="574">
        <v>1021752</v>
      </c>
      <c r="D1109" s="607" t="s">
        <v>689</v>
      </c>
      <c r="E1109" s="572" t="s">
        <v>690</v>
      </c>
      <c r="F1109" s="573" t="s">
        <v>35</v>
      </c>
      <c r="G1109" s="608">
        <v>41002192</v>
      </c>
      <c r="H1109" s="605" t="s">
        <v>691</v>
      </c>
      <c r="I1109" s="562" t="s">
        <v>685</v>
      </c>
      <c r="J1109" s="562" t="s">
        <v>623</v>
      </c>
      <c r="K1109" s="562" t="s">
        <v>103</v>
      </c>
      <c r="L1109" s="1380">
        <v>16</v>
      </c>
      <c r="M1109" s="601"/>
      <c r="N1109" s="563">
        <f t="shared" si="16"/>
        <v>0</v>
      </c>
      <c r="O1109" s="567">
        <f>SUM(N1109:N1112)</f>
        <v>0</v>
      </c>
    </row>
    <row r="1110" spans="1:15" ht="69.95" customHeight="1" x14ac:dyDescent="0.25">
      <c r="A1110" s="543"/>
      <c r="B1110" s="554"/>
      <c r="C1110" s="565">
        <v>2862301</v>
      </c>
      <c r="D1110" s="602" t="s">
        <v>692</v>
      </c>
      <c r="E1110" s="566"/>
      <c r="F1110" s="543"/>
      <c r="G1110" s="565">
        <v>50801001</v>
      </c>
      <c r="H1110" s="606" t="s">
        <v>693</v>
      </c>
      <c r="I1110" s="570" t="s">
        <v>448</v>
      </c>
      <c r="J1110" s="570"/>
      <c r="K1110" s="562" t="s">
        <v>163</v>
      </c>
      <c r="L1110" s="1380">
        <v>1</v>
      </c>
      <c r="M1110" s="601"/>
      <c r="N1110" s="563">
        <f t="shared" si="16"/>
        <v>0</v>
      </c>
      <c r="O1110" s="564"/>
    </row>
    <row r="1111" spans="1:15" ht="69.95" customHeight="1" x14ac:dyDescent="0.25">
      <c r="A1111" s="543"/>
      <c r="B1111" s="554"/>
      <c r="C1111" s="565">
        <v>2635240</v>
      </c>
      <c r="D1111" s="602" t="s">
        <v>694</v>
      </c>
      <c r="E1111" s="566"/>
      <c r="F1111" s="543"/>
      <c r="G1111" s="565">
        <v>80101400</v>
      </c>
      <c r="H1111" s="603" t="s">
        <v>695</v>
      </c>
      <c r="I1111" s="570" t="s">
        <v>665</v>
      </c>
      <c r="J1111" s="570"/>
      <c r="K1111" s="562" t="s">
        <v>163</v>
      </c>
      <c r="L1111" s="1380">
        <v>3</v>
      </c>
      <c r="M1111" s="601"/>
      <c r="N1111" s="563">
        <f t="shared" si="16"/>
        <v>0</v>
      </c>
      <c r="O1111" s="564"/>
    </row>
    <row r="1112" spans="1:15" ht="69.95" customHeight="1" x14ac:dyDescent="0.25">
      <c r="A1112" s="543"/>
      <c r="B1112" s="554"/>
      <c r="C1112" s="559">
        <v>2052244</v>
      </c>
      <c r="D1112" s="613" t="s">
        <v>491</v>
      </c>
      <c r="E1112" s="557"/>
      <c r="F1112" s="558"/>
      <c r="G1112" s="559">
        <v>10606082</v>
      </c>
      <c r="H1112" s="603" t="s">
        <v>492</v>
      </c>
      <c r="I1112" s="570" t="s">
        <v>466</v>
      </c>
      <c r="J1112" s="570"/>
      <c r="K1112" s="562" t="s">
        <v>163</v>
      </c>
      <c r="L1112" s="1380">
        <v>4</v>
      </c>
      <c r="M1112" s="601"/>
      <c r="N1112" s="563">
        <f t="shared" si="16"/>
        <v>0</v>
      </c>
      <c r="O1112" s="568"/>
    </row>
    <row r="1113" spans="1:15" ht="69.95" customHeight="1" thickBot="1" x14ac:dyDescent="0.3">
      <c r="A1113" s="543"/>
      <c r="B1113" s="575"/>
      <c r="C1113" s="576">
        <v>2621225</v>
      </c>
      <c r="D1113" s="577" t="s">
        <v>707</v>
      </c>
      <c r="E1113" s="578" t="s">
        <v>708</v>
      </c>
      <c r="F1113" s="579" t="s">
        <v>35</v>
      </c>
      <c r="G1113" s="576">
        <v>80612250</v>
      </c>
      <c r="H1113" s="580" t="s">
        <v>709</v>
      </c>
      <c r="I1113" s="581" t="s">
        <v>665</v>
      </c>
      <c r="J1113" s="581" t="s">
        <v>623</v>
      </c>
      <c r="K1113" s="582" t="s">
        <v>163</v>
      </c>
      <c r="L1113" s="1381">
        <v>3</v>
      </c>
      <c r="M1113" s="611"/>
      <c r="N1113" s="583">
        <f t="shared" ref="N1113:N1176" si="17">L1113*M1113</f>
        <v>0</v>
      </c>
      <c r="O1113" s="584">
        <f>SUM(N1113)</f>
        <v>0</v>
      </c>
    </row>
    <row r="1114" spans="1:15" ht="69.95" customHeight="1" x14ac:dyDescent="0.25">
      <c r="A1114" s="501" t="s">
        <v>864</v>
      </c>
      <c r="B1114" s="502" t="s">
        <v>864</v>
      </c>
      <c r="C1114" s="644">
        <v>2120102</v>
      </c>
      <c r="D1114" s="645" t="s">
        <v>655</v>
      </c>
      <c r="E1114" s="505" t="s">
        <v>840</v>
      </c>
      <c r="F1114" s="506" t="s">
        <v>657</v>
      </c>
      <c r="G1114" s="646">
        <v>12005072</v>
      </c>
      <c r="H1114" s="586" t="s">
        <v>658</v>
      </c>
      <c r="I1114" s="508" t="s">
        <v>466</v>
      </c>
      <c r="J1114" s="508" t="s">
        <v>30</v>
      </c>
      <c r="K1114" s="508" t="s">
        <v>163</v>
      </c>
      <c r="L1114" s="1374">
        <v>3</v>
      </c>
      <c r="M1114" s="509"/>
      <c r="N1114" s="509">
        <f t="shared" si="17"/>
        <v>0</v>
      </c>
      <c r="O1114" s="510">
        <f>SUM(N1115)</f>
        <v>0</v>
      </c>
    </row>
    <row r="1115" spans="1:15" ht="69.95" customHeight="1" x14ac:dyDescent="0.25">
      <c r="A1115" s="501"/>
      <c r="B1115" s="511"/>
      <c r="C1115" s="532">
        <v>2112042</v>
      </c>
      <c r="D1115" s="597" t="s">
        <v>659</v>
      </c>
      <c r="E1115" s="514"/>
      <c r="F1115" s="515"/>
      <c r="G1115" s="598">
        <v>12611400</v>
      </c>
      <c r="H1115" s="588" t="s">
        <v>660</v>
      </c>
      <c r="I1115" s="519" t="s">
        <v>466</v>
      </c>
      <c r="J1115" s="519"/>
      <c r="K1115" s="518" t="s">
        <v>163</v>
      </c>
      <c r="L1115" s="1375">
        <v>3</v>
      </c>
      <c r="M1115" s="520"/>
      <c r="N1115" s="521">
        <f t="shared" si="17"/>
        <v>0</v>
      </c>
      <c r="O1115" s="522"/>
    </row>
    <row r="1116" spans="1:15" ht="69.95" customHeight="1" x14ac:dyDescent="0.25">
      <c r="A1116" s="501"/>
      <c r="B1116" s="511"/>
      <c r="C1116" s="532">
        <v>2516122</v>
      </c>
      <c r="D1116" s="597" t="s">
        <v>661</v>
      </c>
      <c r="E1116" s="524" t="s">
        <v>841</v>
      </c>
      <c r="F1116" s="501" t="s">
        <v>842</v>
      </c>
      <c r="G1116" s="598">
        <v>81528112</v>
      </c>
      <c r="H1116" s="591" t="s">
        <v>664</v>
      </c>
      <c r="I1116" s="528" t="s">
        <v>665</v>
      </c>
      <c r="J1116" s="528" t="s">
        <v>30</v>
      </c>
      <c r="K1116" s="518" t="s">
        <v>163</v>
      </c>
      <c r="L1116" s="1375">
        <v>3</v>
      </c>
      <c r="M1116" s="520"/>
      <c r="N1116" s="521">
        <f t="shared" si="17"/>
        <v>0</v>
      </c>
      <c r="O1116" s="525">
        <f>SUM(N1116:N1119)</f>
        <v>0</v>
      </c>
    </row>
    <row r="1117" spans="1:15" ht="69.95" customHeight="1" x14ac:dyDescent="0.25">
      <c r="A1117" s="501"/>
      <c r="B1117" s="511"/>
      <c r="C1117" s="532">
        <v>2802402</v>
      </c>
      <c r="D1117" s="597" t="s">
        <v>666</v>
      </c>
      <c r="E1117" s="524"/>
      <c r="F1117" s="501"/>
      <c r="G1117" s="598">
        <v>51070240</v>
      </c>
      <c r="H1117" s="592" t="s">
        <v>447</v>
      </c>
      <c r="I1117" s="519" t="s">
        <v>448</v>
      </c>
      <c r="J1117" s="519"/>
      <c r="K1117" s="518" t="s">
        <v>163</v>
      </c>
      <c r="L1117" s="1375">
        <v>1</v>
      </c>
      <c r="M1117" s="520"/>
      <c r="N1117" s="521">
        <f t="shared" si="17"/>
        <v>0</v>
      </c>
      <c r="O1117" s="522"/>
    </row>
    <row r="1118" spans="1:15" ht="69.95" customHeight="1" x14ac:dyDescent="0.25">
      <c r="A1118" s="501"/>
      <c r="B1118" s="511"/>
      <c r="C1118" s="532">
        <v>2851630</v>
      </c>
      <c r="D1118" s="597" t="s">
        <v>459</v>
      </c>
      <c r="E1118" s="524"/>
      <c r="F1118" s="501"/>
      <c r="G1118" s="598">
        <v>53516052</v>
      </c>
      <c r="H1118" s="592" t="s">
        <v>460</v>
      </c>
      <c r="I1118" s="519" t="s">
        <v>448</v>
      </c>
      <c r="J1118" s="519"/>
      <c r="K1118" s="518" t="s">
        <v>163</v>
      </c>
      <c r="L1118" s="1375">
        <v>2</v>
      </c>
      <c r="M1118" s="520"/>
      <c r="N1118" s="521">
        <f t="shared" si="17"/>
        <v>0</v>
      </c>
      <c r="O1118" s="522"/>
    </row>
    <row r="1119" spans="1:15" ht="69.95" customHeight="1" x14ac:dyDescent="0.25">
      <c r="A1119" s="501"/>
      <c r="B1119" s="511"/>
      <c r="C1119" s="532">
        <v>1010337</v>
      </c>
      <c r="D1119" s="597" t="s">
        <v>667</v>
      </c>
      <c r="E1119" s="514"/>
      <c r="F1119" s="515"/>
      <c r="G1119" s="598">
        <v>40103058</v>
      </c>
      <c r="H1119" s="593" t="s">
        <v>668</v>
      </c>
      <c r="I1119" s="518" t="s">
        <v>669</v>
      </c>
      <c r="J1119" s="518"/>
      <c r="K1119" s="518" t="s">
        <v>103</v>
      </c>
      <c r="L1119" s="1375">
        <v>9</v>
      </c>
      <c r="M1119" s="520"/>
      <c r="N1119" s="521">
        <f t="shared" si="17"/>
        <v>0</v>
      </c>
      <c r="O1119" s="526"/>
    </row>
    <row r="1120" spans="1:15" ht="69.95" customHeight="1" x14ac:dyDescent="0.25">
      <c r="A1120" s="501"/>
      <c r="B1120" s="511"/>
      <c r="C1120" s="532">
        <v>2624225</v>
      </c>
      <c r="D1120" s="597" t="s">
        <v>865</v>
      </c>
      <c r="E1120" s="527" t="s">
        <v>866</v>
      </c>
      <c r="F1120" s="515" t="s">
        <v>35</v>
      </c>
      <c r="G1120" s="598">
        <v>80633025</v>
      </c>
      <c r="H1120" s="591" t="s">
        <v>867</v>
      </c>
      <c r="I1120" s="528" t="s">
        <v>665</v>
      </c>
      <c r="J1120" s="528" t="s">
        <v>30</v>
      </c>
      <c r="K1120" s="518" t="s">
        <v>163</v>
      </c>
      <c r="L1120" s="1376">
        <v>3</v>
      </c>
      <c r="M1120" s="520"/>
      <c r="N1120" s="521">
        <f t="shared" si="17"/>
        <v>0</v>
      </c>
      <c r="O1120" s="529">
        <f>SUM(N1120)</f>
        <v>0</v>
      </c>
    </row>
    <row r="1121" spans="1:15" ht="69.95" customHeight="1" x14ac:dyDescent="0.25">
      <c r="A1121" s="501"/>
      <c r="B1121" s="511"/>
      <c r="C1121" s="532">
        <v>2600606</v>
      </c>
      <c r="D1121" s="597" t="s">
        <v>846</v>
      </c>
      <c r="E1121" s="530" t="s">
        <v>847</v>
      </c>
      <c r="F1121" s="531" t="s">
        <v>848</v>
      </c>
      <c r="G1121" s="598">
        <v>81201006</v>
      </c>
      <c r="H1121" s="591" t="s">
        <v>849</v>
      </c>
      <c r="I1121" s="528" t="s">
        <v>665</v>
      </c>
      <c r="J1121" s="528" t="s">
        <v>30</v>
      </c>
      <c r="K1121" s="518" t="s">
        <v>163</v>
      </c>
      <c r="L1121" s="1376">
        <v>3</v>
      </c>
      <c r="M1121" s="520"/>
      <c r="N1121" s="521">
        <f t="shared" si="17"/>
        <v>0</v>
      </c>
      <c r="O1121" s="525">
        <f>SUM(N1121:N1122)</f>
        <v>0</v>
      </c>
    </row>
    <row r="1122" spans="1:15" ht="69.95" customHeight="1" x14ac:dyDescent="0.25">
      <c r="A1122" s="501"/>
      <c r="B1122" s="511"/>
      <c r="C1122" s="532">
        <v>1010337</v>
      </c>
      <c r="D1122" s="597" t="s">
        <v>667</v>
      </c>
      <c r="E1122" s="514"/>
      <c r="F1122" s="515"/>
      <c r="G1122" s="598">
        <v>40103058</v>
      </c>
      <c r="H1122" s="593" t="s">
        <v>668</v>
      </c>
      <c r="I1122" s="518" t="s">
        <v>669</v>
      </c>
      <c r="J1122" s="518"/>
      <c r="K1122" s="518" t="s">
        <v>103</v>
      </c>
      <c r="L1122" s="1376">
        <v>9</v>
      </c>
      <c r="M1122" s="520"/>
      <c r="N1122" s="521">
        <f t="shared" si="17"/>
        <v>0</v>
      </c>
      <c r="O1122" s="526"/>
    </row>
    <row r="1123" spans="1:15" ht="69.95" customHeight="1" x14ac:dyDescent="0.25">
      <c r="A1123" s="501"/>
      <c r="B1123" s="511"/>
      <c r="C1123" s="532">
        <v>3100525</v>
      </c>
      <c r="D1123" s="597" t="s">
        <v>868</v>
      </c>
      <c r="E1123" s="530" t="s">
        <v>869</v>
      </c>
      <c r="F1123" s="531" t="s">
        <v>869</v>
      </c>
      <c r="G1123" s="598">
        <v>92106150</v>
      </c>
      <c r="H1123" s="591" t="s">
        <v>870</v>
      </c>
      <c r="I1123" s="528" t="s">
        <v>680</v>
      </c>
      <c r="J1123" s="528" t="s">
        <v>36</v>
      </c>
      <c r="K1123" s="518" t="s">
        <v>163</v>
      </c>
      <c r="L1123" s="1376">
        <v>1</v>
      </c>
      <c r="M1123" s="520"/>
      <c r="N1123" s="521">
        <f t="shared" si="17"/>
        <v>0</v>
      </c>
      <c r="O1123" s="525">
        <f>SUM(N1123:N1127)</f>
        <v>0</v>
      </c>
    </row>
    <row r="1124" spans="1:15" ht="69.95" customHeight="1" x14ac:dyDescent="0.25">
      <c r="A1124" s="501"/>
      <c r="B1124" s="511"/>
      <c r="C1124" s="512">
        <v>2802402</v>
      </c>
      <c r="D1124" s="587" t="s">
        <v>666</v>
      </c>
      <c r="E1124" s="524"/>
      <c r="F1124" s="501"/>
      <c r="G1124" s="512">
        <v>51070240</v>
      </c>
      <c r="H1124" s="592" t="s">
        <v>447</v>
      </c>
      <c r="I1124" s="519" t="s">
        <v>448</v>
      </c>
      <c r="J1124" s="519"/>
      <c r="K1124" s="518" t="s">
        <v>163</v>
      </c>
      <c r="L1124" s="1376">
        <v>2</v>
      </c>
      <c r="M1124" s="520"/>
      <c r="N1124" s="521">
        <f t="shared" si="17"/>
        <v>0</v>
      </c>
      <c r="O1124" s="522"/>
    </row>
    <row r="1125" spans="1:15" ht="69.95" customHeight="1" x14ac:dyDescent="0.25">
      <c r="A1125" s="501"/>
      <c r="B1125" s="511"/>
      <c r="C1125" s="512">
        <v>2980692</v>
      </c>
      <c r="D1125" s="587" t="s">
        <v>681</v>
      </c>
      <c r="E1125" s="524"/>
      <c r="F1125" s="501"/>
      <c r="G1125" s="512">
        <v>53216406</v>
      </c>
      <c r="H1125" s="594" t="s">
        <v>682</v>
      </c>
      <c r="I1125" s="528" t="s">
        <v>448</v>
      </c>
      <c r="J1125" s="528"/>
      <c r="K1125" s="518" t="s">
        <v>163</v>
      </c>
      <c r="L1125" s="1376">
        <v>4</v>
      </c>
      <c r="M1125" s="520"/>
      <c r="N1125" s="521">
        <f t="shared" si="17"/>
        <v>0</v>
      </c>
      <c r="O1125" s="522"/>
    </row>
    <row r="1126" spans="1:15" ht="69.95" customHeight="1" x14ac:dyDescent="0.25">
      <c r="A1126" s="501"/>
      <c r="B1126" s="511"/>
      <c r="C1126" s="512">
        <v>1015206</v>
      </c>
      <c r="D1126" s="587" t="s">
        <v>683</v>
      </c>
      <c r="E1126" s="524"/>
      <c r="F1126" s="501"/>
      <c r="G1126" s="512">
        <v>45002011</v>
      </c>
      <c r="H1126" s="594" t="s">
        <v>684</v>
      </c>
      <c r="I1126" s="528" t="s">
        <v>685</v>
      </c>
      <c r="J1126" s="528"/>
      <c r="K1126" s="518" t="s">
        <v>103</v>
      </c>
      <c r="L1126" s="1376">
        <v>4</v>
      </c>
      <c r="M1126" s="520"/>
      <c r="N1126" s="521">
        <f t="shared" si="17"/>
        <v>0</v>
      </c>
      <c r="O1126" s="522"/>
    </row>
    <row r="1127" spans="1:15" ht="69.95" customHeight="1" x14ac:dyDescent="0.25">
      <c r="A1127" s="501"/>
      <c r="B1127" s="511"/>
      <c r="C1127" s="523">
        <v>2820108</v>
      </c>
      <c r="D1127" s="590" t="s">
        <v>686</v>
      </c>
      <c r="E1127" s="514"/>
      <c r="F1127" s="515"/>
      <c r="G1127" s="523">
        <v>50112008</v>
      </c>
      <c r="H1127" s="593" t="s">
        <v>687</v>
      </c>
      <c r="I1127" s="518" t="s">
        <v>448</v>
      </c>
      <c r="J1127" s="518"/>
      <c r="K1127" s="518" t="s">
        <v>688</v>
      </c>
      <c r="L1127" s="1376">
        <v>1</v>
      </c>
      <c r="M1127" s="520"/>
      <c r="N1127" s="521">
        <f t="shared" si="17"/>
        <v>0</v>
      </c>
      <c r="O1127" s="526"/>
    </row>
    <row r="1128" spans="1:15" ht="69.95" customHeight="1" x14ac:dyDescent="0.25">
      <c r="A1128" s="501"/>
      <c r="B1128" s="511"/>
      <c r="C1128" s="532">
        <v>1021752</v>
      </c>
      <c r="D1128" s="597" t="s">
        <v>689</v>
      </c>
      <c r="E1128" s="530" t="s">
        <v>690</v>
      </c>
      <c r="F1128" s="531" t="s">
        <v>35</v>
      </c>
      <c r="G1128" s="598">
        <v>41002192</v>
      </c>
      <c r="H1128" s="593" t="s">
        <v>691</v>
      </c>
      <c r="I1128" s="518" t="s">
        <v>685</v>
      </c>
      <c r="J1128" s="518" t="s">
        <v>623</v>
      </c>
      <c r="K1128" s="518" t="s">
        <v>103</v>
      </c>
      <c r="L1128" s="1376">
        <v>16</v>
      </c>
      <c r="M1128" s="520"/>
      <c r="N1128" s="521">
        <f t="shared" si="17"/>
        <v>0</v>
      </c>
      <c r="O1128" s="525">
        <f>SUM(N1128:N1131)</f>
        <v>0</v>
      </c>
    </row>
    <row r="1129" spans="1:15" ht="69.95" customHeight="1" x14ac:dyDescent="0.25">
      <c r="A1129" s="501"/>
      <c r="B1129" s="511"/>
      <c r="C1129" s="523">
        <v>2862301</v>
      </c>
      <c r="D1129" s="590" t="s">
        <v>692</v>
      </c>
      <c r="E1129" s="524"/>
      <c r="F1129" s="501"/>
      <c r="G1129" s="523">
        <v>50801001</v>
      </c>
      <c r="H1129" s="594" t="s">
        <v>693</v>
      </c>
      <c r="I1129" s="528" t="s">
        <v>448</v>
      </c>
      <c r="J1129" s="528"/>
      <c r="K1129" s="518" t="s">
        <v>163</v>
      </c>
      <c r="L1129" s="1376">
        <v>1</v>
      </c>
      <c r="M1129" s="520"/>
      <c r="N1129" s="521">
        <f t="shared" si="17"/>
        <v>0</v>
      </c>
      <c r="O1129" s="522"/>
    </row>
    <row r="1130" spans="1:15" ht="69.95" customHeight="1" x14ac:dyDescent="0.25">
      <c r="A1130" s="501"/>
      <c r="B1130" s="511"/>
      <c r="C1130" s="523">
        <v>2635240</v>
      </c>
      <c r="D1130" s="590" t="s">
        <v>694</v>
      </c>
      <c r="E1130" s="524"/>
      <c r="F1130" s="501"/>
      <c r="G1130" s="523">
        <v>80101400</v>
      </c>
      <c r="H1130" s="591" t="s">
        <v>695</v>
      </c>
      <c r="I1130" s="528" t="s">
        <v>665</v>
      </c>
      <c r="J1130" s="528"/>
      <c r="K1130" s="518" t="s">
        <v>163</v>
      </c>
      <c r="L1130" s="1376">
        <v>3</v>
      </c>
      <c r="M1130" s="520"/>
      <c r="N1130" s="521">
        <f t="shared" si="17"/>
        <v>0</v>
      </c>
      <c r="O1130" s="522"/>
    </row>
    <row r="1131" spans="1:15" ht="69.95" customHeight="1" x14ac:dyDescent="0.25">
      <c r="A1131" s="501"/>
      <c r="B1131" s="511"/>
      <c r="C1131" s="512">
        <v>2052244</v>
      </c>
      <c r="D1131" s="620" t="s">
        <v>491</v>
      </c>
      <c r="E1131" s="514"/>
      <c r="F1131" s="515"/>
      <c r="G1131" s="512">
        <v>10606082</v>
      </c>
      <c r="H1131" s="591" t="s">
        <v>492</v>
      </c>
      <c r="I1131" s="528" t="s">
        <v>466</v>
      </c>
      <c r="J1131" s="528"/>
      <c r="K1131" s="518" t="s">
        <v>163</v>
      </c>
      <c r="L1131" s="1376">
        <v>4</v>
      </c>
      <c r="M1131" s="520"/>
      <c r="N1131" s="521">
        <f t="shared" si="17"/>
        <v>0</v>
      </c>
      <c r="O1131" s="526"/>
    </row>
    <row r="1132" spans="1:15" ht="69.95" customHeight="1" thickBot="1" x14ac:dyDescent="0.3">
      <c r="A1132" s="501"/>
      <c r="B1132" s="533"/>
      <c r="C1132" s="534">
        <v>2621240</v>
      </c>
      <c r="D1132" s="599" t="s">
        <v>717</v>
      </c>
      <c r="E1132" s="535" t="s">
        <v>718</v>
      </c>
      <c r="F1132" s="536" t="s">
        <v>35</v>
      </c>
      <c r="G1132" s="534">
        <v>80612400</v>
      </c>
      <c r="H1132" s="600" t="s">
        <v>719</v>
      </c>
      <c r="I1132" s="539" t="s">
        <v>665</v>
      </c>
      <c r="J1132" s="539" t="s">
        <v>623</v>
      </c>
      <c r="K1132" s="538" t="s">
        <v>163</v>
      </c>
      <c r="L1132" s="1377">
        <v>3</v>
      </c>
      <c r="M1132" s="540"/>
      <c r="N1132" s="541">
        <f t="shared" si="17"/>
        <v>0</v>
      </c>
      <c r="O1132" s="542">
        <f>SUM(N1132)</f>
        <v>0</v>
      </c>
    </row>
    <row r="1133" spans="1:15" ht="69.95" customHeight="1" x14ac:dyDescent="0.25">
      <c r="A1133" s="543" t="s">
        <v>871</v>
      </c>
      <c r="B1133" s="544"/>
      <c r="C1133" s="549">
        <v>2120102</v>
      </c>
      <c r="D1133" s="546" t="s">
        <v>655</v>
      </c>
      <c r="E1133" s="636" t="s">
        <v>840</v>
      </c>
      <c r="F1133" s="637" t="s">
        <v>657</v>
      </c>
      <c r="G1133" s="549">
        <v>12005072</v>
      </c>
      <c r="H1133" s="550" t="s">
        <v>658</v>
      </c>
      <c r="I1133" s="551" t="s">
        <v>466</v>
      </c>
      <c r="J1133" s="551" t="s">
        <v>30</v>
      </c>
      <c r="K1133" s="551" t="s">
        <v>163</v>
      </c>
      <c r="L1133" s="1378">
        <v>3</v>
      </c>
      <c r="M1133" s="552"/>
      <c r="N1133" s="552">
        <f t="shared" si="17"/>
        <v>0</v>
      </c>
      <c r="O1133" s="553">
        <f>SUM(N1134)</f>
        <v>0</v>
      </c>
    </row>
    <row r="1134" spans="1:15" ht="69.95" customHeight="1" x14ac:dyDescent="0.25">
      <c r="A1134" s="543"/>
      <c r="B1134" s="554"/>
      <c r="C1134" s="559">
        <v>2112042</v>
      </c>
      <c r="D1134" s="556" t="s">
        <v>659</v>
      </c>
      <c r="E1134" s="638"/>
      <c r="F1134" s="639"/>
      <c r="G1134" s="559">
        <v>12611400</v>
      </c>
      <c r="H1134" s="560" t="s">
        <v>660</v>
      </c>
      <c r="I1134" s="561" t="s">
        <v>466</v>
      </c>
      <c r="J1134" s="561"/>
      <c r="K1134" s="562" t="s">
        <v>163</v>
      </c>
      <c r="L1134" s="1379">
        <v>3</v>
      </c>
      <c r="M1134" s="563"/>
      <c r="N1134" s="563">
        <f t="shared" si="17"/>
        <v>0</v>
      </c>
      <c r="O1134" s="564"/>
    </row>
    <row r="1135" spans="1:15" ht="69.95" customHeight="1" x14ac:dyDescent="0.25">
      <c r="A1135" s="543"/>
      <c r="B1135" s="554"/>
      <c r="C1135" s="574">
        <v>2516122</v>
      </c>
      <c r="D1135" s="607" t="s">
        <v>661</v>
      </c>
      <c r="E1135" s="566" t="s">
        <v>841</v>
      </c>
      <c r="F1135" s="641" t="s">
        <v>842</v>
      </c>
      <c r="G1135" s="608">
        <v>81528112</v>
      </c>
      <c r="H1135" s="603" t="s">
        <v>664</v>
      </c>
      <c r="I1135" s="570" t="s">
        <v>665</v>
      </c>
      <c r="J1135" s="570" t="s">
        <v>30</v>
      </c>
      <c r="K1135" s="562" t="s">
        <v>163</v>
      </c>
      <c r="L1135" s="1379">
        <v>3</v>
      </c>
      <c r="M1135" s="563"/>
      <c r="N1135" s="563">
        <f t="shared" si="17"/>
        <v>0</v>
      </c>
      <c r="O1135" s="567">
        <f>SUM(N1135:N1138)</f>
        <v>0</v>
      </c>
    </row>
    <row r="1136" spans="1:15" ht="69.95" customHeight="1" x14ac:dyDescent="0.25">
      <c r="A1136" s="543"/>
      <c r="B1136" s="554"/>
      <c r="C1136" s="559">
        <v>2802402</v>
      </c>
      <c r="D1136" s="556" t="s">
        <v>666</v>
      </c>
      <c r="E1136" s="566"/>
      <c r="F1136" s="543"/>
      <c r="G1136" s="559">
        <v>51070240</v>
      </c>
      <c r="H1136" s="604" t="s">
        <v>447</v>
      </c>
      <c r="I1136" s="561" t="s">
        <v>448</v>
      </c>
      <c r="J1136" s="561"/>
      <c r="K1136" s="562" t="s">
        <v>163</v>
      </c>
      <c r="L1136" s="1379">
        <v>1</v>
      </c>
      <c r="M1136" s="563"/>
      <c r="N1136" s="563">
        <f t="shared" si="17"/>
        <v>0</v>
      </c>
      <c r="O1136" s="564"/>
    </row>
    <row r="1137" spans="1:15" ht="69.95" customHeight="1" x14ac:dyDescent="0.25">
      <c r="A1137" s="543"/>
      <c r="B1137" s="554"/>
      <c r="C1137" s="565">
        <v>2851630</v>
      </c>
      <c r="D1137" s="602" t="s">
        <v>459</v>
      </c>
      <c r="E1137" s="566"/>
      <c r="F1137" s="543"/>
      <c r="G1137" s="565">
        <v>53516052</v>
      </c>
      <c r="H1137" s="604" t="s">
        <v>460</v>
      </c>
      <c r="I1137" s="561" t="s">
        <v>448</v>
      </c>
      <c r="J1137" s="561"/>
      <c r="K1137" s="562" t="s">
        <v>163</v>
      </c>
      <c r="L1137" s="1379">
        <v>2</v>
      </c>
      <c r="M1137" s="563"/>
      <c r="N1137" s="563">
        <f t="shared" si="17"/>
        <v>0</v>
      </c>
      <c r="O1137" s="564"/>
    </row>
    <row r="1138" spans="1:15" ht="69.95" customHeight="1" x14ac:dyDescent="0.25">
      <c r="A1138" s="543"/>
      <c r="B1138" s="554"/>
      <c r="C1138" s="565">
        <v>1010337</v>
      </c>
      <c r="D1138" s="602" t="s">
        <v>667</v>
      </c>
      <c r="E1138" s="557"/>
      <c r="F1138" s="558"/>
      <c r="G1138" s="565">
        <v>40103058</v>
      </c>
      <c r="H1138" s="605" t="s">
        <v>668</v>
      </c>
      <c r="I1138" s="562" t="s">
        <v>669</v>
      </c>
      <c r="J1138" s="562"/>
      <c r="K1138" s="562" t="s">
        <v>103</v>
      </c>
      <c r="L1138" s="1379">
        <v>9</v>
      </c>
      <c r="M1138" s="563"/>
      <c r="N1138" s="563">
        <f t="shared" si="17"/>
        <v>0</v>
      </c>
      <c r="O1138" s="568"/>
    </row>
    <row r="1139" spans="1:15" ht="69.95" customHeight="1" x14ac:dyDescent="0.25">
      <c r="A1139" s="543"/>
      <c r="B1139" s="554"/>
      <c r="C1139" s="559">
        <v>2624215</v>
      </c>
      <c r="D1139" s="556" t="s">
        <v>843</v>
      </c>
      <c r="E1139" s="569" t="s">
        <v>844</v>
      </c>
      <c r="F1139" s="558" t="s">
        <v>35</v>
      </c>
      <c r="G1139" s="559">
        <v>80633015</v>
      </c>
      <c r="H1139" s="603" t="s">
        <v>845</v>
      </c>
      <c r="I1139" s="570" t="s">
        <v>665</v>
      </c>
      <c r="J1139" s="570" t="s">
        <v>30</v>
      </c>
      <c r="K1139" s="562" t="s">
        <v>163</v>
      </c>
      <c r="L1139" s="1380">
        <v>3</v>
      </c>
      <c r="M1139" s="563"/>
      <c r="N1139" s="563">
        <f t="shared" si="17"/>
        <v>0</v>
      </c>
      <c r="O1139" s="571">
        <f>SUM(N1139)</f>
        <v>0</v>
      </c>
    </row>
    <row r="1140" spans="1:15" ht="69.95" customHeight="1" x14ac:dyDescent="0.25">
      <c r="A1140" s="543"/>
      <c r="B1140" s="554"/>
      <c r="C1140" s="574">
        <v>2600606</v>
      </c>
      <c r="D1140" s="607" t="s">
        <v>846</v>
      </c>
      <c r="E1140" s="572" t="s">
        <v>847</v>
      </c>
      <c r="F1140" s="573" t="s">
        <v>848</v>
      </c>
      <c r="G1140" s="608">
        <v>81201006</v>
      </c>
      <c r="H1140" s="603" t="s">
        <v>849</v>
      </c>
      <c r="I1140" s="570" t="s">
        <v>665</v>
      </c>
      <c r="J1140" s="570" t="s">
        <v>30</v>
      </c>
      <c r="K1140" s="562" t="s">
        <v>163</v>
      </c>
      <c r="L1140" s="1380">
        <v>3</v>
      </c>
      <c r="M1140" s="563"/>
      <c r="N1140" s="563">
        <f t="shared" si="17"/>
        <v>0</v>
      </c>
      <c r="O1140" s="567">
        <f>SUM(N1140:N1141)</f>
        <v>0</v>
      </c>
    </row>
    <row r="1141" spans="1:15" ht="69.95" customHeight="1" x14ac:dyDescent="0.25">
      <c r="A1141" s="543"/>
      <c r="B1141" s="554"/>
      <c r="C1141" s="565">
        <v>1010337</v>
      </c>
      <c r="D1141" s="602" t="s">
        <v>667</v>
      </c>
      <c r="E1141" s="557"/>
      <c r="F1141" s="558"/>
      <c r="G1141" s="565">
        <v>40103058</v>
      </c>
      <c r="H1141" s="605" t="s">
        <v>668</v>
      </c>
      <c r="I1141" s="562" t="s">
        <v>669</v>
      </c>
      <c r="J1141" s="562"/>
      <c r="K1141" s="562" t="s">
        <v>103</v>
      </c>
      <c r="L1141" s="1380">
        <v>9</v>
      </c>
      <c r="M1141" s="563"/>
      <c r="N1141" s="563">
        <f t="shared" si="17"/>
        <v>0</v>
      </c>
      <c r="O1141" s="568"/>
    </row>
    <row r="1142" spans="1:15" ht="69.95" customHeight="1" x14ac:dyDescent="0.25">
      <c r="A1142" s="543"/>
      <c r="B1142" s="554"/>
      <c r="C1142" s="574">
        <v>3100522</v>
      </c>
      <c r="D1142" s="607" t="s">
        <v>850</v>
      </c>
      <c r="E1142" s="572" t="s">
        <v>851</v>
      </c>
      <c r="F1142" s="573" t="s">
        <v>851</v>
      </c>
      <c r="G1142" s="608">
        <v>92106100</v>
      </c>
      <c r="H1142" s="603" t="s">
        <v>852</v>
      </c>
      <c r="I1142" s="570" t="s">
        <v>680</v>
      </c>
      <c r="J1142" s="570" t="s">
        <v>36</v>
      </c>
      <c r="K1142" s="562" t="s">
        <v>163</v>
      </c>
      <c r="L1142" s="1380">
        <v>1</v>
      </c>
      <c r="M1142" s="563"/>
      <c r="N1142" s="563">
        <f t="shared" si="17"/>
        <v>0</v>
      </c>
      <c r="O1142" s="567">
        <f>SUM(N1142:N1146)</f>
        <v>0</v>
      </c>
    </row>
    <row r="1143" spans="1:15" ht="69.95" customHeight="1" x14ac:dyDescent="0.25">
      <c r="A1143" s="543"/>
      <c r="B1143" s="554"/>
      <c r="C1143" s="559">
        <v>2802402</v>
      </c>
      <c r="D1143" s="556" t="s">
        <v>666</v>
      </c>
      <c r="E1143" s="566"/>
      <c r="F1143" s="543"/>
      <c r="G1143" s="559">
        <v>51070240</v>
      </c>
      <c r="H1143" s="604" t="s">
        <v>447</v>
      </c>
      <c r="I1143" s="561" t="s">
        <v>448</v>
      </c>
      <c r="J1143" s="561"/>
      <c r="K1143" s="562" t="s">
        <v>163</v>
      </c>
      <c r="L1143" s="1380">
        <v>2</v>
      </c>
      <c r="M1143" s="563"/>
      <c r="N1143" s="563">
        <f t="shared" si="17"/>
        <v>0</v>
      </c>
      <c r="O1143" s="564"/>
    </row>
    <row r="1144" spans="1:15" ht="69.95" customHeight="1" x14ac:dyDescent="0.25">
      <c r="A1144" s="543"/>
      <c r="B1144" s="554"/>
      <c r="C1144" s="559">
        <v>2980692</v>
      </c>
      <c r="D1144" s="556" t="s">
        <v>681</v>
      </c>
      <c r="E1144" s="566"/>
      <c r="F1144" s="543"/>
      <c r="G1144" s="559">
        <v>53216406</v>
      </c>
      <c r="H1144" s="606" t="s">
        <v>682</v>
      </c>
      <c r="I1144" s="570" t="s">
        <v>448</v>
      </c>
      <c r="J1144" s="570"/>
      <c r="K1144" s="562" t="s">
        <v>163</v>
      </c>
      <c r="L1144" s="1380">
        <v>4</v>
      </c>
      <c r="M1144" s="563"/>
      <c r="N1144" s="563">
        <f t="shared" si="17"/>
        <v>0</v>
      </c>
      <c r="O1144" s="564"/>
    </row>
    <row r="1145" spans="1:15" ht="69.95" customHeight="1" x14ac:dyDescent="0.25">
      <c r="A1145" s="543"/>
      <c r="B1145" s="554"/>
      <c r="C1145" s="559">
        <v>1015206</v>
      </c>
      <c r="D1145" s="556" t="s">
        <v>683</v>
      </c>
      <c r="E1145" s="566"/>
      <c r="F1145" s="543"/>
      <c r="G1145" s="559">
        <v>45002011</v>
      </c>
      <c r="H1145" s="606" t="s">
        <v>684</v>
      </c>
      <c r="I1145" s="570" t="s">
        <v>685</v>
      </c>
      <c r="J1145" s="570"/>
      <c r="K1145" s="562" t="s">
        <v>103</v>
      </c>
      <c r="L1145" s="1380">
        <v>4</v>
      </c>
      <c r="M1145" s="563"/>
      <c r="N1145" s="563">
        <f t="shared" si="17"/>
        <v>0</v>
      </c>
      <c r="O1145" s="564"/>
    </row>
    <row r="1146" spans="1:15" ht="69.95" customHeight="1" x14ac:dyDescent="0.25">
      <c r="A1146" s="543"/>
      <c r="B1146" s="554"/>
      <c r="C1146" s="565">
        <v>2820108</v>
      </c>
      <c r="D1146" s="602" t="s">
        <v>686</v>
      </c>
      <c r="E1146" s="557"/>
      <c r="F1146" s="558"/>
      <c r="G1146" s="565">
        <v>50112008</v>
      </c>
      <c r="H1146" s="605" t="s">
        <v>687</v>
      </c>
      <c r="I1146" s="562" t="s">
        <v>448</v>
      </c>
      <c r="J1146" s="562"/>
      <c r="K1146" s="562" t="s">
        <v>688</v>
      </c>
      <c r="L1146" s="1380">
        <v>1</v>
      </c>
      <c r="M1146" s="563"/>
      <c r="N1146" s="563">
        <f t="shared" si="17"/>
        <v>0</v>
      </c>
      <c r="O1146" s="568"/>
    </row>
    <row r="1147" spans="1:15" ht="69.95" customHeight="1" x14ac:dyDescent="0.25">
      <c r="A1147" s="543"/>
      <c r="B1147" s="554"/>
      <c r="C1147" s="565">
        <v>2611240</v>
      </c>
      <c r="D1147" s="602" t="s">
        <v>721</v>
      </c>
      <c r="E1147" s="572" t="s">
        <v>722</v>
      </c>
      <c r="F1147" s="573" t="s">
        <v>35</v>
      </c>
      <c r="G1147" s="565">
        <v>81501400</v>
      </c>
      <c r="H1147" s="603" t="s">
        <v>723</v>
      </c>
      <c r="I1147" s="570" t="s">
        <v>665</v>
      </c>
      <c r="J1147" s="570" t="s">
        <v>623</v>
      </c>
      <c r="K1147" s="562" t="s">
        <v>163</v>
      </c>
      <c r="L1147" s="1380">
        <v>3</v>
      </c>
      <c r="M1147" s="563"/>
      <c r="N1147" s="563">
        <f t="shared" si="17"/>
        <v>0</v>
      </c>
      <c r="O1147" s="567">
        <f>SUM(N1147:N1150)</f>
        <v>0</v>
      </c>
    </row>
    <row r="1148" spans="1:15" ht="69.95" customHeight="1" x14ac:dyDescent="0.25">
      <c r="A1148" s="543"/>
      <c r="B1148" s="554"/>
      <c r="C1148" s="559">
        <v>2830557</v>
      </c>
      <c r="D1148" s="556" t="s">
        <v>724</v>
      </c>
      <c r="E1148" s="566"/>
      <c r="F1148" s="543"/>
      <c r="G1148" s="559">
        <v>51508030</v>
      </c>
      <c r="H1148" s="606" t="s">
        <v>725</v>
      </c>
      <c r="I1148" s="570" t="s">
        <v>726</v>
      </c>
      <c r="J1148" s="570"/>
      <c r="K1148" s="562" t="s">
        <v>163</v>
      </c>
      <c r="L1148" s="1380">
        <v>1</v>
      </c>
      <c r="M1148" s="563"/>
      <c r="N1148" s="563">
        <f t="shared" si="17"/>
        <v>0</v>
      </c>
      <c r="O1148" s="564"/>
    </row>
    <row r="1149" spans="1:15" ht="69.95" customHeight="1" x14ac:dyDescent="0.25">
      <c r="A1149" s="543"/>
      <c r="B1149" s="554"/>
      <c r="C1149" s="574">
        <v>1021752</v>
      </c>
      <c r="D1149" s="607" t="s">
        <v>689</v>
      </c>
      <c r="E1149" s="566"/>
      <c r="F1149" s="543"/>
      <c r="G1149" s="608">
        <v>41002192</v>
      </c>
      <c r="H1149" s="605" t="s">
        <v>691</v>
      </c>
      <c r="I1149" s="562" t="s">
        <v>685</v>
      </c>
      <c r="J1149" s="562"/>
      <c r="K1149" s="562" t="s">
        <v>103</v>
      </c>
      <c r="L1149" s="1380">
        <v>20</v>
      </c>
      <c r="M1149" s="563"/>
      <c r="N1149" s="563">
        <f t="shared" si="17"/>
        <v>0</v>
      </c>
      <c r="O1149" s="564"/>
    </row>
    <row r="1150" spans="1:15" ht="69.95" customHeight="1" x14ac:dyDescent="0.25">
      <c r="A1150" s="543"/>
      <c r="B1150" s="554"/>
      <c r="C1150" s="609">
        <v>2056203</v>
      </c>
      <c r="D1150" s="610" t="s">
        <v>727</v>
      </c>
      <c r="E1150" s="557"/>
      <c r="F1150" s="558"/>
      <c r="G1150" s="609">
        <v>10804300</v>
      </c>
      <c r="H1150" s="606" t="s">
        <v>728</v>
      </c>
      <c r="I1150" s="570" t="s">
        <v>466</v>
      </c>
      <c r="J1150" s="570"/>
      <c r="K1150" s="562" t="s">
        <v>163</v>
      </c>
      <c r="L1150" s="1380">
        <v>4</v>
      </c>
      <c r="M1150" s="563"/>
      <c r="N1150" s="563">
        <f t="shared" si="17"/>
        <v>0</v>
      </c>
      <c r="O1150" s="568"/>
    </row>
    <row r="1151" spans="1:15" ht="69.95" customHeight="1" thickBot="1" x14ac:dyDescent="0.3">
      <c r="A1151" s="543"/>
      <c r="B1151" s="575"/>
      <c r="C1151" s="576">
        <v>2621222</v>
      </c>
      <c r="D1151" s="577" t="s">
        <v>696</v>
      </c>
      <c r="E1151" s="578" t="s">
        <v>697</v>
      </c>
      <c r="F1151" s="579" t="s">
        <v>35</v>
      </c>
      <c r="G1151" s="576">
        <v>80612224</v>
      </c>
      <c r="H1151" s="580" t="s">
        <v>698</v>
      </c>
      <c r="I1151" s="581" t="s">
        <v>665</v>
      </c>
      <c r="J1151" s="581" t="s">
        <v>623</v>
      </c>
      <c r="K1151" s="582" t="s">
        <v>163</v>
      </c>
      <c r="L1151" s="1381">
        <v>3</v>
      </c>
      <c r="M1151" s="583"/>
      <c r="N1151" s="583">
        <f t="shared" si="17"/>
        <v>0</v>
      </c>
      <c r="O1151" s="584">
        <f>SUM(N1151)</f>
        <v>0</v>
      </c>
    </row>
    <row r="1152" spans="1:15" ht="69.95" customHeight="1" x14ac:dyDescent="0.25">
      <c r="A1152" s="501" t="s">
        <v>872</v>
      </c>
      <c r="B1152" s="502"/>
      <c r="C1152" s="503">
        <v>2120102</v>
      </c>
      <c r="D1152" s="585" t="s">
        <v>655</v>
      </c>
      <c r="E1152" s="505" t="s">
        <v>840</v>
      </c>
      <c r="F1152" s="506" t="s">
        <v>657</v>
      </c>
      <c r="G1152" s="503">
        <v>12005072</v>
      </c>
      <c r="H1152" s="586" t="s">
        <v>658</v>
      </c>
      <c r="I1152" s="508" t="s">
        <v>466</v>
      </c>
      <c r="J1152" s="508" t="s">
        <v>30</v>
      </c>
      <c r="K1152" s="508" t="s">
        <v>163</v>
      </c>
      <c r="L1152" s="1374">
        <v>3</v>
      </c>
      <c r="M1152" s="509"/>
      <c r="N1152" s="509">
        <f t="shared" si="17"/>
        <v>0</v>
      </c>
      <c r="O1152" s="510">
        <f>SUM(N1153)</f>
        <v>0</v>
      </c>
    </row>
    <row r="1153" spans="1:15" ht="69.95" customHeight="1" x14ac:dyDescent="0.25">
      <c r="A1153" s="501"/>
      <c r="B1153" s="511"/>
      <c r="C1153" s="512">
        <v>2112042</v>
      </c>
      <c r="D1153" s="587" t="s">
        <v>659</v>
      </c>
      <c r="E1153" s="514"/>
      <c r="F1153" s="515"/>
      <c r="G1153" s="512">
        <v>12611400</v>
      </c>
      <c r="H1153" s="588" t="s">
        <v>660</v>
      </c>
      <c r="I1153" s="519" t="s">
        <v>466</v>
      </c>
      <c r="J1153" s="519"/>
      <c r="K1153" s="518" t="s">
        <v>163</v>
      </c>
      <c r="L1153" s="1375">
        <v>3</v>
      </c>
      <c r="M1153" s="520"/>
      <c r="N1153" s="521">
        <f t="shared" si="17"/>
        <v>0</v>
      </c>
      <c r="O1153" s="522"/>
    </row>
    <row r="1154" spans="1:15" ht="69.95" customHeight="1" x14ac:dyDescent="0.25">
      <c r="A1154" s="501"/>
      <c r="B1154" s="511"/>
      <c r="C1154" s="532">
        <v>2516122</v>
      </c>
      <c r="D1154" s="597" t="s">
        <v>661</v>
      </c>
      <c r="E1154" s="524" t="s">
        <v>841</v>
      </c>
      <c r="F1154" s="501" t="s">
        <v>842</v>
      </c>
      <c r="G1154" s="598">
        <v>81528112</v>
      </c>
      <c r="H1154" s="591" t="s">
        <v>664</v>
      </c>
      <c r="I1154" s="528" t="s">
        <v>665</v>
      </c>
      <c r="J1154" s="528" t="s">
        <v>30</v>
      </c>
      <c r="K1154" s="518" t="s">
        <v>163</v>
      </c>
      <c r="L1154" s="1375">
        <v>3</v>
      </c>
      <c r="M1154" s="520"/>
      <c r="N1154" s="521">
        <f t="shared" si="17"/>
        <v>0</v>
      </c>
      <c r="O1154" s="525">
        <f>SUM(N1154:N1157)</f>
        <v>0</v>
      </c>
    </row>
    <row r="1155" spans="1:15" ht="69.95" customHeight="1" x14ac:dyDescent="0.25">
      <c r="A1155" s="501"/>
      <c r="B1155" s="511"/>
      <c r="C1155" s="512">
        <v>2802402</v>
      </c>
      <c r="D1155" s="587" t="s">
        <v>666</v>
      </c>
      <c r="E1155" s="524"/>
      <c r="F1155" s="501"/>
      <c r="G1155" s="512">
        <v>51070240</v>
      </c>
      <c r="H1155" s="592" t="s">
        <v>447</v>
      </c>
      <c r="I1155" s="519" t="s">
        <v>448</v>
      </c>
      <c r="J1155" s="519"/>
      <c r="K1155" s="518" t="s">
        <v>163</v>
      </c>
      <c r="L1155" s="1375">
        <v>1</v>
      </c>
      <c r="M1155" s="520"/>
      <c r="N1155" s="521">
        <f t="shared" si="17"/>
        <v>0</v>
      </c>
      <c r="O1155" s="522"/>
    </row>
    <row r="1156" spans="1:15" ht="69.95" customHeight="1" x14ac:dyDescent="0.25">
      <c r="A1156" s="501"/>
      <c r="B1156" s="511"/>
      <c r="C1156" s="523">
        <v>2851630</v>
      </c>
      <c r="D1156" s="590" t="s">
        <v>459</v>
      </c>
      <c r="E1156" s="524"/>
      <c r="F1156" s="501"/>
      <c r="G1156" s="523">
        <v>53516052</v>
      </c>
      <c r="H1156" s="592" t="s">
        <v>460</v>
      </c>
      <c r="I1156" s="519" t="s">
        <v>448</v>
      </c>
      <c r="J1156" s="519"/>
      <c r="K1156" s="518" t="s">
        <v>163</v>
      </c>
      <c r="L1156" s="1375">
        <v>2</v>
      </c>
      <c r="M1156" s="520"/>
      <c r="N1156" s="521">
        <f t="shared" si="17"/>
        <v>0</v>
      </c>
      <c r="O1156" s="522"/>
    </row>
    <row r="1157" spans="1:15" ht="69.95" customHeight="1" x14ac:dyDescent="0.25">
      <c r="A1157" s="501"/>
      <c r="B1157" s="511"/>
      <c r="C1157" s="523">
        <v>1010337</v>
      </c>
      <c r="D1157" s="590" t="s">
        <v>667</v>
      </c>
      <c r="E1157" s="514"/>
      <c r="F1157" s="515"/>
      <c r="G1157" s="523">
        <v>40103058</v>
      </c>
      <c r="H1157" s="593" t="s">
        <v>668</v>
      </c>
      <c r="I1157" s="518" t="s">
        <v>669</v>
      </c>
      <c r="J1157" s="518"/>
      <c r="K1157" s="518" t="s">
        <v>103</v>
      </c>
      <c r="L1157" s="1375">
        <v>9</v>
      </c>
      <c r="M1157" s="520"/>
      <c r="N1157" s="521">
        <f t="shared" si="17"/>
        <v>0</v>
      </c>
      <c r="O1157" s="526"/>
    </row>
    <row r="1158" spans="1:15" ht="69.95" customHeight="1" x14ac:dyDescent="0.25">
      <c r="A1158" s="501"/>
      <c r="B1158" s="511"/>
      <c r="C1158" s="512">
        <v>2624220</v>
      </c>
      <c r="D1158" s="587" t="s">
        <v>854</v>
      </c>
      <c r="E1158" s="527" t="s">
        <v>855</v>
      </c>
      <c r="F1158" s="515" t="s">
        <v>35</v>
      </c>
      <c r="G1158" s="512">
        <v>80633020</v>
      </c>
      <c r="H1158" s="591" t="s">
        <v>856</v>
      </c>
      <c r="I1158" s="528" t="s">
        <v>665</v>
      </c>
      <c r="J1158" s="528" t="s">
        <v>30</v>
      </c>
      <c r="K1158" s="518" t="s">
        <v>163</v>
      </c>
      <c r="L1158" s="1376">
        <v>3</v>
      </c>
      <c r="M1158" s="520"/>
      <c r="N1158" s="521">
        <f t="shared" si="17"/>
        <v>0</v>
      </c>
      <c r="O1158" s="529">
        <f>SUM(N1158)</f>
        <v>0</v>
      </c>
    </row>
    <row r="1159" spans="1:15" ht="69.95" customHeight="1" x14ac:dyDescent="0.25">
      <c r="A1159" s="501"/>
      <c r="B1159" s="511"/>
      <c r="C1159" s="532">
        <v>2600606</v>
      </c>
      <c r="D1159" s="597" t="s">
        <v>846</v>
      </c>
      <c r="E1159" s="530" t="s">
        <v>847</v>
      </c>
      <c r="F1159" s="531" t="s">
        <v>848</v>
      </c>
      <c r="G1159" s="598">
        <v>81201006</v>
      </c>
      <c r="H1159" s="591" t="s">
        <v>849</v>
      </c>
      <c r="I1159" s="528" t="s">
        <v>665</v>
      </c>
      <c r="J1159" s="528" t="s">
        <v>30</v>
      </c>
      <c r="K1159" s="518" t="s">
        <v>163</v>
      </c>
      <c r="L1159" s="1376">
        <v>3</v>
      </c>
      <c r="M1159" s="520"/>
      <c r="N1159" s="521">
        <f t="shared" si="17"/>
        <v>0</v>
      </c>
      <c r="O1159" s="525">
        <f>SUM(N1159:N1160)</f>
        <v>0</v>
      </c>
    </row>
    <row r="1160" spans="1:15" ht="69.95" customHeight="1" x14ac:dyDescent="0.25">
      <c r="A1160" s="501"/>
      <c r="B1160" s="511"/>
      <c r="C1160" s="523">
        <v>1010337</v>
      </c>
      <c r="D1160" s="590" t="s">
        <v>667</v>
      </c>
      <c r="E1160" s="514"/>
      <c r="F1160" s="515"/>
      <c r="G1160" s="523">
        <v>40103058</v>
      </c>
      <c r="H1160" s="593" t="s">
        <v>668</v>
      </c>
      <c r="I1160" s="518" t="s">
        <v>669</v>
      </c>
      <c r="J1160" s="518"/>
      <c r="K1160" s="518" t="s">
        <v>103</v>
      </c>
      <c r="L1160" s="1376">
        <v>9</v>
      </c>
      <c r="M1160" s="520"/>
      <c r="N1160" s="521">
        <f t="shared" si="17"/>
        <v>0</v>
      </c>
      <c r="O1160" s="526"/>
    </row>
    <row r="1161" spans="1:15" ht="69.95" customHeight="1" x14ac:dyDescent="0.25">
      <c r="A1161" s="501"/>
      <c r="B1161" s="511"/>
      <c r="C1161" s="512">
        <v>3100523</v>
      </c>
      <c r="D1161" s="587" t="s">
        <v>857</v>
      </c>
      <c r="E1161" s="530" t="s">
        <v>858</v>
      </c>
      <c r="F1161" s="531" t="s">
        <v>873</v>
      </c>
      <c r="G1161" s="512">
        <v>92106112</v>
      </c>
      <c r="H1161" s="591" t="s">
        <v>859</v>
      </c>
      <c r="I1161" s="528" t="s">
        <v>680</v>
      </c>
      <c r="J1161" s="528" t="s">
        <v>36</v>
      </c>
      <c r="K1161" s="518" t="s">
        <v>163</v>
      </c>
      <c r="L1161" s="1376">
        <v>1</v>
      </c>
      <c r="M1161" s="520"/>
      <c r="N1161" s="521">
        <f t="shared" si="17"/>
        <v>0</v>
      </c>
      <c r="O1161" s="525">
        <f>SUM(N1161:N1165)</f>
        <v>0</v>
      </c>
    </row>
    <row r="1162" spans="1:15" ht="69.95" customHeight="1" x14ac:dyDescent="0.25">
      <c r="A1162" s="501"/>
      <c r="B1162" s="511"/>
      <c r="C1162" s="512">
        <v>2802402</v>
      </c>
      <c r="D1162" s="587" t="s">
        <v>666</v>
      </c>
      <c r="E1162" s="524"/>
      <c r="F1162" s="501"/>
      <c r="G1162" s="512">
        <v>51070240</v>
      </c>
      <c r="H1162" s="592" t="s">
        <v>447</v>
      </c>
      <c r="I1162" s="519" t="s">
        <v>448</v>
      </c>
      <c r="J1162" s="519"/>
      <c r="K1162" s="518" t="s">
        <v>163</v>
      </c>
      <c r="L1162" s="1376">
        <v>2</v>
      </c>
      <c r="M1162" s="520"/>
      <c r="N1162" s="521">
        <f t="shared" si="17"/>
        <v>0</v>
      </c>
      <c r="O1162" s="522"/>
    </row>
    <row r="1163" spans="1:15" ht="69.95" customHeight="1" x14ac:dyDescent="0.25">
      <c r="A1163" s="501"/>
      <c r="B1163" s="511"/>
      <c r="C1163" s="512">
        <v>2980692</v>
      </c>
      <c r="D1163" s="587" t="s">
        <v>681</v>
      </c>
      <c r="E1163" s="524"/>
      <c r="F1163" s="501"/>
      <c r="G1163" s="512">
        <v>53216406</v>
      </c>
      <c r="H1163" s="594" t="s">
        <v>682</v>
      </c>
      <c r="I1163" s="528" t="s">
        <v>448</v>
      </c>
      <c r="J1163" s="528"/>
      <c r="K1163" s="518" t="s">
        <v>163</v>
      </c>
      <c r="L1163" s="1376">
        <v>4</v>
      </c>
      <c r="M1163" s="520"/>
      <c r="N1163" s="521">
        <f t="shared" si="17"/>
        <v>0</v>
      </c>
      <c r="O1163" s="522"/>
    </row>
    <row r="1164" spans="1:15" ht="69.95" customHeight="1" x14ac:dyDescent="0.25">
      <c r="A1164" s="501"/>
      <c r="B1164" s="511"/>
      <c r="C1164" s="512">
        <v>1015206</v>
      </c>
      <c r="D1164" s="587" t="s">
        <v>683</v>
      </c>
      <c r="E1164" s="524"/>
      <c r="F1164" s="501"/>
      <c r="G1164" s="512">
        <v>45002011</v>
      </c>
      <c r="H1164" s="594" t="s">
        <v>684</v>
      </c>
      <c r="I1164" s="528" t="s">
        <v>685</v>
      </c>
      <c r="J1164" s="528"/>
      <c r="K1164" s="518" t="s">
        <v>103</v>
      </c>
      <c r="L1164" s="1376">
        <v>4</v>
      </c>
      <c r="M1164" s="520"/>
      <c r="N1164" s="521">
        <f t="shared" si="17"/>
        <v>0</v>
      </c>
      <c r="O1164" s="522"/>
    </row>
    <row r="1165" spans="1:15" ht="69.95" customHeight="1" x14ac:dyDescent="0.25">
      <c r="A1165" s="501"/>
      <c r="B1165" s="511"/>
      <c r="C1165" s="523">
        <v>2820108</v>
      </c>
      <c r="D1165" s="590" t="s">
        <v>686</v>
      </c>
      <c r="E1165" s="514"/>
      <c r="F1165" s="515"/>
      <c r="G1165" s="523">
        <v>50112008</v>
      </c>
      <c r="H1165" s="593" t="s">
        <v>687</v>
      </c>
      <c r="I1165" s="518" t="s">
        <v>448</v>
      </c>
      <c r="J1165" s="518"/>
      <c r="K1165" s="518" t="s">
        <v>688</v>
      </c>
      <c r="L1165" s="1376">
        <v>1</v>
      </c>
      <c r="M1165" s="520"/>
      <c r="N1165" s="521">
        <f t="shared" si="17"/>
        <v>0</v>
      </c>
      <c r="O1165" s="526"/>
    </row>
    <row r="1166" spans="1:15" ht="69.95" customHeight="1" x14ac:dyDescent="0.25">
      <c r="A1166" s="501"/>
      <c r="B1166" s="511"/>
      <c r="C1166" s="523">
        <v>2611240</v>
      </c>
      <c r="D1166" s="590" t="s">
        <v>721</v>
      </c>
      <c r="E1166" s="530" t="s">
        <v>722</v>
      </c>
      <c r="F1166" s="531" t="s">
        <v>35</v>
      </c>
      <c r="G1166" s="523">
        <v>81501400</v>
      </c>
      <c r="H1166" s="591" t="s">
        <v>723</v>
      </c>
      <c r="I1166" s="528" t="s">
        <v>665</v>
      </c>
      <c r="J1166" s="528" t="s">
        <v>623</v>
      </c>
      <c r="K1166" s="518" t="s">
        <v>163</v>
      </c>
      <c r="L1166" s="1376">
        <v>3</v>
      </c>
      <c r="M1166" s="520"/>
      <c r="N1166" s="521">
        <f t="shared" si="17"/>
        <v>0</v>
      </c>
      <c r="O1166" s="525">
        <f>SUM(N1166:N1169)</f>
        <v>0</v>
      </c>
    </row>
    <row r="1167" spans="1:15" ht="69.95" customHeight="1" x14ac:dyDescent="0.25">
      <c r="A1167" s="501"/>
      <c r="B1167" s="511"/>
      <c r="C1167" s="512">
        <v>2830557</v>
      </c>
      <c r="D1167" s="587" t="s">
        <v>724</v>
      </c>
      <c r="E1167" s="524"/>
      <c r="F1167" s="501"/>
      <c r="G1167" s="512">
        <v>51508030</v>
      </c>
      <c r="H1167" s="594" t="s">
        <v>725</v>
      </c>
      <c r="I1167" s="528" t="s">
        <v>726</v>
      </c>
      <c r="J1167" s="528"/>
      <c r="K1167" s="518" t="s">
        <v>163</v>
      </c>
      <c r="L1167" s="1376">
        <v>1</v>
      </c>
      <c r="M1167" s="520"/>
      <c r="N1167" s="521">
        <f t="shared" si="17"/>
        <v>0</v>
      </c>
      <c r="O1167" s="522"/>
    </row>
    <row r="1168" spans="1:15" ht="69.95" customHeight="1" x14ac:dyDescent="0.25">
      <c r="A1168" s="501"/>
      <c r="B1168" s="511"/>
      <c r="C1168" s="532">
        <v>1021752</v>
      </c>
      <c r="D1168" s="597" t="s">
        <v>689</v>
      </c>
      <c r="E1168" s="524"/>
      <c r="F1168" s="501"/>
      <c r="G1168" s="598">
        <v>41002192</v>
      </c>
      <c r="H1168" s="593" t="s">
        <v>691</v>
      </c>
      <c r="I1168" s="518" t="s">
        <v>685</v>
      </c>
      <c r="J1168" s="518"/>
      <c r="K1168" s="518" t="s">
        <v>103</v>
      </c>
      <c r="L1168" s="1376">
        <v>20</v>
      </c>
      <c r="M1168" s="520"/>
      <c r="N1168" s="521">
        <f t="shared" si="17"/>
        <v>0</v>
      </c>
      <c r="O1168" s="522"/>
    </row>
    <row r="1169" spans="1:15" ht="69.95" customHeight="1" x14ac:dyDescent="0.25">
      <c r="A1169" s="501"/>
      <c r="B1169" s="511"/>
      <c r="C1169" s="595">
        <v>2056203</v>
      </c>
      <c r="D1169" s="596" t="s">
        <v>727</v>
      </c>
      <c r="E1169" s="514"/>
      <c r="F1169" s="515"/>
      <c r="G1169" s="595">
        <v>10804300</v>
      </c>
      <c r="H1169" s="594" t="s">
        <v>728</v>
      </c>
      <c r="I1169" s="528" t="s">
        <v>466</v>
      </c>
      <c r="J1169" s="528"/>
      <c r="K1169" s="518" t="s">
        <v>163</v>
      </c>
      <c r="L1169" s="1376">
        <v>4</v>
      </c>
      <c r="M1169" s="520"/>
      <c r="N1169" s="521">
        <f t="shared" si="17"/>
        <v>0</v>
      </c>
      <c r="O1169" s="526"/>
    </row>
    <row r="1170" spans="1:15" ht="69.95" customHeight="1" thickBot="1" x14ac:dyDescent="0.3">
      <c r="A1170" s="501"/>
      <c r="B1170" s="533"/>
      <c r="C1170" s="534">
        <v>2621222</v>
      </c>
      <c r="D1170" s="599" t="s">
        <v>696</v>
      </c>
      <c r="E1170" s="535" t="s">
        <v>697</v>
      </c>
      <c r="F1170" s="536" t="s">
        <v>35</v>
      </c>
      <c r="G1170" s="534">
        <v>80612224</v>
      </c>
      <c r="H1170" s="600" t="s">
        <v>698</v>
      </c>
      <c r="I1170" s="539" t="s">
        <v>665</v>
      </c>
      <c r="J1170" s="539" t="s">
        <v>623</v>
      </c>
      <c r="K1170" s="538" t="s">
        <v>163</v>
      </c>
      <c r="L1170" s="1377">
        <v>3</v>
      </c>
      <c r="M1170" s="540"/>
      <c r="N1170" s="541">
        <f t="shared" si="17"/>
        <v>0</v>
      </c>
      <c r="O1170" s="542">
        <f>SUM(N1170)</f>
        <v>0</v>
      </c>
    </row>
    <row r="1171" spans="1:15" ht="69.95" customHeight="1" x14ac:dyDescent="0.25">
      <c r="A1171" s="543" t="s">
        <v>874</v>
      </c>
      <c r="B1171" s="544"/>
      <c r="C1171" s="549">
        <v>2120102</v>
      </c>
      <c r="D1171" s="546" t="s">
        <v>655</v>
      </c>
      <c r="E1171" s="547" t="s">
        <v>840</v>
      </c>
      <c r="F1171" s="548" t="s">
        <v>657</v>
      </c>
      <c r="G1171" s="549">
        <v>12005072</v>
      </c>
      <c r="H1171" s="550" t="s">
        <v>658</v>
      </c>
      <c r="I1171" s="551" t="s">
        <v>466</v>
      </c>
      <c r="J1171" s="551" t="s">
        <v>30</v>
      </c>
      <c r="K1171" s="551" t="s">
        <v>163</v>
      </c>
      <c r="L1171" s="1378">
        <v>3</v>
      </c>
      <c r="M1171" s="552"/>
      <c r="N1171" s="552">
        <f t="shared" si="17"/>
        <v>0</v>
      </c>
      <c r="O1171" s="553">
        <f>SUM(N1172)</f>
        <v>0</v>
      </c>
    </row>
    <row r="1172" spans="1:15" ht="69.95" customHeight="1" x14ac:dyDescent="0.25">
      <c r="A1172" s="543"/>
      <c r="B1172" s="554"/>
      <c r="C1172" s="559">
        <v>2112042</v>
      </c>
      <c r="D1172" s="556" t="s">
        <v>659</v>
      </c>
      <c r="E1172" s="557"/>
      <c r="F1172" s="558"/>
      <c r="G1172" s="559">
        <v>12611400</v>
      </c>
      <c r="H1172" s="560" t="s">
        <v>660</v>
      </c>
      <c r="I1172" s="561" t="s">
        <v>466</v>
      </c>
      <c r="J1172" s="561"/>
      <c r="K1172" s="562" t="s">
        <v>163</v>
      </c>
      <c r="L1172" s="1379">
        <v>3</v>
      </c>
      <c r="M1172" s="563"/>
      <c r="N1172" s="563">
        <f t="shared" si="17"/>
        <v>0</v>
      </c>
      <c r="O1172" s="564"/>
    </row>
    <row r="1173" spans="1:15" ht="69.95" customHeight="1" x14ac:dyDescent="0.25">
      <c r="A1173" s="543"/>
      <c r="B1173" s="554"/>
      <c r="C1173" s="574">
        <v>2516122</v>
      </c>
      <c r="D1173" s="607" t="s">
        <v>661</v>
      </c>
      <c r="E1173" s="566" t="s">
        <v>841</v>
      </c>
      <c r="F1173" s="543" t="s">
        <v>842</v>
      </c>
      <c r="G1173" s="608">
        <v>81528112</v>
      </c>
      <c r="H1173" s="603" t="s">
        <v>664</v>
      </c>
      <c r="I1173" s="570" t="s">
        <v>665</v>
      </c>
      <c r="J1173" s="570" t="s">
        <v>30</v>
      </c>
      <c r="K1173" s="562" t="s">
        <v>163</v>
      </c>
      <c r="L1173" s="1379">
        <v>3</v>
      </c>
      <c r="M1173" s="563"/>
      <c r="N1173" s="563">
        <f t="shared" si="17"/>
        <v>0</v>
      </c>
      <c r="O1173" s="567">
        <f>SUM(N1173:N1176)</f>
        <v>0</v>
      </c>
    </row>
    <row r="1174" spans="1:15" ht="69.95" customHeight="1" x14ac:dyDescent="0.25">
      <c r="A1174" s="543"/>
      <c r="B1174" s="554"/>
      <c r="C1174" s="559">
        <v>2802402</v>
      </c>
      <c r="D1174" s="556" t="s">
        <v>666</v>
      </c>
      <c r="E1174" s="566"/>
      <c r="F1174" s="543"/>
      <c r="G1174" s="559">
        <v>51070240</v>
      </c>
      <c r="H1174" s="604" t="s">
        <v>447</v>
      </c>
      <c r="I1174" s="561" t="s">
        <v>448</v>
      </c>
      <c r="J1174" s="561"/>
      <c r="K1174" s="562" t="s">
        <v>163</v>
      </c>
      <c r="L1174" s="1379">
        <v>1</v>
      </c>
      <c r="M1174" s="563"/>
      <c r="N1174" s="563">
        <f t="shared" si="17"/>
        <v>0</v>
      </c>
      <c r="O1174" s="564"/>
    </row>
    <row r="1175" spans="1:15" ht="69.95" customHeight="1" x14ac:dyDescent="0.25">
      <c r="A1175" s="543"/>
      <c r="B1175" s="554"/>
      <c r="C1175" s="565">
        <v>2851630</v>
      </c>
      <c r="D1175" s="602" t="s">
        <v>459</v>
      </c>
      <c r="E1175" s="566"/>
      <c r="F1175" s="543"/>
      <c r="G1175" s="565">
        <v>53516052</v>
      </c>
      <c r="H1175" s="604" t="s">
        <v>460</v>
      </c>
      <c r="I1175" s="561" t="s">
        <v>448</v>
      </c>
      <c r="J1175" s="561"/>
      <c r="K1175" s="562" t="s">
        <v>163</v>
      </c>
      <c r="L1175" s="1379">
        <v>2</v>
      </c>
      <c r="M1175" s="563"/>
      <c r="N1175" s="563">
        <f t="shared" si="17"/>
        <v>0</v>
      </c>
      <c r="O1175" s="564"/>
    </row>
    <row r="1176" spans="1:15" ht="69.95" customHeight="1" x14ac:dyDescent="0.25">
      <c r="A1176" s="543"/>
      <c r="B1176" s="554"/>
      <c r="C1176" s="565">
        <v>1010337</v>
      </c>
      <c r="D1176" s="602" t="s">
        <v>667</v>
      </c>
      <c r="E1176" s="557"/>
      <c r="F1176" s="558"/>
      <c r="G1176" s="565">
        <v>40103058</v>
      </c>
      <c r="H1176" s="605" t="s">
        <v>668</v>
      </c>
      <c r="I1176" s="562" t="s">
        <v>669</v>
      </c>
      <c r="J1176" s="562"/>
      <c r="K1176" s="562" t="s">
        <v>103</v>
      </c>
      <c r="L1176" s="1379">
        <v>9</v>
      </c>
      <c r="M1176" s="563"/>
      <c r="N1176" s="563">
        <f t="shared" si="17"/>
        <v>0</v>
      </c>
      <c r="O1176" s="568"/>
    </row>
    <row r="1177" spans="1:15" ht="69.95" customHeight="1" x14ac:dyDescent="0.25">
      <c r="A1177" s="543"/>
      <c r="B1177" s="554"/>
      <c r="C1177" s="559">
        <v>2624220</v>
      </c>
      <c r="D1177" s="556" t="s">
        <v>854</v>
      </c>
      <c r="E1177" s="569" t="s">
        <v>855</v>
      </c>
      <c r="F1177" s="558" t="s">
        <v>35</v>
      </c>
      <c r="G1177" s="559">
        <v>80633020</v>
      </c>
      <c r="H1177" s="603" t="s">
        <v>856</v>
      </c>
      <c r="I1177" s="570" t="s">
        <v>665</v>
      </c>
      <c r="J1177" s="570" t="s">
        <v>30</v>
      </c>
      <c r="K1177" s="562" t="s">
        <v>163</v>
      </c>
      <c r="L1177" s="1380">
        <v>3</v>
      </c>
      <c r="M1177" s="563"/>
      <c r="N1177" s="563">
        <f t="shared" ref="N1177:N1240" si="18">L1177*M1177</f>
        <v>0</v>
      </c>
      <c r="O1177" s="571">
        <f>SUM(N1177)</f>
        <v>0</v>
      </c>
    </row>
    <row r="1178" spans="1:15" ht="69.95" customHeight="1" x14ac:dyDescent="0.25">
      <c r="A1178" s="543"/>
      <c r="B1178" s="554"/>
      <c r="C1178" s="574">
        <v>2600606</v>
      </c>
      <c r="D1178" s="607" t="s">
        <v>846</v>
      </c>
      <c r="E1178" s="572" t="s">
        <v>847</v>
      </c>
      <c r="F1178" s="573" t="s">
        <v>848</v>
      </c>
      <c r="G1178" s="608">
        <v>81201006</v>
      </c>
      <c r="H1178" s="603" t="s">
        <v>849</v>
      </c>
      <c r="I1178" s="570" t="s">
        <v>665</v>
      </c>
      <c r="J1178" s="570" t="s">
        <v>30</v>
      </c>
      <c r="K1178" s="562" t="s">
        <v>163</v>
      </c>
      <c r="L1178" s="1380">
        <v>3</v>
      </c>
      <c r="M1178" s="563"/>
      <c r="N1178" s="563">
        <f t="shared" si="18"/>
        <v>0</v>
      </c>
      <c r="O1178" s="567">
        <f>SUM(N1178:N1179)</f>
        <v>0</v>
      </c>
    </row>
    <row r="1179" spans="1:15" ht="69.95" customHeight="1" x14ac:dyDescent="0.25">
      <c r="A1179" s="543"/>
      <c r="B1179" s="554"/>
      <c r="C1179" s="565">
        <v>1010337</v>
      </c>
      <c r="D1179" s="602" t="s">
        <v>667</v>
      </c>
      <c r="E1179" s="557"/>
      <c r="F1179" s="558"/>
      <c r="G1179" s="565">
        <v>40103058</v>
      </c>
      <c r="H1179" s="605" t="s">
        <v>668</v>
      </c>
      <c r="I1179" s="562" t="s">
        <v>669</v>
      </c>
      <c r="J1179" s="562"/>
      <c r="K1179" s="562" t="s">
        <v>103</v>
      </c>
      <c r="L1179" s="1380">
        <v>9</v>
      </c>
      <c r="M1179" s="563"/>
      <c r="N1179" s="563">
        <f t="shared" si="18"/>
        <v>0</v>
      </c>
      <c r="O1179" s="568"/>
    </row>
    <row r="1180" spans="1:15" ht="69.95" customHeight="1" x14ac:dyDescent="0.25">
      <c r="A1180" s="543"/>
      <c r="B1180" s="554"/>
      <c r="C1180" s="574">
        <v>3100524</v>
      </c>
      <c r="D1180" s="607" t="s">
        <v>861</v>
      </c>
      <c r="E1180" s="572" t="s">
        <v>862</v>
      </c>
      <c r="F1180" s="573" t="s">
        <v>862</v>
      </c>
      <c r="G1180" s="608">
        <v>92106125</v>
      </c>
      <c r="H1180" s="603" t="s">
        <v>863</v>
      </c>
      <c r="I1180" s="570" t="s">
        <v>680</v>
      </c>
      <c r="J1180" s="570" t="s">
        <v>36</v>
      </c>
      <c r="K1180" s="562" t="s">
        <v>163</v>
      </c>
      <c r="L1180" s="1380">
        <v>1</v>
      </c>
      <c r="M1180" s="563"/>
      <c r="N1180" s="563">
        <f t="shared" si="18"/>
        <v>0</v>
      </c>
      <c r="O1180" s="567">
        <f>SUM(N1180:N1184)</f>
        <v>0</v>
      </c>
    </row>
    <row r="1181" spans="1:15" ht="69.95" customHeight="1" x14ac:dyDescent="0.25">
      <c r="A1181" s="543"/>
      <c r="B1181" s="554"/>
      <c r="C1181" s="559">
        <v>2802402</v>
      </c>
      <c r="D1181" s="556" t="s">
        <v>666</v>
      </c>
      <c r="E1181" s="566"/>
      <c r="F1181" s="543"/>
      <c r="G1181" s="559">
        <v>51070240</v>
      </c>
      <c r="H1181" s="604" t="s">
        <v>447</v>
      </c>
      <c r="I1181" s="561" t="s">
        <v>448</v>
      </c>
      <c r="J1181" s="561"/>
      <c r="K1181" s="562" t="s">
        <v>163</v>
      </c>
      <c r="L1181" s="1380">
        <v>2</v>
      </c>
      <c r="M1181" s="563"/>
      <c r="N1181" s="563">
        <f t="shared" si="18"/>
        <v>0</v>
      </c>
      <c r="O1181" s="564"/>
    </row>
    <row r="1182" spans="1:15" ht="69.95" customHeight="1" x14ac:dyDescent="0.25">
      <c r="A1182" s="543"/>
      <c r="B1182" s="554"/>
      <c r="C1182" s="559">
        <v>2980692</v>
      </c>
      <c r="D1182" s="556" t="s">
        <v>681</v>
      </c>
      <c r="E1182" s="566"/>
      <c r="F1182" s="543"/>
      <c r="G1182" s="559">
        <v>53216406</v>
      </c>
      <c r="H1182" s="606" t="s">
        <v>682</v>
      </c>
      <c r="I1182" s="570" t="s">
        <v>448</v>
      </c>
      <c r="J1182" s="570"/>
      <c r="K1182" s="562" t="s">
        <v>163</v>
      </c>
      <c r="L1182" s="1380">
        <v>4</v>
      </c>
      <c r="M1182" s="563"/>
      <c r="N1182" s="563">
        <f t="shared" si="18"/>
        <v>0</v>
      </c>
      <c r="O1182" s="564"/>
    </row>
    <row r="1183" spans="1:15" ht="69.95" customHeight="1" x14ac:dyDescent="0.25">
      <c r="A1183" s="543"/>
      <c r="B1183" s="554"/>
      <c r="C1183" s="559">
        <v>1015206</v>
      </c>
      <c r="D1183" s="556" t="s">
        <v>683</v>
      </c>
      <c r="E1183" s="566"/>
      <c r="F1183" s="543"/>
      <c r="G1183" s="559">
        <v>45002011</v>
      </c>
      <c r="H1183" s="606" t="s">
        <v>684</v>
      </c>
      <c r="I1183" s="570" t="s">
        <v>685</v>
      </c>
      <c r="J1183" s="570"/>
      <c r="K1183" s="562" t="s">
        <v>103</v>
      </c>
      <c r="L1183" s="1380">
        <v>4</v>
      </c>
      <c r="M1183" s="563"/>
      <c r="N1183" s="563">
        <f t="shared" si="18"/>
        <v>0</v>
      </c>
      <c r="O1183" s="564"/>
    </row>
    <row r="1184" spans="1:15" ht="69.95" customHeight="1" x14ac:dyDescent="0.25">
      <c r="A1184" s="543"/>
      <c r="B1184" s="554"/>
      <c r="C1184" s="565">
        <v>2820108</v>
      </c>
      <c r="D1184" s="602" t="s">
        <v>686</v>
      </c>
      <c r="E1184" s="557"/>
      <c r="F1184" s="558"/>
      <c r="G1184" s="565">
        <v>50112008</v>
      </c>
      <c r="H1184" s="605" t="s">
        <v>687</v>
      </c>
      <c r="I1184" s="562" t="s">
        <v>448</v>
      </c>
      <c r="J1184" s="562"/>
      <c r="K1184" s="562" t="s">
        <v>688</v>
      </c>
      <c r="L1184" s="1380">
        <v>1</v>
      </c>
      <c r="M1184" s="563"/>
      <c r="N1184" s="563">
        <f t="shared" si="18"/>
        <v>0</v>
      </c>
      <c r="O1184" s="568"/>
    </row>
    <row r="1185" spans="1:15" ht="69.95" customHeight="1" x14ac:dyDescent="0.25">
      <c r="A1185" s="543"/>
      <c r="B1185" s="554"/>
      <c r="C1185" s="565">
        <v>2611240</v>
      </c>
      <c r="D1185" s="602" t="s">
        <v>721</v>
      </c>
      <c r="E1185" s="572" t="s">
        <v>722</v>
      </c>
      <c r="F1185" s="573" t="s">
        <v>35</v>
      </c>
      <c r="G1185" s="565">
        <v>81501400</v>
      </c>
      <c r="H1185" s="603" t="s">
        <v>723</v>
      </c>
      <c r="I1185" s="570" t="s">
        <v>665</v>
      </c>
      <c r="J1185" s="570" t="s">
        <v>623</v>
      </c>
      <c r="K1185" s="562" t="s">
        <v>163</v>
      </c>
      <c r="L1185" s="1380">
        <v>3</v>
      </c>
      <c r="M1185" s="563"/>
      <c r="N1185" s="563">
        <f t="shared" si="18"/>
        <v>0</v>
      </c>
      <c r="O1185" s="567">
        <f>SUM(N1185:N1188)</f>
        <v>0</v>
      </c>
    </row>
    <row r="1186" spans="1:15" ht="69.95" customHeight="1" x14ac:dyDescent="0.25">
      <c r="A1186" s="543"/>
      <c r="B1186" s="554"/>
      <c r="C1186" s="559">
        <v>2830557</v>
      </c>
      <c r="D1186" s="556" t="s">
        <v>724</v>
      </c>
      <c r="E1186" s="566"/>
      <c r="F1186" s="543"/>
      <c r="G1186" s="559">
        <v>51508030</v>
      </c>
      <c r="H1186" s="606" t="s">
        <v>725</v>
      </c>
      <c r="I1186" s="570" t="s">
        <v>726</v>
      </c>
      <c r="J1186" s="570"/>
      <c r="K1186" s="562" t="s">
        <v>163</v>
      </c>
      <c r="L1186" s="1380">
        <v>1</v>
      </c>
      <c r="M1186" s="563"/>
      <c r="N1186" s="563">
        <f t="shared" si="18"/>
        <v>0</v>
      </c>
      <c r="O1186" s="564"/>
    </row>
    <row r="1187" spans="1:15" ht="69.95" customHeight="1" x14ac:dyDescent="0.25">
      <c r="A1187" s="543"/>
      <c r="B1187" s="554"/>
      <c r="C1187" s="574">
        <v>1021752</v>
      </c>
      <c r="D1187" s="607" t="s">
        <v>689</v>
      </c>
      <c r="E1187" s="566"/>
      <c r="F1187" s="543"/>
      <c r="G1187" s="608">
        <v>41002192</v>
      </c>
      <c r="H1187" s="605" t="s">
        <v>691</v>
      </c>
      <c r="I1187" s="562" t="s">
        <v>685</v>
      </c>
      <c r="J1187" s="562"/>
      <c r="K1187" s="562" t="s">
        <v>103</v>
      </c>
      <c r="L1187" s="1380">
        <v>20</v>
      </c>
      <c r="M1187" s="563"/>
      <c r="N1187" s="563">
        <f t="shared" si="18"/>
        <v>0</v>
      </c>
      <c r="O1187" s="564"/>
    </row>
    <row r="1188" spans="1:15" ht="69.95" customHeight="1" x14ac:dyDescent="0.25">
      <c r="A1188" s="543"/>
      <c r="B1188" s="554"/>
      <c r="C1188" s="609">
        <v>2056203</v>
      </c>
      <c r="D1188" s="610" t="s">
        <v>727</v>
      </c>
      <c r="E1188" s="557"/>
      <c r="F1188" s="558"/>
      <c r="G1188" s="609">
        <v>10804300</v>
      </c>
      <c r="H1188" s="606" t="s">
        <v>728</v>
      </c>
      <c r="I1188" s="570" t="s">
        <v>466</v>
      </c>
      <c r="J1188" s="570"/>
      <c r="K1188" s="562" t="s">
        <v>163</v>
      </c>
      <c r="L1188" s="1380">
        <v>4</v>
      </c>
      <c r="M1188" s="563"/>
      <c r="N1188" s="563">
        <f t="shared" si="18"/>
        <v>0</v>
      </c>
      <c r="O1188" s="568"/>
    </row>
    <row r="1189" spans="1:15" ht="69.95" customHeight="1" thickBot="1" x14ac:dyDescent="0.3">
      <c r="A1189" s="543"/>
      <c r="B1189" s="575"/>
      <c r="C1189" s="576">
        <v>2621225</v>
      </c>
      <c r="D1189" s="577" t="s">
        <v>707</v>
      </c>
      <c r="E1189" s="578" t="s">
        <v>708</v>
      </c>
      <c r="F1189" s="579" t="s">
        <v>35</v>
      </c>
      <c r="G1189" s="576">
        <v>80612250</v>
      </c>
      <c r="H1189" s="580" t="s">
        <v>709</v>
      </c>
      <c r="I1189" s="581" t="s">
        <v>665</v>
      </c>
      <c r="J1189" s="581" t="s">
        <v>623</v>
      </c>
      <c r="K1189" s="582" t="s">
        <v>163</v>
      </c>
      <c r="L1189" s="1381">
        <v>3</v>
      </c>
      <c r="M1189" s="583"/>
      <c r="N1189" s="583">
        <f t="shared" si="18"/>
        <v>0</v>
      </c>
      <c r="O1189" s="584">
        <f>SUM(N1189)</f>
        <v>0</v>
      </c>
    </row>
    <row r="1190" spans="1:15" ht="69.95" customHeight="1" x14ac:dyDescent="0.25">
      <c r="A1190" s="501" t="s">
        <v>875</v>
      </c>
      <c r="B1190" s="502" t="s">
        <v>875</v>
      </c>
      <c r="C1190" s="503">
        <v>2120102</v>
      </c>
      <c r="D1190" s="585" t="s">
        <v>655</v>
      </c>
      <c r="E1190" s="505" t="s">
        <v>840</v>
      </c>
      <c r="F1190" s="506" t="s">
        <v>657</v>
      </c>
      <c r="G1190" s="503">
        <v>12005072</v>
      </c>
      <c r="H1190" s="586" t="s">
        <v>658</v>
      </c>
      <c r="I1190" s="508" t="s">
        <v>466</v>
      </c>
      <c r="J1190" s="508" t="s">
        <v>30</v>
      </c>
      <c r="K1190" s="508" t="s">
        <v>163</v>
      </c>
      <c r="L1190" s="1374">
        <v>3</v>
      </c>
      <c r="M1190" s="509"/>
      <c r="N1190" s="509">
        <f t="shared" si="18"/>
        <v>0</v>
      </c>
      <c r="O1190" s="510">
        <f>SUM(N1191)</f>
        <v>0</v>
      </c>
    </row>
    <row r="1191" spans="1:15" ht="69.95" customHeight="1" x14ac:dyDescent="0.25">
      <c r="A1191" s="501"/>
      <c r="B1191" s="511"/>
      <c r="C1191" s="512">
        <v>2112042</v>
      </c>
      <c r="D1191" s="587" t="s">
        <v>659</v>
      </c>
      <c r="E1191" s="514"/>
      <c r="F1191" s="515"/>
      <c r="G1191" s="512">
        <v>12611400</v>
      </c>
      <c r="H1191" s="588" t="s">
        <v>660</v>
      </c>
      <c r="I1191" s="519" t="s">
        <v>466</v>
      </c>
      <c r="J1191" s="519"/>
      <c r="K1191" s="518" t="s">
        <v>163</v>
      </c>
      <c r="L1191" s="1376">
        <v>3</v>
      </c>
      <c r="M1191" s="520"/>
      <c r="N1191" s="521">
        <f t="shared" si="18"/>
        <v>0</v>
      </c>
      <c r="O1191" s="522"/>
    </row>
    <row r="1192" spans="1:15" ht="69.95" customHeight="1" x14ac:dyDescent="0.25">
      <c r="A1192" s="501"/>
      <c r="B1192" s="511"/>
      <c r="C1192" s="532">
        <v>2516122</v>
      </c>
      <c r="D1192" s="597" t="s">
        <v>661</v>
      </c>
      <c r="E1192" s="524" t="s">
        <v>876</v>
      </c>
      <c r="F1192" s="501" t="s">
        <v>842</v>
      </c>
      <c r="G1192" s="598">
        <v>81528112</v>
      </c>
      <c r="H1192" s="591" t="s">
        <v>664</v>
      </c>
      <c r="I1192" s="528" t="s">
        <v>665</v>
      </c>
      <c r="J1192" s="528" t="s">
        <v>30</v>
      </c>
      <c r="K1192" s="518" t="s">
        <v>163</v>
      </c>
      <c r="L1192" s="1376">
        <v>3</v>
      </c>
      <c r="M1192" s="520"/>
      <c r="N1192" s="521">
        <f t="shared" si="18"/>
        <v>0</v>
      </c>
      <c r="O1192" s="525">
        <f>SUM(N1192:N1198)</f>
        <v>0</v>
      </c>
    </row>
    <row r="1193" spans="1:15" ht="69.95" customHeight="1" x14ac:dyDescent="0.25">
      <c r="A1193" s="501"/>
      <c r="B1193" s="511"/>
      <c r="C1193" s="512">
        <v>2802001</v>
      </c>
      <c r="D1193" s="587" t="s">
        <v>594</v>
      </c>
      <c r="E1193" s="524"/>
      <c r="F1193" s="501"/>
      <c r="G1193" s="512">
        <v>51070200</v>
      </c>
      <c r="H1193" s="591" t="s">
        <v>597</v>
      </c>
      <c r="I1193" s="528" t="s">
        <v>448</v>
      </c>
      <c r="J1193" s="528"/>
      <c r="K1193" s="519" t="s">
        <v>163</v>
      </c>
      <c r="L1193" s="1376">
        <v>1</v>
      </c>
      <c r="M1193" s="520"/>
      <c r="N1193" s="521">
        <f t="shared" si="18"/>
        <v>0</v>
      </c>
      <c r="O1193" s="522"/>
    </row>
    <row r="1194" spans="1:15" ht="69.95" customHeight="1" x14ac:dyDescent="0.25">
      <c r="A1194" s="501"/>
      <c r="B1194" s="511"/>
      <c r="C1194" s="523">
        <v>2851630</v>
      </c>
      <c r="D1194" s="590" t="s">
        <v>459</v>
      </c>
      <c r="E1194" s="524"/>
      <c r="F1194" s="501"/>
      <c r="G1194" s="523">
        <v>53516052</v>
      </c>
      <c r="H1194" s="594" t="s">
        <v>460</v>
      </c>
      <c r="I1194" s="528" t="s">
        <v>448</v>
      </c>
      <c r="J1194" s="528"/>
      <c r="K1194" s="519" t="s">
        <v>163</v>
      </c>
      <c r="L1194" s="1376">
        <v>1</v>
      </c>
      <c r="M1194" s="520"/>
      <c r="N1194" s="521">
        <f t="shared" si="18"/>
        <v>0</v>
      </c>
      <c r="O1194" s="522"/>
    </row>
    <row r="1195" spans="1:15" ht="69.95" customHeight="1" x14ac:dyDescent="0.25">
      <c r="A1195" s="501"/>
      <c r="B1195" s="511"/>
      <c r="C1195" s="523">
        <v>1010337</v>
      </c>
      <c r="D1195" s="590" t="s">
        <v>667</v>
      </c>
      <c r="E1195" s="524"/>
      <c r="F1195" s="501"/>
      <c r="G1195" s="523">
        <v>40103058</v>
      </c>
      <c r="H1195" s="593" t="s">
        <v>668</v>
      </c>
      <c r="I1195" s="518" t="s">
        <v>669</v>
      </c>
      <c r="J1195" s="518"/>
      <c r="K1195" s="518" t="s">
        <v>103</v>
      </c>
      <c r="L1195" s="1376">
        <v>9</v>
      </c>
      <c r="M1195" s="520"/>
      <c r="N1195" s="521">
        <f t="shared" si="18"/>
        <v>0</v>
      </c>
      <c r="O1195" s="522"/>
    </row>
    <row r="1196" spans="1:15" ht="69.95" customHeight="1" x14ac:dyDescent="0.25">
      <c r="A1196" s="501"/>
      <c r="B1196" s="511"/>
      <c r="C1196" s="512">
        <v>2820111</v>
      </c>
      <c r="D1196" s="587" t="s">
        <v>455</v>
      </c>
      <c r="E1196" s="524"/>
      <c r="F1196" s="501"/>
      <c r="G1196" s="512">
        <v>50113160</v>
      </c>
      <c r="H1196" s="594" t="s">
        <v>456</v>
      </c>
      <c r="I1196" s="528" t="s">
        <v>448</v>
      </c>
      <c r="J1196" s="528"/>
      <c r="K1196" s="519" t="s">
        <v>163</v>
      </c>
      <c r="L1196" s="1376">
        <v>1</v>
      </c>
      <c r="M1196" s="520"/>
      <c r="N1196" s="521">
        <f t="shared" si="18"/>
        <v>0</v>
      </c>
      <c r="O1196" s="522"/>
    </row>
    <row r="1197" spans="1:15" ht="69.95" customHeight="1" x14ac:dyDescent="0.25">
      <c r="A1197" s="501"/>
      <c r="B1197" s="511"/>
      <c r="C1197" s="512">
        <v>2831607</v>
      </c>
      <c r="D1197" s="587" t="s">
        <v>449</v>
      </c>
      <c r="E1197" s="524"/>
      <c r="F1197" s="501"/>
      <c r="G1197" s="512">
        <v>54038070</v>
      </c>
      <c r="H1197" s="594" t="s">
        <v>450</v>
      </c>
      <c r="I1197" s="528" t="s">
        <v>448</v>
      </c>
      <c r="J1197" s="528"/>
      <c r="K1197" s="519" t="s">
        <v>163</v>
      </c>
      <c r="L1197" s="1376">
        <v>2</v>
      </c>
      <c r="M1197" s="520"/>
      <c r="N1197" s="521">
        <f t="shared" si="18"/>
        <v>0</v>
      </c>
      <c r="O1197" s="522"/>
    </row>
    <row r="1198" spans="1:15" ht="69.95" customHeight="1" x14ac:dyDescent="0.25">
      <c r="A1198" s="501"/>
      <c r="B1198" s="511"/>
      <c r="C1198" s="523">
        <v>2901620</v>
      </c>
      <c r="D1198" s="590" t="s">
        <v>457</v>
      </c>
      <c r="E1198" s="514"/>
      <c r="F1198" s="515"/>
      <c r="G1198" s="523">
        <v>52516050</v>
      </c>
      <c r="H1198" s="594" t="s">
        <v>458</v>
      </c>
      <c r="I1198" s="528" t="s">
        <v>448</v>
      </c>
      <c r="J1198" s="528"/>
      <c r="K1198" s="519" t="s">
        <v>163</v>
      </c>
      <c r="L1198" s="1376">
        <v>2</v>
      </c>
      <c r="M1198" s="520"/>
      <c r="N1198" s="521">
        <f t="shared" si="18"/>
        <v>0</v>
      </c>
      <c r="O1198" s="526"/>
    </row>
    <row r="1199" spans="1:15" ht="69.95" customHeight="1" x14ac:dyDescent="0.25">
      <c r="A1199" s="501"/>
      <c r="B1199" s="511"/>
      <c r="C1199" s="512">
        <v>2624103</v>
      </c>
      <c r="D1199" s="587" t="s">
        <v>758</v>
      </c>
      <c r="E1199" s="527" t="s">
        <v>877</v>
      </c>
      <c r="F1199" s="515" t="s">
        <v>35</v>
      </c>
      <c r="G1199" s="512">
        <v>80632003</v>
      </c>
      <c r="H1199" s="594" t="s">
        <v>760</v>
      </c>
      <c r="I1199" s="528" t="s">
        <v>665</v>
      </c>
      <c r="J1199" s="528" t="s">
        <v>30</v>
      </c>
      <c r="K1199" s="519" t="s">
        <v>163</v>
      </c>
      <c r="L1199" s="1376">
        <v>3</v>
      </c>
      <c r="M1199" s="520"/>
      <c r="N1199" s="521">
        <f t="shared" si="18"/>
        <v>0</v>
      </c>
      <c r="O1199" s="526">
        <f>SUM(N1199)</f>
        <v>0</v>
      </c>
    </row>
    <row r="1200" spans="1:15" ht="69.95" customHeight="1" x14ac:dyDescent="0.25">
      <c r="A1200" s="501"/>
      <c r="B1200" s="511"/>
      <c r="C1200" s="532">
        <v>2600606</v>
      </c>
      <c r="D1200" s="597" t="s">
        <v>846</v>
      </c>
      <c r="E1200" s="530" t="s">
        <v>847</v>
      </c>
      <c r="F1200" s="531" t="s">
        <v>848</v>
      </c>
      <c r="G1200" s="598">
        <v>81201006</v>
      </c>
      <c r="H1200" s="591" t="s">
        <v>849</v>
      </c>
      <c r="I1200" s="528" t="s">
        <v>665</v>
      </c>
      <c r="J1200" s="528" t="s">
        <v>30</v>
      </c>
      <c r="K1200" s="518" t="s">
        <v>163</v>
      </c>
      <c r="L1200" s="1376">
        <v>3</v>
      </c>
      <c r="M1200" s="520"/>
      <c r="N1200" s="521">
        <f t="shared" si="18"/>
        <v>0</v>
      </c>
      <c r="O1200" s="525">
        <f>SUM(N1200:N1201)</f>
        <v>0</v>
      </c>
    </row>
    <row r="1201" spans="1:15" ht="69.95" customHeight="1" x14ac:dyDescent="0.25">
      <c r="A1201" s="501"/>
      <c r="B1201" s="511"/>
      <c r="C1201" s="523">
        <v>1010337</v>
      </c>
      <c r="D1201" s="590" t="s">
        <v>667</v>
      </c>
      <c r="E1201" s="514"/>
      <c r="F1201" s="515"/>
      <c r="G1201" s="523">
        <v>40103058</v>
      </c>
      <c r="H1201" s="593" t="s">
        <v>668</v>
      </c>
      <c r="I1201" s="518" t="s">
        <v>669</v>
      </c>
      <c r="J1201" s="518"/>
      <c r="K1201" s="518" t="s">
        <v>103</v>
      </c>
      <c r="L1201" s="1376">
        <v>9</v>
      </c>
      <c r="M1201" s="520"/>
      <c r="N1201" s="521">
        <f t="shared" si="18"/>
        <v>0</v>
      </c>
      <c r="O1201" s="526"/>
    </row>
    <row r="1202" spans="1:15" ht="69.95" customHeight="1" x14ac:dyDescent="0.25">
      <c r="A1202" s="501"/>
      <c r="B1202" s="511"/>
      <c r="C1202" s="523">
        <v>3100505</v>
      </c>
      <c r="D1202" s="590" t="s">
        <v>878</v>
      </c>
      <c r="E1202" s="530" t="s">
        <v>879</v>
      </c>
      <c r="F1202" s="531" t="s">
        <v>879</v>
      </c>
      <c r="G1202" s="523">
        <v>92106015</v>
      </c>
      <c r="H1202" s="591" t="s">
        <v>880</v>
      </c>
      <c r="I1202" s="528" t="s">
        <v>680</v>
      </c>
      <c r="J1202" s="528" t="s">
        <v>36</v>
      </c>
      <c r="K1202" s="519" t="s">
        <v>163</v>
      </c>
      <c r="L1202" s="1376">
        <v>1</v>
      </c>
      <c r="M1202" s="520"/>
      <c r="N1202" s="521">
        <f t="shared" si="18"/>
        <v>0</v>
      </c>
      <c r="O1202" s="525">
        <f>SUM(N1202:N1205)</f>
        <v>0</v>
      </c>
    </row>
    <row r="1203" spans="1:15" ht="69.95" customHeight="1" x14ac:dyDescent="0.25">
      <c r="A1203" s="501"/>
      <c r="B1203" s="511"/>
      <c r="C1203" s="512">
        <v>1015206</v>
      </c>
      <c r="D1203" s="587" t="s">
        <v>683</v>
      </c>
      <c r="E1203" s="524"/>
      <c r="F1203" s="501"/>
      <c r="G1203" s="512">
        <v>45002011</v>
      </c>
      <c r="H1203" s="594" t="s">
        <v>684</v>
      </c>
      <c r="I1203" s="528" t="s">
        <v>685</v>
      </c>
      <c r="J1203" s="528"/>
      <c r="K1203" s="518" t="s">
        <v>103</v>
      </c>
      <c r="L1203" s="1376">
        <v>3</v>
      </c>
      <c r="M1203" s="520"/>
      <c r="N1203" s="521">
        <f t="shared" si="18"/>
        <v>0</v>
      </c>
      <c r="O1203" s="522"/>
    </row>
    <row r="1204" spans="1:15" ht="69.95" customHeight="1" x14ac:dyDescent="0.25">
      <c r="A1204" s="501"/>
      <c r="B1204" s="511"/>
      <c r="C1204" s="512">
        <v>2840301</v>
      </c>
      <c r="D1204" s="587" t="s">
        <v>739</v>
      </c>
      <c r="E1204" s="524"/>
      <c r="F1204" s="501"/>
      <c r="G1204" s="512">
        <v>51510001</v>
      </c>
      <c r="H1204" s="594" t="s">
        <v>740</v>
      </c>
      <c r="I1204" s="528" t="s">
        <v>448</v>
      </c>
      <c r="J1204" s="528"/>
      <c r="K1204" s="519" t="s">
        <v>163</v>
      </c>
      <c r="L1204" s="1376">
        <v>1</v>
      </c>
      <c r="M1204" s="520"/>
      <c r="N1204" s="521">
        <f t="shared" si="18"/>
        <v>0</v>
      </c>
      <c r="O1204" s="522"/>
    </row>
    <row r="1205" spans="1:15" ht="69.95" customHeight="1" x14ac:dyDescent="0.25">
      <c r="A1205" s="501"/>
      <c r="B1205" s="511"/>
      <c r="C1205" s="523">
        <v>2820108</v>
      </c>
      <c r="D1205" s="590" t="s">
        <v>686</v>
      </c>
      <c r="E1205" s="514"/>
      <c r="F1205" s="515"/>
      <c r="G1205" s="523">
        <v>50112008</v>
      </c>
      <c r="H1205" s="593" t="s">
        <v>687</v>
      </c>
      <c r="I1205" s="518" t="s">
        <v>448</v>
      </c>
      <c r="J1205" s="518"/>
      <c r="K1205" s="518" t="s">
        <v>688</v>
      </c>
      <c r="L1205" s="1376">
        <v>1</v>
      </c>
      <c r="M1205" s="520"/>
      <c r="N1205" s="521">
        <f t="shared" si="18"/>
        <v>0</v>
      </c>
      <c r="O1205" s="526"/>
    </row>
    <row r="1206" spans="1:15" ht="69.95" customHeight="1" x14ac:dyDescent="0.25">
      <c r="A1206" s="501"/>
      <c r="B1206" s="511"/>
      <c r="C1206" s="532">
        <v>1021752</v>
      </c>
      <c r="D1206" s="597" t="s">
        <v>689</v>
      </c>
      <c r="E1206" s="530" t="s">
        <v>741</v>
      </c>
      <c r="F1206" s="531" t="s">
        <v>35</v>
      </c>
      <c r="G1206" s="598">
        <v>41002192</v>
      </c>
      <c r="H1206" s="593" t="s">
        <v>691</v>
      </c>
      <c r="I1206" s="518" t="s">
        <v>685</v>
      </c>
      <c r="J1206" s="518" t="s">
        <v>623</v>
      </c>
      <c r="K1206" s="518" t="s">
        <v>103</v>
      </c>
      <c r="L1206" s="1376">
        <v>8</v>
      </c>
      <c r="M1206" s="520"/>
      <c r="N1206" s="521">
        <f t="shared" si="18"/>
        <v>0</v>
      </c>
      <c r="O1206" s="525">
        <f>SUM(N1206:N1209)</f>
        <v>0</v>
      </c>
    </row>
    <row r="1207" spans="1:15" ht="69.95" customHeight="1" x14ac:dyDescent="0.25">
      <c r="A1207" s="501"/>
      <c r="B1207" s="511"/>
      <c r="C1207" s="512">
        <v>2862301</v>
      </c>
      <c r="D1207" s="587" t="s">
        <v>692</v>
      </c>
      <c r="E1207" s="524"/>
      <c r="F1207" s="501"/>
      <c r="G1207" s="512">
        <v>50801001</v>
      </c>
      <c r="H1207" s="591" t="s">
        <v>693</v>
      </c>
      <c r="I1207" s="528" t="s">
        <v>448</v>
      </c>
      <c r="J1207" s="528"/>
      <c r="K1207" s="518" t="s">
        <v>163</v>
      </c>
      <c r="L1207" s="1376">
        <v>1</v>
      </c>
      <c r="M1207" s="520"/>
      <c r="N1207" s="521">
        <f t="shared" si="18"/>
        <v>0</v>
      </c>
      <c r="O1207" s="522"/>
    </row>
    <row r="1208" spans="1:15" ht="69.95" customHeight="1" x14ac:dyDescent="0.25">
      <c r="A1208" s="501"/>
      <c r="B1208" s="511"/>
      <c r="C1208" s="523">
        <v>2635125</v>
      </c>
      <c r="D1208" s="590" t="s">
        <v>742</v>
      </c>
      <c r="E1208" s="524"/>
      <c r="F1208" s="501"/>
      <c r="G1208" s="523">
        <v>80101250</v>
      </c>
      <c r="H1208" s="591" t="s">
        <v>743</v>
      </c>
      <c r="I1208" s="528" t="s">
        <v>665</v>
      </c>
      <c r="J1208" s="528"/>
      <c r="K1208" s="519" t="s">
        <v>163</v>
      </c>
      <c r="L1208" s="1376">
        <v>3</v>
      </c>
      <c r="M1208" s="520"/>
      <c r="N1208" s="521">
        <f t="shared" si="18"/>
        <v>0</v>
      </c>
      <c r="O1208" s="522"/>
    </row>
    <row r="1209" spans="1:15" ht="69.95" customHeight="1" x14ac:dyDescent="0.25">
      <c r="A1209" s="501"/>
      <c r="B1209" s="511"/>
      <c r="C1209" s="512">
        <v>2052244</v>
      </c>
      <c r="D1209" s="620" t="s">
        <v>491</v>
      </c>
      <c r="E1209" s="514"/>
      <c r="F1209" s="515"/>
      <c r="G1209" s="512">
        <v>10606082</v>
      </c>
      <c r="H1209" s="591" t="s">
        <v>492</v>
      </c>
      <c r="I1209" s="528" t="s">
        <v>466</v>
      </c>
      <c r="J1209" s="528"/>
      <c r="K1209" s="518" t="s">
        <v>163</v>
      </c>
      <c r="L1209" s="1376">
        <v>4</v>
      </c>
      <c r="M1209" s="520"/>
      <c r="N1209" s="521">
        <f t="shared" si="18"/>
        <v>0</v>
      </c>
      <c r="O1209" s="526"/>
    </row>
    <row r="1210" spans="1:15" ht="69.95" customHeight="1" thickBot="1" x14ac:dyDescent="0.3">
      <c r="A1210" s="501"/>
      <c r="B1210" s="533"/>
      <c r="C1210" s="623">
        <v>2621102</v>
      </c>
      <c r="D1210" s="624" t="s">
        <v>744</v>
      </c>
      <c r="E1210" s="535" t="s">
        <v>745</v>
      </c>
      <c r="F1210" s="536" t="s">
        <v>35</v>
      </c>
      <c r="G1210" s="623">
        <v>80611035</v>
      </c>
      <c r="H1210" s="647" t="s">
        <v>746</v>
      </c>
      <c r="I1210" s="648" t="s">
        <v>665</v>
      </c>
      <c r="J1210" s="648" t="s">
        <v>623</v>
      </c>
      <c r="K1210" s="621" t="s">
        <v>163</v>
      </c>
      <c r="L1210" s="1377">
        <v>3</v>
      </c>
      <c r="M1210" s="540"/>
      <c r="N1210" s="541">
        <f t="shared" si="18"/>
        <v>0</v>
      </c>
      <c r="O1210" s="542">
        <f>SUM(N1210)</f>
        <v>0</v>
      </c>
    </row>
    <row r="1211" spans="1:15" ht="69.95" customHeight="1" x14ac:dyDescent="0.25">
      <c r="A1211" s="543" t="s">
        <v>881</v>
      </c>
      <c r="B1211" s="544" t="s">
        <v>881</v>
      </c>
      <c r="C1211" s="549">
        <v>2120102</v>
      </c>
      <c r="D1211" s="546" t="s">
        <v>655</v>
      </c>
      <c r="E1211" s="547" t="s">
        <v>840</v>
      </c>
      <c r="F1211" s="548" t="s">
        <v>657</v>
      </c>
      <c r="G1211" s="549">
        <v>12005072</v>
      </c>
      <c r="H1211" s="550" t="s">
        <v>658</v>
      </c>
      <c r="I1211" s="551" t="s">
        <v>466</v>
      </c>
      <c r="J1211" s="551" t="s">
        <v>30</v>
      </c>
      <c r="K1211" s="551" t="s">
        <v>163</v>
      </c>
      <c r="L1211" s="1378">
        <v>3</v>
      </c>
      <c r="M1211" s="552"/>
      <c r="N1211" s="552">
        <f t="shared" si="18"/>
        <v>0</v>
      </c>
      <c r="O1211" s="553">
        <f>SUM(N1212)</f>
        <v>0</v>
      </c>
    </row>
    <row r="1212" spans="1:15" ht="69.95" customHeight="1" x14ac:dyDescent="0.25">
      <c r="A1212" s="543"/>
      <c r="B1212" s="554"/>
      <c r="C1212" s="559">
        <v>2112042</v>
      </c>
      <c r="D1212" s="556" t="s">
        <v>659</v>
      </c>
      <c r="E1212" s="557"/>
      <c r="F1212" s="558"/>
      <c r="G1212" s="559">
        <v>12611400</v>
      </c>
      <c r="H1212" s="560" t="s">
        <v>660</v>
      </c>
      <c r="I1212" s="561" t="s">
        <v>466</v>
      </c>
      <c r="J1212" s="561"/>
      <c r="K1212" s="562" t="s">
        <v>163</v>
      </c>
      <c r="L1212" s="1380">
        <v>3</v>
      </c>
      <c r="M1212" s="563"/>
      <c r="N1212" s="563">
        <f t="shared" si="18"/>
        <v>0</v>
      </c>
      <c r="O1212" s="564"/>
    </row>
    <row r="1213" spans="1:15" ht="69.95" customHeight="1" x14ac:dyDescent="0.25">
      <c r="A1213" s="543"/>
      <c r="B1213" s="554"/>
      <c r="C1213" s="574">
        <v>2516122</v>
      </c>
      <c r="D1213" s="607" t="s">
        <v>661</v>
      </c>
      <c r="E1213" s="566" t="s">
        <v>876</v>
      </c>
      <c r="F1213" s="543" t="s">
        <v>842</v>
      </c>
      <c r="G1213" s="608">
        <v>81528112</v>
      </c>
      <c r="H1213" s="603" t="s">
        <v>664</v>
      </c>
      <c r="I1213" s="570" t="s">
        <v>665</v>
      </c>
      <c r="J1213" s="570" t="s">
        <v>30</v>
      </c>
      <c r="K1213" s="562" t="s">
        <v>163</v>
      </c>
      <c r="L1213" s="1380">
        <v>3</v>
      </c>
      <c r="M1213" s="563"/>
      <c r="N1213" s="563">
        <f t="shared" si="18"/>
        <v>0</v>
      </c>
      <c r="O1213" s="567">
        <f>SUM(N1213:N1219)</f>
        <v>0</v>
      </c>
    </row>
    <row r="1214" spans="1:15" ht="69.95" customHeight="1" x14ac:dyDescent="0.25">
      <c r="A1214" s="543"/>
      <c r="B1214" s="554"/>
      <c r="C1214" s="559">
        <v>2802001</v>
      </c>
      <c r="D1214" s="556" t="s">
        <v>594</v>
      </c>
      <c r="E1214" s="566"/>
      <c r="F1214" s="543"/>
      <c r="G1214" s="559">
        <v>51070200</v>
      </c>
      <c r="H1214" s="603" t="s">
        <v>597</v>
      </c>
      <c r="I1214" s="570" t="s">
        <v>448</v>
      </c>
      <c r="J1214" s="570"/>
      <c r="K1214" s="561" t="s">
        <v>163</v>
      </c>
      <c r="L1214" s="1380">
        <v>1</v>
      </c>
      <c r="M1214" s="563"/>
      <c r="N1214" s="563">
        <f t="shared" si="18"/>
        <v>0</v>
      </c>
      <c r="O1214" s="564"/>
    </row>
    <row r="1215" spans="1:15" ht="69.95" customHeight="1" x14ac:dyDescent="0.25">
      <c r="A1215" s="543"/>
      <c r="B1215" s="554"/>
      <c r="C1215" s="565">
        <v>2851630</v>
      </c>
      <c r="D1215" s="602" t="s">
        <v>459</v>
      </c>
      <c r="E1215" s="566"/>
      <c r="F1215" s="543"/>
      <c r="G1215" s="565">
        <v>53516052</v>
      </c>
      <c r="H1215" s="606" t="s">
        <v>460</v>
      </c>
      <c r="I1215" s="570" t="s">
        <v>448</v>
      </c>
      <c r="J1215" s="570"/>
      <c r="K1215" s="561" t="s">
        <v>163</v>
      </c>
      <c r="L1215" s="1380">
        <v>1</v>
      </c>
      <c r="M1215" s="563"/>
      <c r="N1215" s="563">
        <f t="shared" si="18"/>
        <v>0</v>
      </c>
      <c r="O1215" s="564"/>
    </row>
    <row r="1216" spans="1:15" ht="69.95" customHeight="1" x14ac:dyDescent="0.25">
      <c r="A1216" s="543"/>
      <c r="B1216" s="554"/>
      <c r="C1216" s="565">
        <v>1010337</v>
      </c>
      <c r="D1216" s="602" t="s">
        <v>667</v>
      </c>
      <c r="E1216" s="566"/>
      <c r="F1216" s="543"/>
      <c r="G1216" s="565">
        <v>40103058</v>
      </c>
      <c r="H1216" s="605" t="s">
        <v>668</v>
      </c>
      <c r="I1216" s="562" t="s">
        <v>669</v>
      </c>
      <c r="J1216" s="562"/>
      <c r="K1216" s="562" t="s">
        <v>103</v>
      </c>
      <c r="L1216" s="1380">
        <v>9</v>
      </c>
      <c r="M1216" s="563"/>
      <c r="N1216" s="563">
        <f t="shared" si="18"/>
        <v>0</v>
      </c>
      <c r="O1216" s="564"/>
    </row>
    <row r="1217" spans="1:15" ht="69.95" customHeight="1" x14ac:dyDescent="0.25">
      <c r="A1217" s="543"/>
      <c r="B1217" s="554"/>
      <c r="C1217" s="559">
        <v>2820111</v>
      </c>
      <c r="D1217" s="556" t="s">
        <v>455</v>
      </c>
      <c r="E1217" s="566"/>
      <c r="F1217" s="543"/>
      <c r="G1217" s="559">
        <v>50113160</v>
      </c>
      <c r="H1217" s="606" t="s">
        <v>456</v>
      </c>
      <c r="I1217" s="570" t="s">
        <v>448</v>
      </c>
      <c r="J1217" s="570"/>
      <c r="K1217" s="561" t="s">
        <v>163</v>
      </c>
      <c r="L1217" s="1380">
        <v>1</v>
      </c>
      <c r="M1217" s="563"/>
      <c r="N1217" s="563">
        <f t="shared" si="18"/>
        <v>0</v>
      </c>
      <c r="O1217" s="564"/>
    </row>
    <row r="1218" spans="1:15" ht="69.95" customHeight="1" x14ac:dyDescent="0.25">
      <c r="A1218" s="543"/>
      <c r="B1218" s="554"/>
      <c r="C1218" s="559">
        <v>2831607</v>
      </c>
      <c r="D1218" s="556" t="s">
        <v>449</v>
      </c>
      <c r="E1218" s="566"/>
      <c r="F1218" s="543"/>
      <c r="G1218" s="559">
        <v>54038070</v>
      </c>
      <c r="H1218" s="606" t="s">
        <v>450</v>
      </c>
      <c r="I1218" s="570" t="s">
        <v>448</v>
      </c>
      <c r="J1218" s="570"/>
      <c r="K1218" s="561" t="s">
        <v>163</v>
      </c>
      <c r="L1218" s="1380">
        <v>2</v>
      </c>
      <c r="M1218" s="563"/>
      <c r="N1218" s="563">
        <f t="shared" si="18"/>
        <v>0</v>
      </c>
      <c r="O1218" s="564"/>
    </row>
    <row r="1219" spans="1:15" ht="69.95" customHeight="1" x14ac:dyDescent="0.25">
      <c r="A1219" s="543"/>
      <c r="B1219" s="554"/>
      <c r="C1219" s="565">
        <v>2901620</v>
      </c>
      <c r="D1219" s="602" t="s">
        <v>457</v>
      </c>
      <c r="E1219" s="557"/>
      <c r="F1219" s="558"/>
      <c r="G1219" s="565">
        <v>52516050</v>
      </c>
      <c r="H1219" s="606" t="s">
        <v>458</v>
      </c>
      <c r="I1219" s="570" t="s">
        <v>448</v>
      </c>
      <c r="J1219" s="570"/>
      <c r="K1219" s="561" t="s">
        <v>163</v>
      </c>
      <c r="L1219" s="1380">
        <v>2</v>
      </c>
      <c r="M1219" s="563"/>
      <c r="N1219" s="563">
        <f t="shared" si="18"/>
        <v>0</v>
      </c>
      <c r="O1219" s="568"/>
    </row>
    <row r="1220" spans="1:15" ht="69.95" customHeight="1" x14ac:dyDescent="0.25">
      <c r="A1220" s="543"/>
      <c r="B1220" s="554"/>
      <c r="C1220" s="559">
        <v>2624105</v>
      </c>
      <c r="D1220" s="556" t="s">
        <v>768</v>
      </c>
      <c r="E1220" s="569" t="s">
        <v>882</v>
      </c>
      <c r="F1220" s="558" t="s">
        <v>35</v>
      </c>
      <c r="G1220" s="559">
        <v>80632005</v>
      </c>
      <c r="H1220" s="606" t="s">
        <v>770</v>
      </c>
      <c r="I1220" s="570" t="s">
        <v>665</v>
      </c>
      <c r="J1220" s="570" t="s">
        <v>30</v>
      </c>
      <c r="K1220" s="561" t="s">
        <v>163</v>
      </c>
      <c r="L1220" s="1380">
        <v>3</v>
      </c>
      <c r="M1220" s="563"/>
      <c r="N1220" s="563">
        <f t="shared" si="18"/>
        <v>0</v>
      </c>
      <c r="O1220" s="568">
        <f>SUM(N1220)</f>
        <v>0</v>
      </c>
    </row>
    <row r="1221" spans="1:15" ht="69.95" customHeight="1" x14ac:dyDescent="0.25">
      <c r="A1221" s="543"/>
      <c r="B1221" s="554"/>
      <c r="C1221" s="574">
        <v>2600606</v>
      </c>
      <c r="D1221" s="607" t="s">
        <v>846</v>
      </c>
      <c r="E1221" s="572" t="s">
        <v>847</v>
      </c>
      <c r="F1221" s="573" t="s">
        <v>848</v>
      </c>
      <c r="G1221" s="608">
        <v>81201006</v>
      </c>
      <c r="H1221" s="603" t="s">
        <v>849</v>
      </c>
      <c r="I1221" s="570" t="s">
        <v>665</v>
      </c>
      <c r="J1221" s="570" t="s">
        <v>30</v>
      </c>
      <c r="K1221" s="562" t="s">
        <v>163</v>
      </c>
      <c r="L1221" s="1380">
        <v>3</v>
      </c>
      <c r="M1221" s="563"/>
      <c r="N1221" s="563">
        <f t="shared" si="18"/>
        <v>0</v>
      </c>
      <c r="O1221" s="567">
        <f>SUM(N1221:N1222)</f>
        <v>0</v>
      </c>
    </row>
    <row r="1222" spans="1:15" ht="69.95" customHeight="1" x14ac:dyDescent="0.25">
      <c r="A1222" s="543"/>
      <c r="B1222" s="554"/>
      <c r="C1222" s="565">
        <v>1010337</v>
      </c>
      <c r="D1222" s="602" t="s">
        <v>667</v>
      </c>
      <c r="E1222" s="557"/>
      <c r="F1222" s="558"/>
      <c r="G1222" s="565">
        <v>40103058</v>
      </c>
      <c r="H1222" s="605" t="s">
        <v>668</v>
      </c>
      <c r="I1222" s="562" t="s">
        <v>669</v>
      </c>
      <c r="J1222" s="562"/>
      <c r="K1222" s="562" t="s">
        <v>103</v>
      </c>
      <c r="L1222" s="1380">
        <v>9</v>
      </c>
      <c r="M1222" s="563"/>
      <c r="N1222" s="563">
        <f t="shared" si="18"/>
        <v>0</v>
      </c>
      <c r="O1222" s="568"/>
    </row>
    <row r="1223" spans="1:15" ht="69.95" customHeight="1" x14ac:dyDescent="0.25">
      <c r="A1223" s="543"/>
      <c r="B1223" s="554"/>
      <c r="C1223" s="649">
        <v>3100509</v>
      </c>
      <c r="D1223" s="650" t="s">
        <v>883</v>
      </c>
      <c r="E1223" s="572" t="s">
        <v>884</v>
      </c>
      <c r="F1223" s="573" t="s">
        <v>884</v>
      </c>
      <c r="G1223" s="651">
        <v>92106030</v>
      </c>
      <c r="H1223" s="603" t="s">
        <v>885</v>
      </c>
      <c r="I1223" s="570" t="s">
        <v>680</v>
      </c>
      <c r="J1223" s="570" t="s">
        <v>36</v>
      </c>
      <c r="K1223" s="561" t="s">
        <v>163</v>
      </c>
      <c r="L1223" s="1380">
        <v>1</v>
      </c>
      <c r="M1223" s="563"/>
      <c r="N1223" s="563">
        <f t="shared" si="18"/>
        <v>0</v>
      </c>
      <c r="O1223" s="567">
        <f>SUM(N1223:N1226)</f>
        <v>0</v>
      </c>
    </row>
    <row r="1224" spans="1:15" ht="69.95" customHeight="1" x14ac:dyDescent="0.25">
      <c r="A1224" s="543"/>
      <c r="B1224" s="554"/>
      <c r="C1224" s="559">
        <v>1015206</v>
      </c>
      <c r="D1224" s="556" t="s">
        <v>683</v>
      </c>
      <c r="E1224" s="566"/>
      <c r="F1224" s="543"/>
      <c r="G1224" s="559">
        <v>45002011</v>
      </c>
      <c r="H1224" s="606" t="s">
        <v>684</v>
      </c>
      <c r="I1224" s="570" t="s">
        <v>685</v>
      </c>
      <c r="J1224" s="570"/>
      <c r="K1224" s="562" t="s">
        <v>103</v>
      </c>
      <c r="L1224" s="1380">
        <v>3</v>
      </c>
      <c r="M1224" s="563"/>
      <c r="N1224" s="563">
        <f t="shared" si="18"/>
        <v>0</v>
      </c>
      <c r="O1224" s="564"/>
    </row>
    <row r="1225" spans="1:15" ht="69.95" customHeight="1" x14ac:dyDescent="0.25">
      <c r="A1225" s="543"/>
      <c r="B1225" s="554"/>
      <c r="C1225" s="559">
        <v>2840301</v>
      </c>
      <c r="D1225" s="556" t="s">
        <v>739</v>
      </c>
      <c r="E1225" s="566"/>
      <c r="F1225" s="543"/>
      <c r="G1225" s="559">
        <v>51510001</v>
      </c>
      <c r="H1225" s="606" t="s">
        <v>740</v>
      </c>
      <c r="I1225" s="570" t="s">
        <v>448</v>
      </c>
      <c r="J1225" s="570"/>
      <c r="K1225" s="561" t="s">
        <v>163</v>
      </c>
      <c r="L1225" s="1380">
        <v>1</v>
      </c>
      <c r="M1225" s="563"/>
      <c r="N1225" s="563">
        <f t="shared" si="18"/>
        <v>0</v>
      </c>
      <c r="O1225" s="564"/>
    </row>
    <row r="1226" spans="1:15" ht="69.95" customHeight="1" x14ac:dyDescent="0.25">
      <c r="A1226" s="543"/>
      <c r="B1226" s="554"/>
      <c r="C1226" s="565">
        <v>2820108</v>
      </c>
      <c r="D1226" s="602" t="s">
        <v>686</v>
      </c>
      <c r="E1226" s="557"/>
      <c r="F1226" s="558"/>
      <c r="G1226" s="565">
        <v>50112008</v>
      </c>
      <c r="H1226" s="605" t="s">
        <v>687</v>
      </c>
      <c r="I1226" s="562" t="s">
        <v>448</v>
      </c>
      <c r="J1226" s="562"/>
      <c r="K1226" s="562" t="s">
        <v>688</v>
      </c>
      <c r="L1226" s="1380">
        <v>1</v>
      </c>
      <c r="M1226" s="563"/>
      <c r="N1226" s="563">
        <f t="shared" si="18"/>
        <v>0</v>
      </c>
      <c r="O1226" s="568"/>
    </row>
    <row r="1227" spans="1:15" ht="69.95" customHeight="1" x14ac:dyDescent="0.25">
      <c r="A1227" s="543"/>
      <c r="B1227" s="554"/>
      <c r="C1227" s="574">
        <v>1021752</v>
      </c>
      <c r="D1227" s="607" t="s">
        <v>689</v>
      </c>
      <c r="E1227" s="572" t="s">
        <v>741</v>
      </c>
      <c r="F1227" s="573" t="s">
        <v>35</v>
      </c>
      <c r="G1227" s="608">
        <v>41002192</v>
      </c>
      <c r="H1227" s="605" t="s">
        <v>691</v>
      </c>
      <c r="I1227" s="562" t="s">
        <v>685</v>
      </c>
      <c r="J1227" s="562" t="s">
        <v>623</v>
      </c>
      <c r="K1227" s="562" t="s">
        <v>103</v>
      </c>
      <c r="L1227" s="1380">
        <v>8</v>
      </c>
      <c r="M1227" s="563"/>
      <c r="N1227" s="563">
        <f t="shared" si="18"/>
        <v>0</v>
      </c>
      <c r="O1227" s="567">
        <f>SUM(N1227:N1230)</f>
        <v>0</v>
      </c>
    </row>
    <row r="1228" spans="1:15" ht="69.95" customHeight="1" x14ac:dyDescent="0.25">
      <c r="A1228" s="543"/>
      <c r="B1228" s="554"/>
      <c r="C1228" s="559">
        <v>2862301</v>
      </c>
      <c r="D1228" s="556" t="s">
        <v>692</v>
      </c>
      <c r="E1228" s="566"/>
      <c r="F1228" s="543"/>
      <c r="G1228" s="559">
        <v>50801001</v>
      </c>
      <c r="H1228" s="603" t="s">
        <v>693</v>
      </c>
      <c r="I1228" s="570" t="s">
        <v>448</v>
      </c>
      <c r="J1228" s="570"/>
      <c r="K1228" s="562" t="s">
        <v>163</v>
      </c>
      <c r="L1228" s="1380">
        <v>1</v>
      </c>
      <c r="M1228" s="563"/>
      <c r="N1228" s="563">
        <f t="shared" si="18"/>
        <v>0</v>
      </c>
      <c r="O1228" s="564"/>
    </row>
    <row r="1229" spans="1:15" ht="69.95" customHeight="1" x14ac:dyDescent="0.25">
      <c r="A1229" s="543"/>
      <c r="B1229" s="554"/>
      <c r="C1229" s="565">
        <v>2635125</v>
      </c>
      <c r="D1229" s="602" t="s">
        <v>742</v>
      </c>
      <c r="E1229" s="566"/>
      <c r="F1229" s="543"/>
      <c r="G1229" s="565">
        <v>80101250</v>
      </c>
      <c r="H1229" s="603" t="s">
        <v>743</v>
      </c>
      <c r="I1229" s="570" t="s">
        <v>665</v>
      </c>
      <c r="J1229" s="570"/>
      <c r="K1229" s="561" t="s">
        <v>163</v>
      </c>
      <c r="L1229" s="1380">
        <v>3</v>
      </c>
      <c r="M1229" s="563"/>
      <c r="N1229" s="563">
        <f t="shared" si="18"/>
        <v>0</v>
      </c>
      <c r="O1229" s="564"/>
    </row>
    <row r="1230" spans="1:15" ht="69.95" customHeight="1" x14ac:dyDescent="0.25">
      <c r="A1230" s="543"/>
      <c r="B1230" s="554"/>
      <c r="C1230" s="559">
        <v>2052244</v>
      </c>
      <c r="D1230" s="613" t="s">
        <v>491</v>
      </c>
      <c r="E1230" s="557"/>
      <c r="F1230" s="558"/>
      <c r="G1230" s="559">
        <v>10606082</v>
      </c>
      <c r="H1230" s="603" t="s">
        <v>492</v>
      </c>
      <c r="I1230" s="570" t="s">
        <v>466</v>
      </c>
      <c r="J1230" s="570"/>
      <c r="K1230" s="562" t="s">
        <v>163</v>
      </c>
      <c r="L1230" s="1380">
        <v>4</v>
      </c>
      <c r="M1230" s="563"/>
      <c r="N1230" s="563">
        <f t="shared" si="18"/>
        <v>0</v>
      </c>
      <c r="O1230" s="568"/>
    </row>
    <row r="1231" spans="1:15" ht="69.95" customHeight="1" thickBot="1" x14ac:dyDescent="0.3">
      <c r="A1231" s="543"/>
      <c r="B1231" s="575"/>
      <c r="C1231" s="576">
        <v>2621106</v>
      </c>
      <c r="D1231" s="577" t="s">
        <v>754</v>
      </c>
      <c r="E1231" s="578" t="s">
        <v>755</v>
      </c>
      <c r="F1231" s="579" t="s">
        <v>35</v>
      </c>
      <c r="G1231" s="576">
        <v>80611063</v>
      </c>
      <c r="H1231" s="580" t="s">
        <v>756</v>
      </c>
      <c r="I1231" s="581" t="s">
        <v>665</v>
      </c>
      <c r="J1231" s="581" t="s">
        <v>623</v>
      </c>
      <c r="K1231" s="618" t="s">
        <v>163</v>
      </c>
      <c r="L1231" s="1381">
        <v>3</v>
      </c>
      <c r="M1231" s="583"/>
      <c r="N1231" s="583">
        <f t="shared" si="18"/>
        <v>0</v>
      </c>
      <c r="O1231" s="584">
        <f>SUM(N1231)</f>
        <v>0</v>
      </c>
    </row>
    <row r="1232" spans="1:15" ht="69.95" customHeight="1" x14ac:dyDescent="0.25">
      <c r="A1232" s="501" t="s">
        <v>886</v>
      </c>
      <c r="B1232" s="502" t="s">
        <v>886</v>
      </c>
      <c r="C1232" s="503">
        <v>2120102</v>
      </c>
      <c r="D1232" s="585" t="s">
        <v>655</v>
      </c>
      <c r="E1232" s="505" t="s">
        <v>840</v>
      </c>
      <c r="F1232" s="506" t="s">
        <v>657</v>
      </c>
      <c r="G1232" s="503">
        <v>12005072</v>
      </c>
      <c r="H1232" s="586" t="s">
        <v>658</v>
      </c>
      <c r="I1232" s="508" t="s">
        <v>466</v>
      </c>
      <c r="J1232" s="508" t="s">
        <v>30</v>
      </c>
      <c r="K1232" s="508" t="s">
        <v>163</v>
      </c>
      <c r="L1232" s="1374">
        <v>3</v>
      </c>
      <c r="M1232" s="509"/>
      <c r="N1232" s="509">
        <f t="shared" si="18"/>
        <v>0</v>
      </c>
      <c r="O1232" s="510">
        <f>SUM(N1233)</f>
        <v>0</v>
      </c>
    </row>
    <row r="1233" spans="1:15" ht="69.95" customHeight="1" x14ac:dyDescent="0.25">
      <c r="A1233" s="501"/>
      <c r="B1233" s="511"/>
      <c r="C1233" s="512">
        <v>2112042</v>
      </c>
      <c r="D1233" s="587" t="s">
        <v>659</v>
      </c>
      <c r="E1233" s="514"/>
      <c r="F1233" s="515"/>
      <c r="G1233" s="512">
        <v>12611400</v>
      </c>
      <c r="H1233" s="588" t="s">
        <v>660</v>
      </c>
      <c r="I1233" s="519" t="s">
        <v>466</v>
      </c>
      <c r="J1233" s="519"/>
      <c r="K1233" s="518" t="s">
        <v>163</v>
      </c>
      <c r="L1233" s="1376">
        <v>3</v>
      </c>
      <c r="M1233" s="520"/>
      <c r="N1233" s="521">
        <f t="shared" si="18"/>
        <v>0</v>
      </c>
      <c r="O1233" s="522"/>
    </row>
    <row r="1234" spans="1:15" ht="69.95" customHeight="1" x14ac:dyDescent="0.25">
      <c r="A1234" s="501"/>
      <c r="B1234" s="511"/>
      <c r="C1234" s="532">
        <v>2516122</v>
      </c>
      <c r="D1234" s="597" t="s">
        <v>661</v>
      </c>
      <c r="E1234" s="524" t="s">
        <v>876</v>
      </c>
      <c r="F1234" s="501" t="s">
        <v>842</v>
      </c>
      <c r="G1234" s="598">
        <v>81528112</v>
      </c>
      <c r="H1234" s="591" t="s">
        <v>664</v>
      </c>
      <c r="I1234" s="528" t="s">
        <v>665</v>
      </c>
      <c r="J1234" s="528" t="s">
        <v>30</v>
      </c>
      <c r="K1234" s="518" t="s">
        <v>163</v>
      </c>
      <c r="L1234" s="1376">
        <v>3</v>
      </c>
      <c r="M1234" s="520"/>
      <c r="N1234" s="521">
        <f t="shared" si="18"/>
        <v>0</v>
      </c>
      <c r="O1234" s="525">
        <f>SUM(N1234:N1240)</f>
        <v>0</v>
      </c>
    </row>
    <row r="1235" spans="1:15" ht="69.95" customHeight="1" x14ac:dyDescent="0.25">
      <c r="A1235" s="501"/>
      <c r="B1235" s="511"/>
      <c r="C1235" s="512">
        <v>2802001</v>
      </c>
      <c r="D1235" s="587" t="s">
        <v>594</v>
      </c>
      <c r="E1235" s="524"/>
      <c r="F1235" s="501"/>
      <c r="G1235" s="512">
        <v>51070200</v>
      </c>
      <c r="H1235" s="591" t="s">
        <v>597</v>
      </c>
      <c r="I1235" s="528" t="s">
        <v>448</v>
      </c>
      <c r="J1235" s="528"/>
      <c r="K1235" s="519" t="s">
        <v>163</v>
      </c>
      <c r="L1235" s="1376">
        <v>1</v>
      </c>
      <c r="M1235" s="520"/>
      <c r="N1235" s="521">
        <f t="shared" si="18"/>
        <v>0</v>
      </c>
      <c r="O1235" s="522"/>
    </row>
    <row r="1236" spans="1:15" ht="69.95" customHeight="1" x14ac:dyDescent="0.25">
      <c r="A1236" s="501"/>
      <c r="B1236" s="511"/>
      <c r="C1236" s="523">
        <v>2851630</v>
      </c>
      <c r="D1236" s="590" t="s">
        <v>459</v>
      </c>
      <c r="E1236" s="524"/>
      <c r="F1236" s="501"/>
      <c r="G1236" s="523">
        <v>53516052</v>
      </c>
      <c r="H1236" s="594" t="s">
        <v>460</v>
      </c>
      <c r="I1236" s="528" t="s">
        <v>448</v>
      </c>
      <c r="J1236" s="528"/>
      <c r="K1236" s="519" t="s">
        <v>163</v>
      </c>
      <c r="L1236" s="1376">
        <v>1</v>
      </c>
      <c r="M1236" s="520"/>
      <c r="N1236" s="521">
        <f t="shared" si="18"/>
        <v>0</v>
      </c>
      <c r="O1236" s="522"/>
    </row>
    <row r="1237" spans="1:15" ht="69.95" customHeight="1" x14ac:dyDescent="0.25">
      <c r="A1237" s="501"/>
      <c r="B1237" s="511"/>
      <c r="C1237" s="523">
        <v>1010337</v>
      </c>
      <c r="D1237" s="590" t="s">
        <v>667</v>
      </c>
      <c r="E1237" s="524"/>
      <c r="F1237" s="501"/>
      <c r="G1237" s="523">
        <v>40103058</v>
      </c>
      <c r="H1237" s="593" t="s">
        <v>668</v>
      </c>
      <c r="I1237" s="518" t="s">
        <v>669</v>
      </c>
      <c r="J1237" s="518"/>
      <c r="K1237" s="518" t="s">
        <v>103</v>
      </c>
      <c r="L1237" s="1376">
        <v>9</v>
      </c>
      <c r="M1237" s="520"/>
      <c r="N1237" s="521">
        <f t="shared" si="18"/>
        <v>0</v>
      </c>
      <c r="O1237" s="522"/>
    </row>
    <row r="1238" spans="1:15" ht="69.95" customHeight="1" x14ac:dyDescent="0.25">
      <c r="A1238" s="501"/>
      <c r="B1238" s="511"/>
      <c r="C1238" s="512">
        <v>2820111</v>
      </c>
      <c r="D1238" s="587" t="s">
        <v>455</v>
      </c>
      <c r="E1238" s="524"/>
      <c r="F1238" s="501"/>
      <c r="G1238" s="512">
        <v>50113160</v>
      </c>
      <c r="H1238" s="594" t="s">
        <v>456</v>
      </c>
      <c r="I1238" s="528" t="s">
        <v>448</v>
      </c>
      <c r="J1238" s="528"/>
      <c r="K1238" s="519" t="s">
        <v>163</v>
      </c>
      <c r="L1238" s="1376">
        <v>1</v>
      </c>
      <c r="M1238" s="520"/>
      <c r="N1238" s="521">
        <f t="shared" si="18"/>
        <v>0</v>
      </c>
      <c r="O1238" s="522"/>
    </row>
    <row r="1239" spans="1:15" ht="69.95" customHeight="1" x14ac:dyDescent="0.25">
      <c r="A1239" s="501"/>
      <c r="B1239" s="511"/>
      <c r="C1239" s="512">
        <v>2831607</v>
      </c>
      <c r="D1239" s="587" t="s">
        <v>449</v>
      </c>
      <c r="E1239" s="524"/>
      <c r="F1239" s="501"/>
      <c r="G1239" s="512">
        <v>54038070</v>
      </c>
      <c r="H1239" s="594" t="s">
        <v>450</v>
      </c>
      <c r="I1239" s="528" t="s">
        <v>448</v>
      </c>
      <c r="J1239" s="528"/>
      <c r="K1239" s="519" t="s">
        <v>163</v>
      </c>
      <c r="L1239" s="1376">
        <v>2</v>
      </c>
      <c r="M1239" s="520"/>
      <c r="N1239" s="521">
        <f t="shared" si="18"/>
        <v>0</v>
      </c>
      <c r="O1239" s="522"/>
    </row>
    <row r="1240" spans="1:15" ht="69.95" customHeight="1" x14ac:dyDescent="0.25">
      <c r="A1240" s="501"/>
      <c r="B1240" s="511"/>
      <c r="C1240" s="523">
        <v>2901620</v>
      </c>
      <c r="D1240" s="590" t="s">
        <v>457</v>
      </c>
      <c r="E1240" s="514"/>
      <c r="F1240" s="515"/>
      <c r="G1240" s="523">
        <v>52516050</v>
      </c>
      <c r="H1240" s="594" t="s">
        <v>458</v>
      </c>
      <c r="I1240" s="528" t="s">
        <v>448</v>
      </c>
      <c r="J1240" s="528"/>
      <c r="K1240" s="519" t="s">
        <v>163</v>
      </c>
      <c r="L1240" s="1376">
        <v>2</v>
      </c>
      <c r="M1240" s="520"/>
      <c r="N1240" s="521">
        <f t="shared" si="18"/>
        <v>0</v>
      </c>
      <c r="O1240" s="526"/>
    </row>
    <row r="1241" spans="1:15" ht="69.95" customHeight="1" x14ac:dyDescent="0.25">
      <c r="A1241" s="501"/>
      <c r="B1241" s="511"/>
      <c r="C1241" s="512">
        <v>2624210</v>
      </c>
      <c r="D1241" s="587" t="s">
        <v>788</v>
      </c>
      <c r="E1241" s="527" t="s">
        <v>887</v>
      </c>
      <c r="F1241" s="515" t="s">
        <v>35</v>
      </c>
      <c r="G1241" s="512">
        <v>80633010</v>
      </c>
      <c r="H1241" s="594" t="s">
        <v>790</v>
      </c>
      <c r="I1241" s="528" t="s">
        <v>665</v>
      </c>
      <c r="J1241" s="528" t="s">
        <v>30</v>
      </c>
      <c r="K1241" s="519" t="s">
        <v>163</v>
      </c>
      <c r="L1241" s="1376">
        <v>3</v>
      </c>
      <c r="M1241" s="520"/>
      <c r="N1241" s="521">
        <f t="shared" ref="N1241:N1304" si="19">L1241*M1241</f>
        <v>0</v>
      </c>
      <c r="O1241" s="526">
        <f>SUM(N1241)</f>
        <v>0</v>
      </c>
    </row>
    <row r="1242" spans="1:15" ht="69.95" customHeight="1" x14ac:dyDescent="0.25">
      <c r="A1242" s="501"/>
      <c r="B1242" s="511"/>
      <c r="C1242" s="532">
        <v>2600606</v>
      </c>
      <c r="D1242" s="597" t="s">
        <v>846</v>
      </c>
      <c r="E1242" s="530" t="s">
        <v>847</v>
      </c>
      <c r="F1242" s="531" t="s">
        <v>848</v>
      </c>
      <c r="G1242" s="598">
        <v>81201006</v>
      </c>
      <c r="H1242" s="591" t="s">
        <v>849</v>
      </c>
      <c r="I1242" s="528" t="s">
        <v>665</v>
      </c>
      <c r="J1242" s="528" t="s">
        <v>30</v>
      </c>
      <c r="K1242" s="518" t="s">
        <v>163</v>
      </c>
      <c r="L1242" s="1376">
        <v>3</v>
      </c>
      <c r="M1242" s="520"/>
      <c r="N1242" s="521">
        <f t="shared" si="19"/>
        <v>0</v>
      </c>
      <c r="O1242" s="525">
        <f>SUM(N1242:N1243)</f>
        <v>0</v>
      </c>
    </row>
    <row r="1243" spans="1:15" ht="69.95" customHeight="1" x14ac:dyDescent="0.25">
      <c r="A1243" s="501"/>
      <c r="B1243" s="511"/>
      <c r="C1243" s="523">
        <v>1010337</v>
      </c>
      <c r="D1243" s="590" t="s">
        <v>667</v>
      </c>
      <c r="E1243" s="514"/>
      <c r="F1243" s="515"/>
      <c r="G1243" s="523">
        <v>40103058</v>
      </c>
      <c r="H1243" s="593" t="s">
        <v>668</v>
      </c>
      <c r="I1243" s="518" t="s">
        <v>669</v>
      </c>
      <c r="J1243" s="518"/>
      <c r="K1243" s="518" t="s">
        <v>103</v>
      </c>
      <c r="L1243" s="1376">
        <v>9</v>
      </c>
      <c r="M1243" s="520"/>
      <c r="N1243" s="521">
        <f t="shared" si="19"/>
        <v>0</v>
      </c>
      <c r="O1243" s="526"/>
    </row>
    <row r="1244" spans="1:15" ht="69.95" customHeight="1" x14ac:dyDescent="0.25">
      <c r="A1244" s="501"/>
      <c r="B1244" s="511"/>
      <c r="C1244" s="523">
        <v>3100515</v>
      </c>
      <c r="D1244" s="619" t="s">
        <v>888</v>
      </c>
      <c r="E1244" s="530" t="s">
        <v>889</v>
      </c>
      <c r="F1244" s="531" t="s">
        <v>889</v>
      </c>
      <c r="G1244" s="523">
        <v>92106050</v>
      </c>
      <c r="H1244" s="591" t="s">
        <v>890</v>
      </c>
      <c r="I1244" s="528" t="s">
        <v>680</v>
      </c>
      <c r="J1244" s="528" t="s">
        <v>36</v>
      </c>
      <c r="K1244" s="519" t="s">
        <v>163</v>
      </c>
      <c r="L1244" s="1376">
        <v>1</v>
      </c>
      <c r="M1244" s="520"/>
      <c r="N1244" s="521">
        <f t="shared" si="19"/>
        <v>0</v>
      </c>
      <c r="O1244" s="525">
        <f>SUM(N1244:N1247)</f>
        <v>0</v>
      </c>
    </row>
    <row r="1245" spans="1:15" ht="69.95" customHeight="1" x14ac:dyDescent="0.25">
      <c r="A1245" s="501"/>
      <c r="B1245" s="511"/>
      <c r="C1245" s="512">
        <v>1015206</v>
      </c>
      <c r="D1245" s="587" t="s">
        <v>683</v>
      </c>
      <c r="E1245" s="524"/>
      <c r="F1245" s="501"/>
      <c r="G1245" s="512">
        <v>45002011</v>
      </c>
      <c r="H1245" s="594" t="s">
        <v>684</v>
      </c>
      <c r="I1245" s="528" t="s">
        <v>685</v>
      </c>
      <c r="J1245" s="528"/>
      <c r="K1245" s="518" t="s">
        <v>103</v>
      </c>
      <c r="L1245" s="1376">
        <v>3</v>
      </c>
      <c r="M1245" s="520"/>
      <c r="N1245" s="521">
        <f t="shared" si="19"/>
        <v>0</v>
      </c>
      <c r="O1245" s="522"/>
    </row>
    <row r="1246" spans="1:15" ht="69.95" customHeight="1" x14ac:dyDescent="0.25">
      <c r="A1246" s="501"/>
      <c r="B1246" s="511"/>
      <c r="C1246" s="512">
        <v>2840301</v>
      </c>
      <c r="D1246" s="587" t="s">
        <v>739</v>
      </c>
      <c r="E1246" s="524"/>
      <c r="F1246" s="501"/>
      <c r="G1246" s="512">
        <v>51510001</v>
      </c>
      <c r="H1246" s="594" t="s">
        <v>740</v>
      </c>
      <c r="I1246" s="528" t="s">
        <v>448</v>
      </c>
      <c r="J1246" s="528"/>
      <c r="K1246" s="519" t="s">
        <v>163</v>
      </c>
      <c r="L1246" s="1376">
        <v>1</v>
      </c>
      <c r="M1246" s="520"/>
      <c r="N1246" s="521">
        <f t="shared" si="19"/>
        <v>0</v>
      </c>
      <c r="O1246" s="522"/>
    </row>
    <row r="1247" spans="1:15" ht="69.95" customHeight="1" x14ac:dyDescent="0.25">
      <c r="A1247" s="501"/>
      <c r="B1247" s="511"/>
      <c r="C1247" s="523">
        <v>2820108</v>
      </c>
      <c r="D1247" s="590" t="s">
        <v>686</v>
      </c>
      <c r="E1247" s="514"/>
      <c r="F1247" s="515"/>
      <c r="G1247" s="523">
        <v>50112008</v>
      </c>
      <c r="H1247" s="593" t="s">
        <v>687</v>
      </c>
      <c r="I1247" s="518" t="s">
        <v>448</v>
      </c>
      <c r="J1247" s="518"/>
      <c r="K1247" s="518" t="s">
        <v>688</v>
      </c>
      <c r="L1247" s="1376">
        <v>1</v>
      </c>
      <c r="M1247" s="520"/>
      <c r="N1247" s="521">
        <f t="shared" si="19"/>
        <v>0</v>
      </c>
      <c r="O1247" s="526"/>
    </row>
    <row r="1248" spans="1:15" ht="69.95" customHeight="1" x14ac:dyDescent="0.25">
      <c r="A1248" s="501"/>
      <c r="B1248" s="511"/>
      <c r="C1248" s="532">
        <v>1021752</v>
      </c>
      <c r="D1248" s="597" t="s">
        <v>689</v>
      </c>
      <c r="E1248" s="530" t="s">
        <v>741</v>
      </c>
      <c r="F1248" s="531" t="s">
        <v>35</v>
      </c>
      <c r="G1248" s="598">
        <v>41002192</v>
      </c>
      <c r="H1248" s="593" t="s">
        <v>691</v>
      </c>
      <c r="I1248" s="518" t="s">
        <v>685</v>
      </c>
      <c r="J1248" s="518" t="s">
        <v>623</v>
      </c>
      <c r="K1248" s="518" t="s">
        <v>103</v>
      </c>
      <c r="L1248" s="1376">
        <v>8</v>
      </c>
      <c r="M1248" s="520"/>
      <c r="N1248" s="521">
        <f t="shared" si="19"/>
        <v>0</v>
      </c>
      <c r="O1248" s="525">
        <f>SUM(N1248:N1251)</f>
        <v>0</v>
      </c>
    </row>
    <row r="1249" spans="1:15" ht="69.95" customHeight="1" x14ac:dyDescent="0.25">
      <c r="A1249" s="501"/>
      <c r="B1249" s="511"/>
      <c r="C1249" s="512">
        <v>2862301</v>
      </c>
      <c r="D1249" s="587" t="s">
        <v>692</v>
      </c>
      <c r="E1249" s="524"/>
      <c r="F1249" s="501"/>
      <c r="G1249" s="512">
        <v>50801001</v>
      </c>
      <c r="H1249" s="591" t="s">
        <v>693</v>
      </c>
      <c r="I1249" s="528" t="s">
        <v>448</v>
      </c>
      <c r="J1249" s="528"/>
      <c r="K1249" s="518" t="s">
        <v>163</v>
      </c>
      <c r="L1249" s="1376">
        <v>1</v>
      </c>
      <c r="M1249" s="520"/>
      <c r="N1249" s="521">
        <f t="shared" si="19"/>
        <v>0</v>
      </c>
      <c r="O1249" s="522"/>
    </row>
    <row r="1250" spans="1:15" ht="69.95" customHeight="1" x14ac:dyDescent="0.25">
      <c r="A1250" s="501"/>
      <c r="B1250" s="511"/>
      <c r="C1250" s="523">
        <v>2635125</v>
      </c>
      <c r="D1250" s="590" t="s">
        <v>742</v>
      </c>
      <c r="E1250" s="524"/>
      <c r="F1250" s="501"/>
      <c r="G1250" s="523">
        <v>80101250</v>
      </c>
      <c r="H1250" s="591" t="s">
        <v>743</v>
      </c>
      <c r="I1250" s="528" t="s">
        <v>665</v>
      </c>
      <c r="J1250" s="528"/>
      <c r="K1250" s="519" t="s">
        <v>163</v>
      </c>
      <c r="L1250" s="1376">
        <v>3</v>
      </c>
      <c r="M1250" s="520"/>
      <c r="N1250" s="521">
        <f t="shared" si="19"/>
        <v>0</v>
      </c>
      <c r="O1250" s="522"/>
    </row>
    <row r="1251" spans="1:15" ht="69.95" customHeight="1" x14ac:dyDescent="0.25">
      <c r="A1251" s="501"/>
      <c r="B1251" s="511"/>
      <c r="C1251" s="512">
        <v>2052244</v>
      </c>
      <c r="D1251" s="620" t="s">
        <v>491</v>
      </c>
      <c r="E1251" s="514"/>
      <c r="F1251" s="515"/>
      <c r="G1251" s="512">
        <v>10606082</v>
      </c>
      <c r="H1251" s="591" t="s">
        <v>492</v>
      </c>
      <c r="I1251" s="528" t="s">
        <v>466</v>
      </c>
      <c r="J1251" s="528"/>
      <c r="K1251" s="518" t="s">
        <v>163</v>
      </c>
      <c r="L1251" s="1376">
        <v>4</v>
      </c>
      <c r="M1251" s="520"/>
      <c r="N1251" s="521">
        <f t="shared" si="19"/>
        <v>0</v>
      </c>
      <c r="O1251" s="526"/>
    </row>
    <row r="1252" spans="1:15" ht="69.95" customHeight="1" thickBot="1" x14ac:dyDescent="0.3">
      <c r="A1252" s="501"/>
      <c r="B1252" s="533"/>
      <c r="C1252" s="534">
        <v>2621112</v>
      </c>
      <c r="D1252" s="599" t="s">
        <v>764</v>
      </c>
      <c r="E1252" s="535" t="s">
        <v>765</v>
      </c>
      <c r="F1252" s="536" t="s">
        <v>35</v>
      </c>
      <c r="G1252" s="534">
        <v>80611125</v>
      </c>
      <c r="H1252" s="600" t="s">
        <v>766</v>
      </c>
      <c r="I1252" s="539" t="s">
        <v>665</v>
      </c>
      <c r="J1252" s="539" t="s">
        <v>623</v>
      </c>
      <c r="K1252" s="621" t="s">
        <v>163</v>
      </c>
      <c r="L1252" s="1377">
        <v>3</v>
      </c>
      <c r="M1252" s="540"/>
      <c r="N1252" s="541">
        <f t="shared" si="19"/>
        <v>0</v>
      </c>
      <c r="O1252" s="542">
        <f>SUM(N1252)</f>
        <v>0</v>
      </c>
    </row>
    <row r="1253" spans="1:15" ht="69.95" customHeight="1" x14ac:dyDescent="0.25">
      <c r="A1253" s="543" t="s">
        <v>891</v>
      </c>
      <c r="B1253" s="544" t="s">
        <v>891</v>
      </c>
      <c r="C1253" s="549">
        <v>2120102</v>
      </c>
      <c r="D1253" s="546" t="s">
        <v>655</v>
      </c>
      <c r="E1253" s="547" t="s">
        <v>840</v>
      </c>
      <c r="F1253" s="548" t="s">
        <v>657</v>
      </c>
      <c r="G1253" s="549">
        <v>12005072</v>
      </c>
      <c r="H1253" s="550" t="s">
        <v>658</v>
      </c>
      <c r="I1253" s="551" t="s">
        <v>466</v>
      </c>
      <c r="J1253" s="551" t="s">
        <v>30</v>
      </c>
      <c r="K1253" s="551" t="s">
        <v>163</v>
      </c>
      <c r="L1253" s="1378">
        <v>3</v>
      </c>
      <c r="M1253" s="552"/>
      <c r="N1253" s="552">
        <f t="shared" si="19"/>
        <v>0</v>
      </c>
      <c r="O1253" s="553">
        <f>SUM(N1254)</f>
        <v>0</v>
      </c>
    </row>
    <row r="1254" spans="1:15" ht="69.95" customHeight="1" x14ac:dyDescent="0.25">
      <c r="A1254" s="543"/>
      <c r="B1254" s="554"/>
      <c r="C1254" s="559">
        <v>2112042</v>
      </c>
      <c r="D1254" s="556" t="s">
        <v>659</v>
      </c>
      <c r="E1254" s="557"/>
      <c r="F1254" s="558"/>
      <c r="G1254" s="559">
        <v>12611400</v>
      </c>
      <c r="H1254" s="560" t="s">
        <v>660</v>
      </c>
      <c r="I1254" s="561" t="s">
        <v>466</v>
      </c>
      <c r="J1254" s="561"/>
      <c r="K1254" s="562" t="s">
        <v>163</v>
      </c>
      <c r="L1254" s="1380">
        <v>3</v>
      </c>
      <c r="M1254" s="563"/>
      <c r="N1254" s="563">
        <f t="shared" si="19"/>
        <v>0</v>
      </c>
      <c r="O1254" s="564"/>
    </row>
    <row r="1255" spans="1:15" ht="69.95" customHeight="1" x14ac:dyDescent="0.25">
      <c r="A1255" s="543"/>
      <c r="B1255" s="554"/>
      <c r="C1255" s="574">
        <v>2516122</v>
      </c>
      <c r="D1255" s="607" t="s">
        <v>661</v>
      </c>
      <c r="E1255" s="566" t="s">
        <v>876</v>
      </c>
      <c r="F1255" s="543" t="s">
        <v>842</v>
      </c>
      <c r="G1255" s="608">
        <v>81528112</v>
      </c>
      <c r="H1255" s="603" t="s">
        <v>664</v>
      </c>
      <c r="I1255" s="570" t="s">
        <v>665</v>
      </c>
      <c r="J1255" s="570" t="s">
        <v>30</v>
      </c>
      <c r="K1255" s="562" t="s">
        <v>163</v>
      </c>
      <c r="L1255" s="1380">
        <v>3</v>
      </c>
      <c r="M1255" s="563"/>
      <c r="N1255" s="563">
        <f t="shared" si="19"/>
        <v>0</v>
      </c>
      <c r="O1255" s="567">
        <f>SUM(N1255:N1261)</f>
        <v>0</v>
      </c>
    </row>
    <row r="1256" spans="1:15" ht="69.95" customHeight="1" x14ac:dyDescent="0.25">
      <c r="A1256" s="543"/>
      <c r="B1256" s="554"/>
      <c r="C1256" s="559">
        <v>2802001</v>
      </c>
      <c r="D1256" s="556" t="s">
        <v>594</v>
      </c>
      <c r="E1256" s="566"/>
      <c r="F1256" s="543"/>
      <c r="G1256" s="559">
        <v>51070200</v>
      </c>
      <c r="H1256" s="603" t="s">
        <v>597</v>
      </c>
      <c r="I1256" s="570" t="s">
        <v>448</v>
      </c>
      <c r="J1256" s="570"/>
      <c r="K1256" s="561" t="s">
        <v>163</v>
      </c>
      <c r="L1256" s="1380">
        <v>1</v>
      </c>
      <c r="M1256" s="563"/>
      <c r="N1256" s="563">
        <f t="shared" si="19"/>
        <v>0</v>
      </c>
      <c r="O1256" s="564"/>
    </row>
    <row r="1257" spans="1:15" ht="69.95" customHeight="1" x14ac:dyDescent="0.25">
      <c r="A1257" s="543"/>
      <c r="B1257" s="554"/>
      <c r="C1257" s="565">
        <v>2851630</v>
      </c>
      <c r="D1257" s="602" t="s">
        <v>459</v>
      </c>
      <c r="E1257" s="566"/>
      <c r="F1257" s="543"/>
      <c r="G1257" s="565">
        <v>53516052</v>
      </c>
      <c r="H1257" s="606" t="s">
        <v>460</v>
      </c>
      <c r="I1257" s="570" t="s">
        <v>448</v>
      </c>
      <c r="J1257" s="570"/>
      <c r="K1257" s="561" t="s">
        <v>163</v>
      </c>
      <c r="L1257" s="1380">
        <v>1</v>
      </c>
      <c r="M1257" s="563"/>
      <c r="N1257" s="563">
        <f t="shared" si="19"/>
        <v>0</v>
      </c>
      <c r="O1257" s="564"/>
    </row>
    <row r="1258" spans="1:15" ht="69.95" customHeight="1" x14ac:dyDescent="0.25">
      <c r="A1258" s="543"/>
      <c r="B1258" s="554"/>
      <c r="C1258" s="565">
        <v>1010337</v>
      </c>
      <c r="D1258" s="602" t="s">
        <v>667</v>
      </c>
      <c r="E1258" s="566"/>
      <c r="F1258" s="543"/>
      <c r="G1258" s="565">
        <v>40103058</v>
      </c>
      <c r="H1258" s="605" t="s">
        <v>668</v>
      </c>
      <c r="I1258" s="562" t="s">
        <v>669</v>
      </c>
      <c r="J1258" s="562"/>
      <c r="K1258" s="562" t="s">
        <v>103</v>
      </c>
      <c r="L1258" s="1380">
        <v>9</v>
      </c>
      <c r="M1258" s="563"/>
      <c r="N1258" s="563">
        <f t="shared" si="19"/>
        <v>0</v>
      </c>
      <c r="O1258" s="564"/>
    </row>
    <row r="1259" spans="1:15" ht="69.95" customHeight="1" x14ac:dyDescent="0.25">
      <c r="A1259" s="543"/>
      <c r="B1259" s="554"/>
      <c r="C1259" s="559">
        <v>2820111</v>
      </c>
      <c r="D1259" s="556" t="s">
        <v>455</v>
      </c>
      <c r="E1259" s="566"/>
      <c r="F1259" s="543"/>
      <c r="G1259" s="559">
        <v>50113160</v>
      </c>
      <c r="H1259" s="606" t="s">
        <v>456</v>
      </c>
      <c r="I1259" s="570" t="s">
        <v>448</v>
      </c>
      <c r="J1259" s="570"/>
      <c r="K1259" s="561" t="s">
        <v>163</v>
      </c>
      <c r="L1259" s="1380">
        <v>1</v>
      </c>
      <c r="M1259" s="563"/>
      <c r="N1259" s="563">
        <f t="shared" si="19"/>
        <v>0</v>
      </c>
      <c r="O1259" s="564"/>
    </row>
    <row r="1260" spans="1:15" ht="69.95" customHeight="1" x14ac:dyDescent="0.25">
      <c r="A1260" s="543"/>
      <c r="B1260" s="554"/>
      <c r="C1260" s="559">
        <v>2831607</v>
      </c>
      <c r="D1260" s="556" t="s">
        <v>449</v>
      </c>
      <c r="E1260" s="566"/>
      <c r="F1260" s="543"/>
      <c r="G1260" s="559">
        <v>54038070</v>
      </c>
      <c r="H1260" s="606" t="s">
        <v>450</v>
      </c>
      <c r="I1260" s="570" t="s">
        <v>448</v>
      </c>
      <c r="J1260" s="570"/>
      <c r="K1260" s="561" t="s">
        <v>163</v>
      </c>
      <c r="L1260" s="1380">
        <v>2</v>
      </c>
      <c r="M1260" s="563"/>
      <c r="N1260" s="563">
        <f t="shared" si="19"/>
        <v>0</v>
      </c>
      <c r="O1260" s="564"/>
    </row>
    <row r="1261" spans="1:15" ht="69.95" customHeight="1" x14ac:dyDescent="0.25">
      <c r="A1261" s="543"/>
      <c r="B1261" s="554"/>
      <c r="C1261" s="565">
        <v>2901620</v>
      </c>
      <c r="D1261" s="602" t="s">
        <v>457</v>
      </c>
      <c r="E1261" s="557"/>
      <c r="F1261" s="558"/>
      <c r="G1261" s="565">
        <v>52516050</v>
      </c>
      <c r="H1261" s="606" t="s">
        <v>458</v>
      </c>
      <c r="I1261" s="570" t="s">
        <v>448</v>
      </c>
      <c r="J1261" s="570"/>
      <c r="K1261" s="561" t="s">
        <v>163</v>
      </c>
      <c r="L1261" s="1380">
        <v>2</v>
      </c>
      <c r="M1261" s="563"/>
      <c r="N1261" s="563">
        <f t="shared" si="19"/>
        <v>0</v>
      </c>
      <c r="O1261" s="568"/>
    </row>
    <row r="1262" spans="1:15" ht="69.95" customHeight="1" x14ac:dyDescent="0.25">
      <c r="A1262" s="543"/>
      <c r="B1262" s="554"/>
      <c r="C1262" s="559">
        <v>2624215</v>
      </c>
      <c r="D1262" s="556" t="s">
        <v>843</v>
      </c>
      <c r="E1262" s="569" t="s">
        <v>844</v>
      </c>
      <c r="F1262" s="558" t="s">
        <v>35</v>
      </c>
      <c r="G1262" s="559">
        <v>80633015</v>
      </c>
      <c r="H1262" s="606" t="s">
        <v>845</v>
      </c>
      <c r="I1262" s="570" t="s">
        <v>665</v>
      </c>
      <c r="J1262" s="570" t="s">
        <v>30</v>
      </c>
      <c r="K1262" s="561" t="s">
        <v>163</v>
      </c>
      <c r="L1262" s="1380">
        <v>3</v>
      </c>
      <c r="M1262" s="563"/>
      <c r="N1262" s="563">
        <f t="shared" si="19"/>
        <v>0</v>
      </c>
      <c r="O1262" s="568">
        <f>SUM(N1262)</f>
        <v>0</v>
      </c>
    </row>
    <row r="1263" spans="1:15" ht="69.95" customHeight="1" x14ac:dyDescent="0.25">
      <c r="A1263" s="543"/>
      <c r="B1263" s="554"/>
      <c r="C1263" s="574">
        <v>2600606</v>
      </c>
      <c r="D1263" s="607" t="s">
        <v>846</v>
      </c>
      <c r="E1263" s="572" t="s">
        <v>847</v>
      </c>
      <c r="F1263" s="573" t="s">
        <v>848</v>
      </c>
      <c r="G1263" s="608">
        <v>81201006</v>
      </c>
      <c r="H1263" s="603" t="s">
        <v>849</v>
      </c>
      <c r="I1263" s="570" t="s">
        <v>665</v>
      </c>
      <c r="J1263" s="570" t="s">
        <v>30</v>
      </c>
      <c r="K1263" s="562" t="s">
        <v>163</v>
      </c>
      <c r="L1263" s="1380">
        <v>3</v>
      </c>
      <c r="M1263" s="563"/>
      <c r="N1263" s="563">
        <f t="shared" si="19"/>
        <v>0</v>
      </c>
      <c r="O1263" s="567">
        <f>SUM(N1263:N1264)</f>
        <v>0</v>
      </c>
    </row>
    <row r="1264" spans="1:15" ht="69.95" customHeight="1" x14ac:dyDescent="0.25">
      <c r="A1264" s="543"/>
      <c r="B1264" s="554"/>
      <c r="C1264" s="565">
        <v>1010337</v>
      </c>
      <c r="D1264" s="602" t="s">
        <v>667</v>
      </c>
      <c r="E1264" s="557"/>
      <c r="F1264" s="558"/>
      <c r="G1264" s="565">
        <v>40103058</v>
      </c>
      <c r="H1264" s="605" t="s">
        <v>668</v>
      </c>
      <c r="I1264" s="562" t="s">
        <v>669</v>
      </c>
      <c r="J1264" s="562"/>
      <c r="K1264" s="562" t="s">
        <v>103</v>
      </c>
      <c r="L1264" s="1380">
        <v>9</v>
      </c>
      <c r="M1264" s="563"/>
      <c r="N1264" s="563">
        <f t="shared" si="19"/>
        <v>0</v>
      </c>
      <c r="O1264" s="568"/>
    </row>
    <row r="1265" spans="1:15" ht="69.95" customHeight="1" x14ac:dyDescent="0.25">
      <c r="A1265" s="543"/>
      <c r="B1265" s="554"/>
      <c r="C1265" s="565">
        <v>3100518</v>
      </c>
      <c r="D1265" s="612" t="s">
        <v>892</v>
      </c>
      <c r="E1265" s="572" t="s">
        <v>893</v>
      </c>
      <c r="F1265" s="573" t="s">
        <v>893</v>
      </c>
      <c r="G1265" s="565">
        <v>92106075</v>
      </c>
      <c r="H1265" s="603" t="s">
        <v>894</v>
      </c>
      <c r="I1265" s="570" t="s">
        <v>680</v>
      </c>
      <c r="J1265" s="570" t="s">
        <v>36</v>
      </c>
      <c r="K1265" s="561" t="s">
        <v>163</v>
      </c>
      <c r="L1265" s="1380">
        <v>1</v>
      </c>
      <c r="M1265" s="563"/>
      <c r="N1265" s="563">
        <f t="shared" si="19"/>
        <v>0</v>
      </c>
      <c r="O1265" s="567">
        <f>SUM(N1265:N1268)</f>
        <v>0</v>
      </c>
    </row>
    <row r="1266" spans="1:15" ht="69.95" customHeight="1" x14ac:dyDescent="0.25">
      <c r="A1266" s="543"/>
      <c r="B1266" s="554"/>
      <c r="C1266" s="559">
        <v>1015206</v>
      </c>
      <c r="D1266" s="556" t="s">
        <v>683</v>
      </c>
      <c r="E1266" s="566"/>
      <c r="F1266" s="543"/>
      <c r="G1266" s="559">
        <v>45002011</v>
      </c>
      <c r="H1266" s="606" t="s">
        <v>684</v>
      </c>
      <c r="I1266" s="570" t="s">
        <v>685</v>
      </c>
      <c r="J1266" s="570"/>
      <c r="K1266" s="562" t="s">
        <v>103</v>
      </c>
      <c r="L1266" s="1380">
        <v>3</v>
      </c>
      <c r="M1266" s="563"/>
      <c r="N1266" s="563">
        <f t="shared" si="19"/>
        <v>0</v>
      </c>
      <c r="O1266" s="564"/>
    </row>
    <row r="1267" spans="1:15" ht="69.95" customHeight="1" x14ac:dyDescent="0.25">
      <c r="A1267" s="543"/>
      <c r="B1267" s="554"/>
      <c r="C1267" s="559">
        <v>2840301</v>
      </c>
      <c r="D1267" s="556" t="s">
        <v>739</v>
      </c>
      <c r="E1267" s="566"/>
      <c r="F1267" s="543"/>
      <c r="G1267" s="559">
        <v>51510001</v>
      </c>
      <c r="H1267" s="606" t="s">
        <v>740</v>
      </c>
      <c r="I1267" s="570" t="s">
        <v>448</v>
      </c>
      <c r="J1267" s="570"/>
      <c r="K1267" s="561" t="s">
        <v>163</v>
      </c>
      <c r="L1267" s="1380">
        <v>1</v>
      </c>
      <c r="M1267" s="563"/>
      <c r="N1267" s="563">
        <f t="shared" si="19"/>
        <v>0</v>
      </c>
      <c r="O1267" s="564"/>
    </row>
    <row r="1268" spans="1:15" ht="69.95" customHeight="1" x14ac:dyDescent="0.25">
      <c r="A1268" s="543"/>
      <c r="B1268" s="554"/>
      <c r="C1268" s="565">
        <v>2820108</v>
      </c>
      <c r="D1268" s="602" t="s">
        <v>686</v>
      </c>
      <c r="E1268" s="557"/>
      <c r="F1268" s="558"/>
      <c r="G1268" s="565">
        <v>50112008</v>
      </c>
      <c r="H1268" s="605" t="s">
        <v>687</v>
      </c>
      <c r="I1268" s="562" t="s">
        <v>448</v>
      </c>
      <c r="J1268" s="562"/>
      <c r="K1268" s="562" t="s">
        <v>688</v>
      </c>
      <c r="L1268" s="1380">
        <v>1</v>
      </c>
      <c r="M1268" s="563"/>
      <c r="N1268" s="563">
        <f t="shared" si="19"/>
        <v>0</v>
      </c>
      <c r="O1268" s="568"/>
    </row>
    <row r="1269" spans="1:15" ht="69.95" customHeight="1" x14ac:dyDescent="0.25">
      <c r="A1269" s="543"/>
      <c r="B1269" s="554"/>
      <c r="C1269" s="574">
        <v>1021752</v>
      </c>
      <c r="D1269" s="607" t="s">
        <v>689</v>
      </c>
      <c r="E1269" s="572" t="s">
        <v>741</v>
      </c>
      <c r="F1269" s="573" t="s">
        <v>35</v>
      </c>
      <c r="G1269" s="608">
        <v>41002192</v>
      </c>
      <c r="H1269" s="605" t="s">
        <v>691</v>
      </c>
      <c r="I1269" s="562" t="s">
        <v>685</v>
      </c>
      <c r="J1269" s="562" t="s">
        <v>623</v>
      </c>
      <c r="K1269" s="562" t="s">
        <v>103</v>
      </c>
      <c r="L1269" s="1380">
        <v>8</v>
      </c>
      <c r="M1269" s="563"/>
      <c r="N1269" s="563">
        <f t="shared" si="19"/>
        <v>0</v>
      </c>
      <c r="O1269" s="567">
        <f>SUM(N1269:N1272)</f>
        <v>0</v>
      </c>
    </row>
    <row r="1270" spans="1:15" ht="69.95" customHeight="1" x14ac:dyDescent="0.25">
      <c r="A1270" s="543"/>
      <c r="B1270" s="554"/>
      <c r="C1270" s="559">
        <v>2862301</v>
      </c>
      <c r="D1270" s="556" t="s">
        <v>692</v>
      </c>
      <c r="E1270" s="566"/>
      <c r="F1270" s="543"/>
      <c r="G1270" s="559">
        <v>50801001</v>
      </c>
      <c r="H1270" s="603" t="s">
        <v>693</v>
      </c>
      <c r="I1270" s="570" t="s">
        <v>448</v>
      </c>
      <c r="J1270" s="570"/>
      <c r="K1270" s="562" t="s">
        <v>163</v>
      </c>
      <c r="L1270" s="1380">
        <v>1</v>
      </c>
      <c r="M1270" s="563"/>
      <c r="N1270" s="563">
        <f t="shared" si="19"/>
        <v>0</v>
      </c>
      <c r="O1270" s="564"/>
    </row>
    <row r="1271" spans="1:15" ht="69.95" customHeight="1" x14ac:dyDescent="0.25">
      <c r="A1271" s="543"/>
      <c r="B1271" s="554"/>
      <c r="C1271" s="565">
        <v>2635125</v>
      </c>
      <c r="D1271" s="602" t="s">
        <v>742</v>
      </c>
      <c r="E1271" s="566"/>
      <c r="F1271" s="543"/>
      <c r="G1271" s="565">
        <v>80101250</v>
      </c>
      <c r="H1271" s="603" t="s">
        <v>743</v>
      </c>
      <c r="I1271" s="570" t="s">
        <v>665</v>
      </c>
      <c r="J1271" s="570"/>
      <c r="K1271" s="561" t="s">
        <v>163</v>
      </c>
      <c r="L1271" s="1380">
        <v>3</v>
      </c>
      <c r="M1271" s="563"/>
      <c r="N1271" s="563">
        <f t="shared" si="19"/>
        <v>0</v>
      </c>
      <c r="O1271" s="564"/>
    </row>
    <row r="1272" spans="1:15" ht="69.95" customHeight="1" x14ac:dyDescent="0.25">
      <c r="A1272" s="543"/>
      <c r="B1272" s="554"/>
      <c r="C1272" s="559">
        <v>2052244</v>
      </c>
      <c r="D1272" s="613" t="s">
        <v>491</v>
      </c>
      <c r="E1272" s="557"/>
      <c r="F1272" s="558"/>
      <c r="G1272" s="559">
        <v>10606082</v>
      </c>
      <c r="H1272" s="603" t="s">
        <v>492</v>
      </c>
      <c r="I1272" s="570" t="s">
        <v>466</v>
      </c>
      <c r="J1272" s="570"/>
      <c r="K1272" s="562" t="s">
        <v>163</v>
      </c>
      <c r="L1272" s="1380">
        <v>4</v>
      </c>
      <c r="M1272" s="563"/>
      <c r="N1272" s="563">
        <f t="shared" si="19"/>
        <v>0</v>
      </c>
      <c r="O1272" s="568"/>
    </row>
    <row r="1273" spans="1:15" ht="69.95" customHeight="1" thickBot="1" x14ac:dyDescent="0.3">
      <c r="A1273" s="543"/>
      <c r="B1273" s="575"/>
      <c r="C1273" s="614">
        <v>2621116</v>
      </c>
      <c r="D1273" s="615" t="s">
        <v>774</v>
      </c>
      <c r="E1273" s="578" t="s">
        <v>775</v>
      </c>
      <c r="F1273" s="579" t="s">
        <v>35</v>
      </c>
      <c r="G1273" s="614">
        <v>80611160</v>
      </c>
      <c r="H1273" s="580" t="s">
        <v>776</v>
      </c>
      <c r="I1273" s="581" t="s">
        <v>665</v>
      </c>
      <c r="J1273" s="581" t="s">
        <v>623</v>
      </c>
      <c r="K1273" s="618" t="s">
        <v>163</v>
      </c>
      <c r="L1273" s="1381">
        <v>3</v>
      </c>
      <c r="M1273" s="583"/>
      <c r="N1273" s="583">
        <f t="shared" si="19"/>
        <v>0</v>
      </c>
      <c r="O1273" s="584">
        <f>SUM(N1273)</f>
        <v>0</v>
      </c>
    </row>
    <row r="1274" spans="1:15" ht="69.95" customHeight="1" x14ac:dyDescent="0.25">
      <c r="A1274" s="501" t="s">
        <v>895</v>
      </c>
      <c r="B1274" s="502"/>
      <c r="C1274" s="503">
        <v>2120102</v>
      </c>
      <c r="D1274" s="585" t="s">
        <v>655</v>
      </c>
      <c r="E1274" s="505" t="s">
        <v>840</v>
      </c>
      <c r="F1274" s="506" t="s">
        <v>657</v>
      </c>
      <c r="G1274" s="503">
        <v>12005072</v>
      </c>
      <c r="H1274" s="586" t="s">
        <v>658</v>
      </c>
      <c r="I1274" s="508" t="s">
        <v>466</v>
      </c>
      <c r="J1274" s="508" t="s">
        <v>30</v>
      </c>
      <c r="K1274" s="508" t="s">
        <v>163</v>
      </c>
      <c r="L1274" s="1374">
        <v>3</v>
      </c>
      <c r="M1274" s="509"/>
      <c r="N1274" s="509">
        <f t="shared" si="19"/>
        <v>0</v>
      </c>
      <c r="O1274" s="510">
        <f>SUM(N1275)</f>
        <v>0</v>
      </c>
    </row>
    <row r="1275" spans="1:15" ht="69.95" customHeight="1" x14ac:dyDescent="0.25">
      <c r="A1275" s="501"/>
      <c r="B1275" s="511"/>
      <c r="C1275" s="512">
        <v>2112042</v>
      </c>
      <c r="D1275" s="587" t="s">
        <v>659</v>
      </c>
      <c r="E1275" s="514"/>
      <c r="F1275" s="515"/>
      <c r="G1275" s="512">
        <v>12611400</v>
      </c>
      <c r="H1275" s="588" t="s">
        <v>660</v>
      </c>
      <c r="I1275" s="519" t="s">
        <v>466</v>
      </c>
      <c r="J1275" s="519"/>
      <c r="K1275" s="518" t="s">
        <v>163</v>
      </c>
      <c r="L1275" s="1376">
        <v>3</v>
      </c>
      <c r="M1275" s="520"/>
      <c r="N1275" s="521">
        <f t="shared" si="19"/>
        <v>0</v>
      </c>
      <c r="O1275" s="522"/>
    </row>
    <row r="1276" spans="1:15" ht="69.95" customHeight="1" x14ac:dyDescent="0.25">
      <c r="A1276" s="501"/>
      <c r="B1276" s="511"/>
      <c r="C1276" s="532">
        <v>2516122</v>
      </c>
      <c r="D1276" s="597" t="s">
        <v>661</v>
      </c>
      <c r="E1276" s="524" t="s">
        <v>876</v>
      </c>
      <c r="F1276" s="501" t="s">
        <v>842</v>
      </c>
      <c r="G1276" s="598">
        <v>81528112</v>
      </c>
      <c r="H1276" s="591" t="s">
        <v>664</v>
      </c>
      <c r="I1276" s="528" t="s">
        <v>665</v>
      </c>
      <c r="J1276" s="528" t="s">
        <v>30</v>
      </c>
      <c r="K1276" s="518" t="s">
        <v>163</v>
      </c>
      <c r="L1276" s="1376">
        <v>3</v>
      </c>
      <c r="M1276" s="520"/>
      <c r="N1276" s="521">
        <f t="shared" si="19"/>
        <v>0</v>
      </c>
      <c r="O1276" s="525">
        <f>SUM(N1276:N1282)</f>
        <v>0</v>
      </c>
    </row>
    <row r="1277" spans="1:15" ht="69.95" customHeight="1" x14ac:dyDescent="0.25">
      <c r="A1277" s="501"/>
      <c r="B1277" s="511"/>
      <c r="C1277" s="512">
        <v>2802001</v>
      </c>
      <c r="D1277" s="587" t="s">
        <v>594</v>
      </c>
      <c r="E1277" s="524"/>
      <c r="F1277" s="501"/>
      <c r="G1277" s="512">
        <v>51070200</v>
      </c>
      <c r="H1277" s="591" t="s">
        <v>597</v>
      </c>
      <c r="I1277" s="528" t="s">
        <v>448</v>
      </c>
      <c r="J1277" s="528"/>
      <c r="K1277" s="519" t="s">
        <v>163</v>
      </c>
      <c r="L1277" s="1376">
        <v>1</v>
      </c>
      <c r="M1277" s="520"/>
      <c r="N1277" s="521">
        <f t="shared" si="19"/>
        <v>0</v>
      </c>
      <c r="O1277" s="522"/>
    </row>
    <row r="1278" spans="1:15" ht="69.95" customHeight="1" x14ac:dyDescent="0.25">
      <c r="A1278" s="501"/>
      <c r="B1278" s="511"/>
      <c r="C1278" s="523">
        <v>2851630</v>
      </c>
      <c r="D1278" s="590" t="s">
        <v>459</v>
      </c>
      <c r="E1278" s="524"/>
      <c r="F1278" s="501"/>
      <c r="G1278" s="523">
        <v>53516052</v>
      </c>
      <c r="H1278" s="594" t="s">
        <v>460</v>
      </c>
      <c r="I1278" s="528" t="s">
        <v>448</v>
      </c>
      <c r="J1278" s="528"/>
      <c r="K1278" s="519" t="s">
        <v>163</v>
      </c>
      <c r="L1278" s="1376">
        <v>1</v>
      </c>
      <c r="M1278" s="520"/>
      <c r="N1278" s="521">
        <f t="shared" si="19"/>
        <v>0</v>
      </c>
      <c r="O1278" s="522"/>
    </row>
    <row r="1279" spans="1:15" ht="69.95" customHeight="1" x14ac:dyDescent="0.25">
      <c r="A1279" s="501"/>
      <c r="B1279" s="511"/>
      <c r="C1279" s="523">
        <v>1010337</v>
      </c>
      <c r="D1279" s="590" t="s">
        <v>667</v>
      </c>
      <c r="E1279" s="524"/>
      <c r="F1279" s="501"/>
      <c r="G1279" s="523">
        <v>40103058</v>
      </c>
      <c r="H1279" s="593" t="s">
        <v>668</v>
      </c>
      <c r="I1279" s="518" t="s">
        <v>669</v>
      </c>
      <c r="J1279" s="518"/>
      <c r="K1279" s="518" t="s">
        <v>103</v>
      </c>
      <c r="L1279" s="1376">
        <v>9</v>
      </c>
      <c r="M1279" s="520"/>
      <c r="N1279" s="521">
        <f t="shared" si="19"/>
        <v>0</v>
      </c>
      <c r="O1279" s="522"/>
    </row>
    <row r="1280" spans="1:15" ht="69.95" customHeight="1" x14ac:dyDescent="0.25">
      <c r="A1280" s="501"/>
      <c r="B1280" s="511"/>
      <c r="C1280" s="512">
        <v>2820111</v>
      </c>
      <c r="D1280" s="587" t="s">
        <v>455</v>
      </c>
      <c r="E1280" s="524"/>
      <c r="F1280" s="501"/>
      <c r="G1280" s="512">
        <v>50113160</v>
      </c>
      <c r="H1280" s="594" t="s">
        <v>456</v>
      </c>
      <c r="I1280" s="528" t="s">
        <v>448</v>
      </c>
      <c r="J1280" s="528"/>
      <c r="K1280" s="519" t="s">
        <v>163</v>
      </c>
      <c r="L1280" s="1376">
        <v>1</v>
      </c>
      <c r="M1280" s="520"/>
      <c r="N1280" s="521">
        <f t="shared" si="19"/>
        <v>0</v>
      </c>
      <c r="O1280" s="522"/>
    </row>
    <row r="1281" spans="1:15" ht="69.95" customHeight="1" x14ac:dyDescent="0.25">
      <c r="A1281" s="501"/>
      <c r="B1281" s="511"/>
      <c r="C1281" s="512">
        <v>2831607</v>
      </c>
      <c r="D1281" s="587" t="s">
        <v>449</v>
      </c>
      <c r="E1281" s="524"/>
      <c r="F1281" s="501"/>
      <c r="G1281" s="512">
        <v>54038070</v>
      </c>
      <c r="H1281" s="594" t="s">
        <v>450</v>
      </c>
      <c r="I1281" s="528" t="s">
        <v>448</v>
      </c>
      <c r="J1281" s="528"/>
      <c r="K1281" s="519" t="s">
        <v>163</v>
      </c>
      <c r="L1281" s="1376">
        <v>2</v>
      </c>
      <c r="M1281" s="520"/>
      <c r="N1281" s="521">
        <f t="shared" si="19"/>
        <v>0</v>
      </c>
      <c r="O1281" s="522"/>
    </row>
    <row r="1282" spans="1:15" ht="69.95" customHeight="1" x14ac:dyDescent="0.25">
      <c r="A1282" s="501"/>
      <c r="B1282" s="511"/>
      <c r="C1282" s="523">
        <v>2901620</v>
      </c>
      <c r="D1282" s="590" t="s">
        <v>457</v>
      </c>
      <c r="E1282" s="514"/>
      <c r="F1282" s="515"/>
      <c r="G1282" s="523">
        <v>52516050</v>
      </c>
      <c r="H1282" s="594" t="s">
        <v>458</v>
      </c>
      <c r="I1282" s="528" t="s">
        <v>448</v>
      </c>
      <c r="J1282" s="528"/>
      <c r="K1282" s="519" t="s">
        <v>163</v>
      </c>
      <c r="L1282" s="1376">
        <v>2</v>
      </c>
      <c r="M1282" s="520"/>
      <c r="N1282" s="521">
        <f t="shared" si="19"/>
        <v>0</v>
      </c>
      <c r="O1282" s="526"/>
    </row>
    <row r="1283" spans="1:15" ht="69.95" customHeight="1" x14ac:dyDescent="0.25">
      <c r="A1283" s="501"/>
      <c r="B1283" s="511"/>
      <c r="C1283" s="512">
        <v>2624103</v>
      </c>
      <c r="D1283" s="587" t="s">
        <v>758</v>
      </c>
      <c r="E1283" s="527" t="s">
        <v>877</v>
      </c>
      <c r="F1283" s="515" t="s">
        <v>35</v>
      </c>
      <c r="G1283" s="512">
        <v>80632003</v>
      </c>
      <c r="H1283" s="594" t="s">
        <v>760</v>
      </c>
      <c r="I1283" s="528" t="s">
        <v>665</v>
      </c>
      <c r="J1283" s="528" t="s">
        <v>30</v>
      </c>
      <c r="K1283" s="519" t="s">
        <v>163</v>
      </c>
      <c r="L1283" s="1376">
        <v>3</v>
      </c>
      <c r="M1283" s="520"/>
      <c r="N1283" s="521">
        <f t="shared" si="19"/>
        <v>0</v>
      </c>
      <c r="O1283" s="526">
        <f>SUM(N1283)</f>
        <v>0</v>
      </c>
    </row>
    <row r="1284" spans="1:15" ht="69.95" customHeight="1" x14ac:dyDescent="0.25">
      <c r="A1284" s="501"/>
      <c r="B1284" s="511"/>
      <c r="C1284" s="532">
        <v>2600606</v>
      </c>
      <c r="D1284" s="597" t="s">
        <v>846</v>
      </c>
      <c r="E1284" s="530" t="s">
        <v>847</v>
      </c>
      <c r="F1284" s="531" t="s">
        <v>848</v>
      </c>
      <c r="G1284" s="598">
        <v>81201006</v>
      </c>
      <c r="H1284" s="591" t="s">
        <v>849</v>
      </c>
      <c r="I1284" s="528" t="s">
        <v>665</v>
      </c>
      <c r="J1284" s="528" t="s">
        <v>30</v>
      </c>
      <c r="K1284" s="518" t="s">
        <v>163</v>
      </c>
      <c r="L1284" s="1376">
        <v>3</v>
      </c>
      <c r="M1284" s="520"/>
      <c r="N1284" s="521">
        <f t="shared" si="19"/>
        <v>0</v>
      </c>
      <c r="O1284" s="525">
        <f>SUM(N1284:N1285)</f>
        <v>0</v>
      </c>
    </row>
    <row r="1285" spans="1:15" ht="69.95" customHeight="1" x14ac:dyDescent="0.25">
      <c r="A1285" s="501"/>
      <c r="B1285" s="511"/>
      <c r="C1285" s="523">
        <v>1010337</v>
      </c>
      <c r="D1285" s="590" t="s">
        <v>667</v>
      </c>
      <c r="E1285" s="514"/>
      <c r="F1285" s="515"/>
      <c r="G1285" s="523">
        <v>40103058</v>
      </c>
      <c r="H1285" s="593" t="s">
        <v>668</v>
      </c>
      <c r="I1285" s="518" t="s">
        <v>669</v>
      </c>
      <c r="J1285" s="518"/>
      <c r="K1285" s="518" t="s">
        <v>103</v>
      </c>
      <c r="L1285" s="1376">
        <v>9</v>
      </c>
      <c r="M1285" s="520"/>
      <c r="N1285" s="521">
        <f t="shared" si="19"/>
        <v>0</v>
      </c>
      <c r="O1285" s="526"/>
    </row>
    <row r="1286" spans="1:15" ht="69.95" customHeight="1" x14ac:dyDescent="0.25">
      <c r="A1286" s="501"/>
      <c r="B1286" s="511"/>
      <c r="C1286" s="523">
        <v>3100505</v>
      </c>
      <c r="D1286" s="590" t="s">
        <v>878</v>
      </c>
      <c r="E1286" s="530" t="s">
        <v>879</v>
      </c>
      <c r="F1286" s="531" t="s">
        <v>879</v>
      </c>
      <c r="G1286" s="523">
        <v>92106015</v>
      </c>
      <c r="H1286" s="591" t="s">
        <v>880</v>
      </c>
      <c r="I1286" s="528" t="s">
        <v>680</v>
      </c>
      <c r="J1286" s="528" t="s">
        <v>36</v>
      </c>
      <c r="K1286" s="519" t="s">
        <v>163</v>
      </c>
      <c r="L1286" s="1376">
        <v>1</v>
      </c>
      <c r="M1286" s="520"/>
      <c r="N1286" s="521">
        <f t="shared" si="19"/>
        <v>0</v>
      </c>
      <c r="O1286" s="525">
        <f>SUM(N1286:N1289)</f>
        <v>0</v>
      </c>
    </row>
    <row r="1287" spans="1:15" ht="69.95" customHeight="1" x14ac:dyDescent="0.25">
      <c r="A1287" s="501"/>
      <c r="B1287" s="511"/>
      <c r="C1287" s="512">
        <v>1015206</v>
      </c>
      <c r="D1287" s="587" t="s">
        <v>683</v>
      </c>
      <c r="E1287" s="524"/>
      <c r="F1287" s="501"/>
      <c r="G1287" s="512">
        <v>45002011</v>
      </c>
      <c r="H1287" s="594" t="s">
        <v>684</v>
      </c>
      <c r="I1287" s="528" t="s">
        <v>685</v>
      </c>
      <c r="J1287" s="528"/>
      <c r="K1287" s="518" t="s">
        <v>103</v>
      </c>
      <c r="L1287" s="1376">
        <v>3</v>
      </c>
      <c r="M1287" s="520"/>
      <c r="N1287" s="521">
        <f t="shared" si="19"/>
        <v>0</v>
      </c>
      <c r="O1287" s="522"/>
    </row>
    <row r="1288" spans="1:15" ht="69.95" customHeight="1" x14ac:dyDescent="0.25">
      <c r="A1288" s="501"/>
      <c r="B1288" s="511"/>
      <c r="C1288" s="512">
        <v>2840301</v>
      </c>
      <c r="D1288" s="587" t="s">
        <v>739</v>
      </c>
      <c r="E1288" s="524"/>
      <c r="F1288" s="501"/>
      <c r="G1288" s="512">
        <v>51510001</v>
      </c>
      <c r="H1288" s="594" t="s">
        <v>740</v>
      </c>
      <c r="I1288" s="528" t="s">
        <v>448</v>
      </c>
      <c r="J1288" s="528"/>
      <c r="K1288" s="519" t="s">
        <v>163</v>
      </c>
      <c r="L1288" s="1376">
        <v>1</v>
      </c>
      <c r="M1288" s="520"/>
      <c r="N1288" s="521">
        <f t="shared" si="19"/>
        <v>0</v>
      </c>
      <c r="O1288" s="522"/>
    </row>
    <row r="1289" spans="1:15" ht="69.95" customHeight="1" x14ac:dyDescent="0.25">
      <c r="A1289" s="501"/>
      <c r="B1289" s="511"/>
      <c r="C1289" s="523">
        <v>2820108</v>
      </c>
      <c r="D1289" s="590" t="s">
        <v>686</v>
      </c>
      <c r="E1289" s="514"/>
      <c r="F1289" s="515"/>
      <c r="G1289" s="523">
        <v>50112008</v>
      </c>
      <c r="H1289" s="593" t="s">
        <v>687</v>
      </c>
      <c r="I1289" s="518" t="s">
        <v>448</v>
      </c>
      <c r="J1289" s="518"/>
      <c r="K1289" s="518" t="s">
        <v>688</v>
      </c>
      <c r="L1289" s="1376">
        <v>1</v>
      </c>
      <c r="M1289" s="520"/>
      <c r="N1289" s="521">
        <f t="shared" si="19"/>
        <v>0</v>
      </c>
      <c r="O1289" s="526"/>
    </row>
    <row r="1290" spans="1:15" ht="69.95" customHeight="1" x14ac:dyDescent="0.25">
      <c r="A1290" s="501"/>
      <c r="B1290" s="511"/>
      <c r="C1290" s="598">
        <v>2611125</v>
      </c>
      <c r="D1290" s="597" t="s">
        <v>778</v>
      </c>
      <c r="E1290" s="530" t="s">
        <v>779</v>
      </c>
      <c r="F1290" s="531" t="s">
        <v>35</v>
      </c>
      <c r="G1290" s="598">
        <v>81501250</v>
      </c>
      <c r="H1290" s="591" t="s">
        <v>780</v>
      </c>
      <c r="I1290" s="528" t="s">
        <v>665</v>
      </c>
      <c r="J1290" s="528" t="s">
        <v>623</v>
      </c>
      <c r="K1290" s="626" t="s">
        <v>163</v>
      </c>
      <c r="L1290" s="1376">
        <v>3</v>
      </c>
      <c r="M1290" s="520"/>
      <c r="N1290" s="521">
        <f t="shared" si="19"/>
        <v>0</v>
      </c>
      <c r="O1290" s="525">
        <f>SUM(N1290:N1294)</f>
        <v>0</v>
      </c>
    </row>
    <row r="1291" spans="1:15" ht="69.95" customHeight="1" x14ac:dyDescent="0.25">
      <c r="A1291" s="501"/>
      <c r="B1291" s="511"/>
      <c r="C1291" s="512">
        <v>2830557</v>
      </c>
      <c r="D1291" s="587" t="s">
        <v>724</v>
      </c>
      <c r="E1291" s="524"/>
      <c r="F1291" s="501"/>
      <c r="G1291" s="512">
        <v>51508030</v>
      </c>
      <c r="H1291" s="594" t="s">
        <v>725</v>
      </c>
      <c r="I1291" s="528" t="s">
        <v>726</v>
      </c>
      <c r="J1291" s="528"/>
      <c r="K1291" s="518" t="s">
        <v>163</v>
      </c>
      <c r="L1291" s="1376">
        <v>1</v>
      </c>
      <c r="M1291" s="520"/>
      <c r="N1291" s="521">
        <f t="shared" si="19"/>
        <v>0</v>
      </c>
      <c r="O1291" s="522"/>
    </row>
    <row r="1292" spans="1:15" ht="69.95" customHeight="1" x14ac:dyDescent="0.25">
      <c r="A1292" s="501"/>
      <c r="B1292" s="511"/>
      <c r="C1292" s="532">
        <v>1021752</v>
      </c>
      <c r="D1292" s="597" t="s">
        <v>689</v>
      </c>
      <c r="E1292" s="524"/>
      <c r="F1292" s="501"/>
      <c r="G1292" s="598">
        <v>41002192</v>
      </c>
      <c r="H1292" s="593" t="s">
        <v>691</v>
      </c>
      <c r="I1292" s="518" t="s">
        <v>685</v>
      </c>
      <c r="J1292" s="518"/>
      <c r="K1292" s="518" t="s">
        <v>103</v>
      </c>
      <c r="L1292" s="1376">
        <v>8</v>
      </c>
      <c r="M1292" s="520"/>
      <c r="N1292" s="521">
        <f t="shared" si="19"/>
        <v>0</v>
      </c>
      <c r="O1292" s="522"/>
    </row>
    <row r="1293" spans="1:15" ht="69.95" customHeight="1" x14ac:dyDescent="0.25">
      <c r="A1293" s="501"/>
      <c r="B1293" s="511"/>
      <c r="C1293" s="595">
        <v>2056203</v>
      </c>
      <c r="D1293" s="596" t="s">
        <v>727</v>
      </c>
      <c r="E1293" s="524"/>
      <c r="F1293" s="501"/>
      <c r="G1293" s="595">
        <v>10804300</v>
      </c>
      <c r="H1293" s="594" t="s">
        <v>728</v>
      </c>
      <c r="I1293" s="528" t="s">
        <v>466</v>
      </c>
      <c r="J1293" s="528"/>
      <c r="K1293" s="518" t="s">
        <v>163</v>
      </c>
      <c r="L1293" s="1376">
        <v>4</v>
      </c>
      <c r="M1293" s="520"/>
      <c r="N1293" s="521">
        <f t="shared" si="19"/>
        <v>0</v>
      </c>
      <c r="O1293" s="522"/>
    </row>
    <row r="1294" spans="1:15" ht="69.95" customHeight="1" x14ac:dyDescent="0.25">
      <c r="A1294" s="501"/>
      <c r="B1294" s="511"/>
      <c r="C1294" s="512">
        <v>2820111</v>
      </c>
      <c r="D1294" s="587" t="s">
        <v>455</v>
      </c>
      <c r="E1294" s="514"/>
      <c r="F1294" s="515"/>
      <c r="G1294" s="512">
        <v>50113160</v>
      </c>
      <c r="H1294" s="591" t="s">
        <v>456</v>
      </c>
      <c r="I1294" s="528" t="s">
        <v>448</v>
      </c>
      <c r="J1294" s="528"/>
      <c r="K1294" s="518" t="s">
        <v>163</v>
      </c>
      <c r="L1294" s="1376">
        <v>1</v>
      </c>
      <c r="M1294" s="520"/>
      <c r="N1294" s="521">
        <f t="shared" si="19"/>
        <v>0</v>
      </c>
      <c r="O1294" s="522"/>
    </row>
    <row r="1295" spans="1:15" ht="69.95" customHeight="1" thickBot="1" x14ac:dyDescent="0.3">
      <c r="A1295" s="501"/>
      <c r="B1295" s="533"/>
      <c r="C1295" s="623">
        <v>2621102</v>
      </c>
      <c r="D1295" s="624" t="s">
        <v>744</v>
      </c>
      <c r="E1295" s="535" t="s">
        <v>745</v>
      </c>
      <c r="F1295" s="536" t="s">
        <v>35</v>
      </c>
      <c r="G1295" s="623">
        <v>80611035</v>
      </c>
      <c r="H1295" s="647" t="s">
        <v>746</v>
      </c>
      <c r="I1295" s="648" t="s">
        <v>665</v>
      </c>
      <c r="J1295" s="648" t="s">
        <v>623</v>
      </c>
      <c r="K1295" s="621" t="s">
        <v>163</v>
      </c>
      <c r="L1295" s="1377">
        <v>3</v>
      </c>
      <c r="M1295" s="540"/>
      <c r="N1295" s="541">
        <f t="shared" si="19"/>
        <v>0</v>
      </c>
      <c r="O1295" s="542">
        <f>SUM(N1295)</f>
        <v>0</v>
      </c>
    </row>
    <row r="1296" spans="1:15" ht="69.95" customHeight="1" x14ac:dyDescent="0.25">
      <c r="A1296" s="543" t="s">
        <v>896</v>
      </c>
      <c r="B1296" s="544"/>
      <c r="C1296" s="549">
        <v>2120102</v>
      </c>
      <c r="D1296" s="546" t="s">
        <v>655</v>
      </c>
      <c r="E1296" s="547" t="s">
        <v>840</v>
      </c>
      <c r="F1296" s="548" t="s">
        <v>657</v>
      </c>
      <c r="G1296" s="549">
        <v>12005072</v>
      </c>
      <c r="H1296" s="550" t="s">
        <v>658</v>
      </c>
      <c r="I1296" s="551" t="s">
        <v>466</v>
      </c>
      <c r="J1296" s="551" t="s">
        <v>30</v>
      </c>
      <c r="K1296" s="551" t="s">
        <v>163</v>
      </c>
      <c r="L1296" s="1378">
        <v>3</v>
      </c>
      <c r="M1296" s="552"/>
      <c r="N1296" s="552">
        <f t="shared" si="19"/>
        <v>0</v>
      </c>
      <c r="O1296" s="553">
        <f>SUM(N1297)</f>
        <v>0</v>
      </c>
    </row>
    <row r="1297" spans="1:15" ht="69.95" customHeight="1" x14ac:dyDescent="0.25">
      <c r="A1297" s="543"/>
      <c r="B1297" s="554"/>
      <c r="C1297" s="559">
        <v>2112042</v>
      </c>
      <c r="D1297" s="556" t="s">
        <v>659</v>
      </c>
      <c r="E1297" s="557"/>
      <c r="F1297" s="558"/>
      <c r="G1297" s="559">
        <v>12611400</v>
      </c>
      <c r="H1297" s="560" t="s">
        <v>660</v>
      </c>
      <c r="I1297" s="561" t="s">
        <v>466</v>
      </c>
      <c r="J1297" s="561"/>
      <c r="K1297" s="562" t="s">
        <v>163</v>
      </c>
      <c r="L1297" s="1380">
        <v>3</v>
      </c>
      <c r="M1297" s="563"/>
      <c r="N1297" s="563">
        <f t="shared" si="19"/>
        <v>0</v>
      </c>
      <c r="O1297" s="564"/>
    </row>
    <row r="1298" spans="1:15" ht="69.95" customHeight="1" x14ac:dyDescent="0.25">
      <c r="A1298" s="543"/>
      <c r="B1298" s="554"/>
      <c r="C1298" s="574">
        <v>2516122</v>
      </c>
      <c r="D1298" s="607" t="s">
        <v>661</v>
      </c>
      <c r="E1298" s="566" t="s">
        <v>876</v>
      </c>
      <c r="F1298" s="543" t="s">
        <v>842</v>
      </c>
      <c r="G1298" s="608">
        <v>81528112</v>
      </c>
      <c r="H1298" s="603" t="s">
        <v>664</v>
      </c>
      <c r="I1298" s="570" t="s">
        <v>665</v>
      </c>
      <c r="J1298" s="570" t="s">
        <v>30</v>
      </c>
      <c r="K1298" s="562" t="s">
        <v>163</v>
      </c>
      <c r="L1298" s="1380">
        <v>3</v>
      </c>
      <c r="M1298" s="563"/>
      <c r="N1298" s="563">
        <f t="shared" si="19"/>
        <v>0</v>
      </c>
      <c r="O1298" s="567">
        <f>SUM(N1298:N1304)</f>
        <v>0</v>
      </c>
    </row>
    <row r="1299" spans="1:15" ht="69.95" customHeight="1" x14ac:dyDescent="0.25">
      <c r="A1299" s="543"/>
      <c r="B1299" s="554"/>
      <c r="C1299" s="559">
        <v>2802001</v>
      </c>
      <c r="D1299" s="556" t="s">
        <v>594</v>
      </c>
      <c r="E1299" s="566"/>
      <c r="F1299" s="543"/>
      <c r="G1299" s="559">
        <v>51070200</v>
      </c>
      <c r="H1299" s="603" t="s">
        <v>597</v>
      </c>
      <c r="I1299" s="570" t="s">
        <v>448</v>
      </c>
      <c r="J1299" s="570"/>
      <c r="K1299" s="561" t="s">
        <v>163</v>
      </c>
      <c r="L1299" s="1380">
        <v>1</v>
      </c>
      <c r="M1299" s="563"/>
      <c r="N1299" s="563">
        <f t="shared" si="19"/>
        <v>0</v>
      </c>
      <c r="O1299" s="564"/>
    </row>
    <row r="1300" spans="1:15" ht="69.95" customHeight="1" x14ac:dyDescent="0.25">
      <c r="A1300" s="543"/>
      <c r="B1300" s="554"/>
      <c r="C1300" s="565">
        <v>2851630</v>
      </c>
      <c r="D1300" s="602" t="s">
        <v>459</v>
      </c>
      <c r="E1300" s="566"/>
      <c r="F1300" s="543"/>
      <c r="G1300" s="565">
        <v>53516052</v>
      </c>
      <c r="H1300" s="606" t="s">
        <v>460</v>
      </c>
      <c r="I1300" s="570" t="s">
        <v>448</v>
      </c>
      <c r="J1300" s="570"/>
      <c r="K1300" s="561" t="s">
        <v>163</v>
      </c>
      <c r="L1300" s="1380">
        <v>1</v>
      </c>
      <c r="M1300" s="563"/>
      <c r="N1300" s="563">
        <f t="shared" si="19"/>
        <v>0</v>
      </c>
      <c r="O1300" s="564"/>
    </row>
    <row r="1301" spans="1:15" ht="69.95" customHeight="1" x14ac:dyDescent="0.25">
      <c r="A1301" s="543"/>
      <c r="B1301" s="554"/>
      <c r="C1301" s="565">
        <v>1010337</v>
      </c>
      <c r="D1301" s="602" t="s">
        <v>667</v>
      </c>
      <c r="E1301" s="566"/>
      <c r="F1301" s="543"/>
      <c r="G1301" s="565">
        <v>40103058</v>
      </c>
      <c r="H1301" s="605" t="s">
        <v>668</v>
      </c>
      <c r="I1301" s="562" t="s">
        <v>669</v>
      </c>
      <c r="J1301" s="562"/>
      <c r="K1301" s="562" t="s">
        <v>103</v>
      </c>
      <c r="L1301" s="1380">
        <v>9</v>
      </c>
      <c r="M1301" s="563"/>
      <c r="N1301" s="563">
        <f t="shared" si="19"/>
        <v>0</v>
      </c>
      <c r="O1301" s="564"/>
    </row>
    <row r="1302" spans="1:15" ht="69.95" customHeight="1" x14ac:dyDescent="0.25">
      <c r="A1302" s="543"/>
      <c r="B1302" s="554"/>
      <c r="C1302" s="559">
        <v>2820111</v>
      </c>
      <c r="D1302" s="556" t="s">
        <v>455</v>
      </c>
      <c r="E1302" s="566"/>
      <c r="F1302" s="543"/>
      <c r="G1302" s="559">
        <v>50113160</v>
      </c>
      <c r="H1302" s="606" t="s">
        <v>456</v>
      </c>
      <c r="I1302" s="570" t="s">
        <v>448</v>
      </c>
      <c r="J1302" s="570"/>
      <c r="K1302" s="561" t="s">
        <v>163</v>
      </c>
      <c r="L1302" s="1380">
        <v>1</v>
      </c>
      <c r="M1302" s="563"/>
      <c r="N1302" s="563">
        <f t="shared" si="19"/>
        <v>0</v>
      </c>
      <c r="O1302" s="564"/>
    </row>
    <row r="1303" spans="1:15" ht="69.95" customHeight="1" x14ac:dyDescent="0.25">
      <c r="A1303" s="543"/>
      <c r="B1303" s="554"/>
      <c r="C1303" s="559">
        <v>2831607</v>
      </c>
      <c r="D1303" s="556" t="s">
        <v>449</v>
      </c>
      <c r="E1303" s="566"/>
      <c r="F1303" s="543"/>
      <c r="G1303" s="559">
        <v>54038070</v>
      </c>
      <c r="H1303" s="606" t="s">
        <v>450</v>
      </c>
      <c r="I1303" s="570" t="s">
        <v>448</v>
      </c>
      <c r="J1303" s="570"/>
      <c r="K1303" s="561" t="s">
        <v>163</v>
      </c>
      <c r="L1303" s="1380">
        <v>2</v>
      </c>
      <c r="M1303" s="563"/>
      <c r="N1303" s="563">
        <f t="shared" si="19"/>
        <v>0</v>
      </c>
      <c r="O1303" s="564"/>
    </row>
    <row r="1304" spans="1:15" ht="69.95" customHeight="1" x14ac:dyDescent="0.25">
      <c r="A1304" s="543"/>
      <c r="B1304" s="554"/>
      <c r="C1304" s="565">
        <v>2901620</v>
      </c>
      <c r="D1304" s="602" t="s">
        <v>457</v>
      </c>
      <c r="E1304" s="557"/>
      <c r="F1304" s="558"/>
      <c r="G1304" s="565">
        <v>52516050</v>
      </c>
      <c r="H1304" s="606" t="s">
        <v>458</v>
      </c>
      <c r="I1304" s="570" t="s">
        <v>448</v>
      </c>
      <c r="J1304" s="570"/>
      <c r="K1304" s="561" t="s">
        <v>163</v>
      </c>
      <c r="L1304" s="1380">
        <v>2</v>
      </c>
      <c r="M1304" s="563"/>
      <c r="N1304" s="563">
        <f t="shared" si="19"/>
        <v>0</v>
      </c>
      <c r="O1304" s="568"/>
    </row>
    <row r="1305" spans="1:15" ht="69.95" customHeight="1" x14ac:dyDescent="0.25">
      <c r="A1305" s="543"/>
      <c r="B1305" s="554"/>
      <c r="C1305" s="559">
        <v>2624105</v>
      </c>
      <c r="D1305" s="556" t="s">
        <v>768</v>
      </c>
      <c r="E1305" s="569" t="s">
        <v>882</v>
      </c>
      <c r="F1305" s="558" t="s">
        <v>35</v>
      </c>
      <c r="G1305" s="559">
        <v>80632005</v>
      </c>
      <c r="H1305" s="606" t="s">
        <v>770</v>
      </c>
      <c r="I1305" s="570" t="s">
        <v>665</v>
      </c>
      <c r="J1305" s="570" t="s">
        <v>30</v>
      </c>
      <c r="K1305" s="561" t="s">
        <v>163</v>
      </c>
      <c r="L1305" s="1380">
        <v>3</v>
      </c>
      <c r="M1305" s="563"/>
      <c r="N1305" s="563">
        <f t="shared" ref="N1305:N1361" si="20">L1305*M1305</f>
        <v>0</v>
      </c>
      <c r="O1305" s="568">
        <f>SUM(N1305)</f>
        <v>0</v>
      </c>
    </row>
    <row r="1306" spans="1:15" ht="69.95" customHeight="1" x14ac:dyDescent="0.25">
      <c r="A1306" s="543"/>
      <c r="B1306" s="554"/>
      <c r="C1306" s="574">
        <v>2600606</v>
      </c>
      <c r="D1306" s="607" t="s">
        <v>846</v>
      </c>
      <c r="E1306" s="572" t="s">
        <v>847</v>
      </c>
      <c r="F1306" s="573" t="s">
        <v>848</v>
      </c>
      <c r="G1306" s="608">
        <v>81201006</v>
      </c>
      <c r="H1306" s="603" t="s">
        <v>849</v>
      </c>
      <c r="I1306" s="570" t="s">
        <v>665</v>
      </c>
      <c r="J1306" s="570" t="s">
        <v>30</v>
      </c>
      <c r="K1306" s="562" t="s">
        <v>163</v>
      </c>
      <c r="L1306" s="1380">
        <v>3</v>
      </c>
      <c r="M1306" s="563"/>
      <c r="N1306" s="563">
        <f t="shared" si="20"/>
        <v>0</v>
      </c>
      <c r="O1306" s="567">
        <f>SUM(N1306:N1307)</f>
        <v>0</v>
      </c>
    </row>
    <row r="1307" spans="1:15" ht="69.95" customHeight="1" x14ac:dyDescent="0.25">
      <c r="A1307" s="543"/>
      <c r="B1307" s="554"/>
      <c r="C1307" s="565">
        <v>1010337</v>
      </c>
      <c r="D1307" s="602" t="s">
        <v>667</v>
      </c>
      <c r="E1307" s="557"/>
      <c r="F1307" s="558"/>
      <c r="G1307" s="565">
        <v>40103058</v>
      </c>
      <c r="H1307" s="605" t="s">
        <v>668</v>
      </c>
      <c r="I1307" s="562" t="s">
        <v>669</v>
      </c>
      <c r="J1307" s="562"/>
      <c r="K1307" s="562" t="s">
        <v>103</v>
      </c>
      <c r="L1307" s="1380">
        <v>9</v>
      </c>
      <c r="M1307" s="563"/>
      <c r="N1307" s="563">
        <f t="shared" si="20"/>
        <v>0</v>
      </c>
      <c r="O1307" s="568"/>
    </row>
    <row r="1308" spans="1:15" ht="69.95" customHeight="1" x14ac:dyDescent="0.25">
      <c r="A1308" s="543"/>
      <c r="B1308" s="554"/>
      <c r="C1308" s="565">
        <v>3100509</v>
      </c>
      <c r="D1308" s="602" t="s">
        <v>883</v>
      </c>
      <c r="E1308" s="572" t="s">
        <v>884</v>
      </c>
      <c r="F1308" s="573" t="s">
        <v>884</v>
      </c>
      <c r="G1308" s="565">
        <v>92106030</v>
      </c>
      <c r="H1308" s="603" t="s">
        <v>885</v>
      </c>
      <c r="I1308" s="570" t="s">
        <v>680</v>
      </c>
      <c r="J1308" s="570" t="s">
        <v>36</v>
      </c>
      <c r="K1308" s="561" t="s">
        <v>163</v>
      </c>
      <c r="L1308" s="1380">
        <v>1</v>
      </c>
      <c r="M1308" s="563"/>
      <c r="N1308" s="563">
        <f t="shared" si="20"/>
        <v>0</v>
      </c>
      <c r="O1308" s="567">
        <f>SUM(N1308:N1311)</f>
        <v>0</v>
      </c>
    </row>
    <row r="1309" spans="1:15" ht="69.95" customHeight="1" x14ac:dyDescent="0.25">
      <c r="A1309" s="543"/>
      <c r="B1309" s="554"/>
      <c r="C1309" s="559">
        <v>1015206</v>
      </c>
      <c r="D1309" s="556" t="s">
        <v>683</v>
      </c>
      <c r="E1309" s="566"/>
      <c r="F1309" s="543"/>
      <c r="G1309" s="559">
        <v>45002011</v>
      </c>
      <c r="H1309" s="606" t="s">
        <v>684</v>
      </c>
      <c r="I1309" s="570" t="s">
        <v>685</v>
      </c>
      <c r="J1309" s="570"/>
      <c r="K1309" s="562" t="s">
        <v>103</v>
      </c>
      <c r="L1309" s="1380">
        <v>3</v>
      </c>
      <c r="M1309" s="563"/>
      <c r="N1309" s="563">
        <f t="shared" si="20"/>
        <v>0</v>
      </c>
      <c r="O1309" s="564"/>
    </row>
    <row r="1310" spans="1:15" ht="69.95" customHeight="1" x14ac:dyDescent="0.25">
      <c r="A1310" s="543"/>
      <c r="B1310" s="554"/>
      <c r="C1310" s="559">
        <v>2840301</v>
      </c>
      <c r="D1310" s="556" t="s">
        <v>739</v>
      </c>
      <c r="E1310" s="566"/>
      <c r="F1310" s="543"/>
      <c r="G1310" s="559">
        <v>51510001</v>
      </c>
      <c r="H1310" s="606" t="s">
        <v>740</v>
      </c>
      <c r="I1310" s="570" t="s">
        <v>448</v>
      </c>
      <c r="J1310" s="570"/>
      <c r="K1310" s="561" t="s">
        <v>163</v>
      </c>
      <c r="L1310" s="1380">
        <v>1</v>
      </c>
      <c r="M1310" s="563"/>
      <c r="N1310" s="563">
        <f t="shared" si="20"/>
        <v>0</v>
      </c>
      <c r="O1310" s="564"/>
    </row>
    <row r="1311" spans="1:15" ht="69.95" customHeight="1" x14ac:dyDescent="0.25">
      <c r="A1311" s="543"/>
      <c r="B1311" s="554"/>
      <c r="C1311" s="565">
        <v>2820108</v>
      </c>
      <c r="D1311" s="602" t="s">
        <v>686</v>
      </c>
      <c r="E1311" s="557"/>
      <c r="F1311" s="558"/>
      <c r="G1311" s="565">
        <v>50112008</v>
      </c>
      <c r="H1311" s="605" t="s">
        <v>687</v>
      </c>
      <c r="I1311" s="562" t="s">
        <v>448</v>
      </c>
      <c r="J1311" s="562"/>
      <c r="K1311" s="562" t="s">
        <v>688</v>
      </c>
      <c r="L1311" s="1380">
        <v>1</v>
      </c>
      <c r="M1311" s="563"/>
      <c r="N1311" s="563">
        <f t="shared" si="20"/>
        <v>0</v>
      </c>
      <c r="O1311" s="568"/>
    </row>
    <row r="1312" spans="1:15" ht="69.95" customHeight="1" x14ac:dyDescent="0.25">
      <c r="A1312" s="543"/>
      <c r="B1312" s="554"/>
      <c r="C1312" s="608">
        <v>2611125</v>
      </c>
      <c r="D1312" s="607" t="s">
        <v>778</v>
      </c>
      <c r="E1312" s="572" t="s">
        <v>779</v>
      </c>
      <c r="F1312" s="573" t="s">
        <v>35</v>
      </c>
      <c r="G1312" s="608">
        <v>81501250</v>
      </c>
      <c r="H1312" s="603" t="s">
        <v>780</v>
      </c>
      <c r="I1312" s="570" t="s">
        <v>665</v>
      </c>
      <c r="J1312" s="570" t="s">
        <v>623</v>
      </c>
      <c r="K1312" s="625" t="s">
        <v>163</v>
      </c>
      <c r="L1312" s="1380">
        <v>3</v>
      </c>
      <c r="M1312" s="563"/>
      <c r="N1312" s="563">
        <f t="shared" si="20"/>
        <v>0</v>
      </c>
      <c r="O1312" s="567">
        <f>SUM(N1312:N1316)</f>
        <v>0</v>
      </c>
    </row>
    <row r="1313" spans="1:15" ht="69.95" customHeight="1" x14ac:dyDescent="0.25">
      <c r="A1313" s="543"/>
      <c r="B1313" s="554"/>
      <c r="C1313" s="559">
        <v>2830557</v>
      </c>
      <c r="D1313" s="556" t="s">
        <v>724</v>
      </c>
      <c r="E1313" s="566"/>
      <c r="F1313" s="543"/>
      <c r="G1313" s="559">
        <v>51508030</v>
      </c>
      <c r="H1313" s="606" t="s">
        <v>725</v>
      </c>
      <c r="I1313" s="570" t="s">
        <v>726</v>
      </c>
      <c r="J1313" s="570"/>
      <c r="K1313" s="562" t="s">
        <v>163</v>
      </c>
      <c r="L1313" s="1380">
        <v>1</v>
      </c>
      <c r="M1313" s="563"/>
      <c r="N1313" s="563">
        <f t="shared" si="20"/>
        <v>0</v>
      </c>
      <c r="O1313" s="564"/>
    </row>
    <row r="1314" spans="1:15" ht="69.95" customHeight="1" x14ac:dyDescent="0.25">
      <c r="A1314" s="543"/>
      <c r="B1314" s="554"/>
      <c r="C1314" s="574">
        <v>1021752</v>
      </c>
      <c r="D1314" s="607" t="s">
        <v>689</v>
      </c>
      <c r="E1314" s="566"/>
      <c r="F1314" s="543"/>
      <c r="G1314" s="608">
        <v>41002192</v>
      </c>
      <c r="H1314" s="605" t="s">
        <v>691</v>
      </c>
      <c r="I1314" s="562" t="s">
        <v>685</v>
      </c>
      <c r="J1314" s="562"/>
      <c r="K1314" s="562" t="s">
        <v>103</v>
      </c>
      <c r="L1314" s="1380">
        <v>8</v>
      </c>
      <c r="M1314" s="563"/>
      <c r="N1314" s="563">
        <f t="shared" si="20"/>
        <v>0</v>
      </c>
      <c r="O1314" s="564"/>
    </row>
    <row r="1315" spans="1:15" ht="69.95" customHeight="1" x14ac:dyDescent="0.25">
      <c r="A1315" s="543"/>
      <c r="B1315" s="554"/>
      <c r="C1315" s="609">
        <v>2056203</v>
      </c>
      <c r="D1315" s="610" t="s">
        <v>727</v>
      </c>
      <c r="E1315" s="566"/>
      <c r="F1315" s="543"/>
      <c r="G1315" s="609">
        <v>10804300</v>
      </c>
      <c r="H1315" s="606" t="s">
        <v>728</v>
      </c>
      <c r="I1315" s="570" t="s">
        <v>466</v>
      </c>
      <c r="J1315" s="570"/>
      <c r="K1315" s="562" t="s">
        <v>163</v>
      </c>
      <c r="L1315" s="1380">
        <v>4</v>
      </c>
      <c r="M1315" s="563"/>
      <c r="N1315" s="563">
        <f t="shared" si="20"/>
        <v>0</v>
      </c>
      <c r="O1315" s="564"/>
    </row>
    <row r="1316" spans="1:15" ht="69.95" customHeight="1" x14ac:dyDescent="0.25">
      <c r="A1316" s="543"/>
      <c r="B1316" s="554"/>
      <c r="C1316" s="559">
        <v>2820111</v>
      </c>
      <c r="D1316" s="556" t="s">
        <v>455</v>
      </c>
      <c r="E1316" s="557"/>
      <c r="F1316" s="558"/>
      <c r="G1316" s="559">
        <v>50113160</v>
      </c>
      <c r="H1316" s="603" t="s">
        <v>456</v>
      </c>
      <c r="I1316" s="570" t="s">
        <v>448</v>
      </c>
      <c r="J1316" s="570"/>
      <c r="K1316" s="562" t="s">
        <v>163</v>
      </c>
      <c r="L1316" s="1380">
        <v>1</v>
      </c>
      <c r="M1316" s="563"/>
      <c r="N1316" s="563">
        <f t="shared" si="20"/>
        <v>0</v>
      </c>
      <c r="O1316" s="564"/>
    </row>
    <row r="1317" spans="1:15" ht="69.95" customHeight="1" thickBot="1" x14ac:dyDescent="0.3">
      <c r="A1317" s="543"/>
      <c r="B1317" s="575"/>
      <c r="C1317" s="576">
        <v>2621106</v>
      </c>
      <c r="D1317" s="577" t="s">
        <v>754</v>
      </c>
      <c r="E1317" s="578" t="s">
        <v>755</v>
      </c>
      <c r="F1317" s="579" t="s">
        <v>35</v>
      </c>
      <c r="G1317" s="576">
        <v>80611063</v>
      </c>
      <c r="H1317" s="580" t="s">
        <v>756</v>
      </c>
      <c r="I1317" s="581" t="s">
        <v>665</v>
      </c>
      <c r="J1317" s="581" t="s">
        <v>623</v>
      </c>
      <c r="K1317" s="618" t="s">
        <v>163</v>
      </c>
      <c r="L1317" s="1381">
        <v>3</v>
      </c>
      <c r="M1317" s="583"/>
      <c r="N1317" s="583">
        <f t="shared" si="20"/>
        <v>0</v>
      </c>
      <c r="O1317" s="584">
        <f>SUM(N1317)</f>
        <v>0</v>
      </c>
    </row>
    <row r="1318" spans="1:15" ht="69.95" customHeight="1" x14ac:dyDescent="0.25">
      <c r="A1318" s="501" t="s">
        <v>897</v>
      </c>
      <c r="B1318" s="502"/>
      <c r="C1318" s="503">
        <v>2120102</v>
      </c>
      <c r="D1318" s="585" t="s">
        <v>655</v>
      </c>
      <c r="E1318" s="505" t="s">
        <v>840</v>
      </c>
      <c r="F1318" s="506" t="s">
        <v>657</v>
      </c>
      <c r="G1318" s="503">
        <v>12005072</v>
      </c>
      <c r="H1318" s="586" t="s">
        <v>658</v>
      </c>
      <c r="I1318" s="508" t="s">
        <v>466</v>
      </c>
      <c r="J1318" s="508" t="s">
        <v>30</v>
      </c>
      <c r="K1318" s="508" t="s">
        <v>163</v>
      </c>
      <c r="L1318" s="1374">
        <v>3</v>
      </c>
      <c r="M1318" s="509"/>
      <c r="N1318" s="509">
        <f t="shared" si="20"/>
        <v>0</v>
      </c>
      <c r="O1318" s="510">
        <f>SUM(N1319)</f>
        <v>0</v>
      </c>
    </row>
    <row r="1319" spans="1:15" ht="69.95" customHeight="1" x14ac:dyDescent="0.25">
      <c r="A1319" s="501"/>
      <c r="B1319" s="511"/>
      <c r="C1319" s="512">
        <v>2112042</v>
      </c>
      <c r="D1319" s="587" t="s">
        <v>659</v>
      </c>
      <c r="E1319" s="514"/>
      <c r="F1319" s="515"/>
      <c r="G1319" s="512">
        <v>12611400</v>
      </c>
      <c r="H1319" s="588" t="s">
        <v>660</v>
      </c>
      <c r="I1319" s="519" t="s">
        <v>466</v>
      </c>
      <c r="J1319" s="519"/>
      <c r="K1319" s="518" t="s">
        <v>163</v>
      </c>
      <c r="L1319" s="1376">
        <v>3</v>
      </c>
      <c r="M1319" s="520"/>
      <c r="N1319" s="521">
        <f t="shared" si="20"/>
        <v>0</v>
      </c>
      <c r="O1319" s="522"/>
    </row>
    <row r="1320" spans="1:15" ht="69.95" customHeight="1" x14ac:dyDescent="0.25">
      <c r="A1320" s="501"/>
      <c r="B1320" s="511"/>
      <c r="C1320" s="532">
        <v>2516122</v>
      </c>
      <c r="D1320" s="597" t="s">
        <v>661</v>
      </c>
      <c r="E1320" s="524" t="s">
        <v>876</v>
      </c>
      <c r="F1320" s="501" t="s">
        <v>842</v>
      </c>
      <c r="G1320" s="598">
        <v>81528112</v>
      </c>
      <c r="H1320" s="591" t="s">
        <v>664</v>
      </c>
      <c r="I1320" s="528" t="s">
        <v>665</v>
      </c>
      <c r="J1320" s="528" t="s">
        <v>30</v>
      </c>
      <c r="K1320" s="518" t="s">
        <v>163</v>
      </c>
      <c r="L1320" s="1376">
        <v>3</v>
      </c>
      <c r="M1320" s="520"/>
      <c r="N1320" s="521">
        <f t="shared" si="20"/>
        <v>0</v>
      </c>
      <c r="O1320" s="525">
        <f>SUM(N1320:N1326)</f>
        <v>0</v>
      </c>
    </row>
    <row r="1321" spans="1:15" ht="69.95" customHeight="1" x14ac:dyDescent="0.25">
      <c r="A1321" s="501"/>
      <c r="B1321" s="511"/>
      <c r="C1321" s="512">
        <v>2802001</v>
      </c>
      <c r="D1321" s="587" t="s">
        <v>594</v>
      </c>
      <c r="E1321" s="524"/>
      <c r="F1321" s="501"/>
      <c r="G1321" s="512">
        <v>51070200</v>
      </c>
      <c r="H1321" s="591" t="s">
        <v>597</v>
      </c>
      <c r="I1321" s="528" t="s">
        <v>448</v>
      </c>
      <c r="J1321" s="528"/>
      <c r="K1321" s="519" t="s">
        <v>163</v>
      </c>
      <c r="L1321" s="1376">
        <v>1</v>
      </c>
      <c r="M1321" s="520"/>
      <c r="N1321" s="521">
        <f t="shared" si="20"/>
        <v>0</v>
      </c>
      <c r="O1321" s="522"/>
    </row>
    <row r="1322" spans="1:15" ht="69.95" customHeight="1" x14ac:dyDescent="0.25">
      <c r="A1322" s="501"/>
      <c r="B1322" s="511"/>
      <c r="C1322" s="523">
        <v>2851630</v>
      </c>
      <c r="D1322" s="590" t="s">
        <v>459</v>
      </c>
      <c r="E1322" s="524"/>
      <c r="F1322" s="501"/>
      <c r="G1322" s="523">
        <v>53516052</v>
      </c>
      <c r="H1322" s="594" t="s">
        <v>460</v>
      </c>
      <c r="I1322" s="528" t="s">
        <v>448</v>
      </c>
      <c r="J1322" s="528"/>
      <c r="K1322" s="519" t="s">
        <v>163</v>
      </c>
      <c r="L1322" s="1376">
        <v>1</v>
      </c>
      <c r="M1322" s="520"/>
      <c r="N1322" s="521">
        <f t="shared" si="20"/>
        <v>0</v>
      </c>
      <c r="O1322" s="522"/>
    </row>
    <row r="1323" spans="1:15" ht="69.95" customHeight="1" x14ac:dyDescent="0.25">
      <c r="A1323" s="501"/>
      <c r="B1323" s="511"/>
      <c r="C1323" s="523">
        <v>1010337</v>
      </c>
      <c r="D1323" s="590" t="s">
        <v>667</v>
      </c>
      <c r="E1323" s="524"/>
      <c r="F1323" s="501"/>
      <c r="G1323" s="523">
        <v>40103058</v>
      </c>
      <c r="H1323" s="593" t="s">
        <v>668</v>
      </c>
      <c r="I1323" s="518" t="s">
        <v>669</v>
      </c>
      <c r="J1323" s="518"/>
      <c r="K1323" s="518" t="s">
        <v>103</v>
      </c>
      <c r="L1323" s="1376">
        <v>9</v>
      </c>
      <c r="M1323" s="520"/>
      <c r="N1323" s="521">
        <f t="shared" si="20"/>
        <v>0</v>
      </c>
      <c r="O1323" s="522"/>
    </row>
    <row r="1324" spans="1:15" ht="69.95" customHeight="1" x14ac:dyDescent="0.25">
      <c r="A1324" s="501"/>
      <c r="B1324" s="511"/>
      <c r="C1324" s="512">
        <v>2820111</v>
      </c>
      <c r="D1324" s="587" t="s">
        <v>455</v>
      </c>
      <c r="E1324" s="524"/>
      <c r="F1324" s="501"/>
      <c r="G1324" s="512">
        <v>50113160</v>
      </c>
      <c r="H1324" s="594" t="s">
        <v>456</v>
      </c>
      <c r="I1324" s="528" t="s">
        <v>448</v>
      </c>
      <c r="J1324" s="528"/>
      <c r="K1324" s="519" t="s">
        <v>163</v>
      </c>
      <c r="L1324" s="1376">
        <v>1</v>
      </c>
      <c r="M1324" s="520"/>
      <c r="N1324" s="521">
        <f t="shared" si="20"/>
        <v>0</v>
      </c>
      <c r="O1324" s="522"/>
    </row>
    <row r="1325" spans="1:15" ht="69.95" customHeight="1" x14ac:dyDescent="0.25">
      <c r="A1325" s="501"/>
      <c r="B1325" s="511"/>
      <c r="C1325" s="512">
        <v>2831607</v>
      </c>
      <c r="D1325" s="587" t="s">
        <v>449</v>
      </c>
      <c r="E1325" s="524"/>
      <c r="F1325" s="501"/>
      <c r="G1325" s="512">
        <v>54038070</v>
      </c>
      <c r="H1325" s="594" t="s">
        <v>450</v>
      </c>
      <c r="I1325" s="528" t="s">
        <v>448</v>
      </c>
      <c r="J1325" s="528"/>
      <c r="K1325" s="519" t="s">
        <v>163</v>
      </c>
      <c r="L1325" s="1376">
        <v>2</v>
      </c>
      <c r="M1325" s="520"/>
      <c r="N1325" s="521">
        <f t="shared" si="20"/>
        <v>0</v>
      </c>
      <c r="O1325" s="522"/>
    </row>
    <row r="1326" spans="1:15" ht="69.95" customHeight="1" x14ac:dyDescent="0.25">
      <c r="A1326" s="501"/>
      <c r="B1326" s="511"/>
      <c r="C1326" s="523">
        <v>2901620</v>
      </c>
      <c r="D1326" s="590" t="s">
        <v>457</v>
      </c>
      <c r="E1326" s="514"/>
      <c r="F1326" s="515"/>
      <c r="G1326" s="523">
        <v>52516050</v>
      </c>
      <c r="H1326" s="594" t="s">
        <v>458</v>
      </c>
      <c r="I1326" s="528" t="s">
        <v>448</v>
      </c>
      <c r="J1326" s="528"/>
      <c r="K1326" s="519" t="s">
        <v>163</v>
      </c>
      <c r="L1326" s="1376">
        <v>2</v>
      </c>
      <c r="M1326" s="520"/>
      <c r="N1326" s="521">
        <f t="shared" si="20"/>
        <v>0</v>
      </c>
      <c r="O1326" s="526"/>
    </row>
    <row r="1327" spans="1:15" ht="69.95" customHeight="1" x14ac:dyDescent="0.25">
      <c r="A1327" s="501"/>
      <c r="B1327" s="511"/>
      <c r="C1327" s="512">
        <v>2624210</v>
      </c>
      <c r="D1327" s="587" t="s">
        <v>788</v>
      </c>
      <c r="E1327" s="527" t="s">
        <v>887</v>
      </c>
      <c r="F1327" s="515" t="s">
        <v>35</v>
      </c>
      <c r="G1327" s="512">
        <v>80633010</v>
      </c>
      <c r="H1327" s="594" t="s">
        <v>790</v>
      </c>
      <c r="I1327" s="528" t="s">
        <v>665</v>
      </c>
      <c r="J1327" s="528" t="s">
        <v>30</v>
      </c>
      <c r="K1327" s="519" t="s">
        <v>163</v>
      </c>
      <c r="L1327" s="1376">
        <v>3</v>
      </c>
      <c r="M1327" s="520"/>
      <c r="N1327" s="521">
        <f t="shared" si="20"/>
        <v>0</v>
      </c>
      <c r="O1327" s="526">
        <f>SUM(N1327)</f>
        <v>0</v>
      </c>
    </row>
    <row r="1328" spans="1:15" ht="69.95" customHeight="1" x14ac:dyDescent="0.25">
      <c r="A1328" s="501"/>
      <c r="B1328" s="511"/>
      <c r="C1328" s="532">
        <v>2600606</v>
      </c>
      <c r="D1328" s="597" t="s">
        <v>846</v>
      </c>
      <c r="E1328" s="530" t="s">
        <v>847</v>
      </c>
      <c r="F1328" s="531" t="s">
        <v>848</v>
      </c>
      <c r="G1328" s="598">
        <v>81201006</v>
      </c>
      <c r="H1328" s="591" t="s">
        <v>849</v>
      </c>
      <c r="I1328" s="528" t="s">
        <v>665</v>
      </c>
      <c r="J1328" s="528" t="s">
        <v>30</v>
      </c>
      <c r="K1328" s="518" t="s">
        <v>163</v>
      </c>
      <c r="L1328" s="1376">
        <v>3</v>
      </c>
      <c r="M1328" s="520"/>
      <c r="N1328" s="521">
        <f t="shared" si="20"/>
        <v>0</v>
      </c>
      <c r="O1328" s="525">
        <f>SUM(N1328:N1329)</f>
        <v>0</v>
      </c>
    </row>
    <row r="1329" spans="1:15" ht="69.95" customHeight="1" x14ac:dyDescent="0.25">
      <c r="A1329" s="501"/>
      <c r="B1329" s="511"/>
      <c r="C1329" s="523">
        <v>1010337</v>
      </c>
      <c r="D1329" s="590" t="s">
        <v>667</v>
      </c>
      <c r="E1329" s="514"/>
      <c r="F1329" s="515"/>
      <c r="G1329" s="523">
        <v>40103058</v>
      </c>
      <c r="H1329" s="593" t="s">
        <v>668</v>
      </c>
      <c r="I1329" s="518" t="s">
        <v>669</v>
      </c>
      <c r="J1329" s="518"/>
      <c r="K1329" s="518" t="s">
        <v>103</v>
      </c>
      <c r="L1329" s="1376">
        <v>9</v>
      </c>
      <c r="M1329" s="520"/>
      <c r="N1329" s="521">
        <f t="shared" si="20"/>
        <v>0</v>
      </c>
      <c r="O1329" s="526"/>
    </row>
    <row r="1330" spans="1:15" ht="69.95" customHeight="1" x14ac:dyDescent="0.25">
      <c r="A1330" s="501"/>
      <c r="B1330" s="511"/>
      <c r="C1330" s="523">
        <v>3100515</v>
      </c>
      <c r="D1330" s="590" t="s">
        <v>888</v>
      </c>
      <c r="E1330" s="530" t="s">
        <v>889</v>
      </c>
      <c r="F1330" s="531" t="s">
        <v>889</v>
      </c>
      <c r="G1330" s="523">
        <v>92106050</v>
      </c>
      <c r="H1330" s="591" t="s">
        <v>890</v>
      </c>
      <c r="I1330" s="528" t="s">
        <v>680</v>
      </c>
      <c r="J1330" s="528" t="s">
        <v>36</v>
      </c>
      <c r="K1330" s="519" t="s">
        <v>163</v>
      </c>
      <c r="L1330" s="1376">
        <v>1</v>
      </c>
      <c r="M1330" s="520"/>
      <c r="N1330" s="521">
        <f t="shared" si="20"/>
        <v>0</v>
      </c>
      <c r="O1330" s="525">
        <f>SUM(N1330:N1333)</f>
        <v>0</v>
      </c>
    </row>
    <row r="1331" spans="1:15" ht="69.95" customHeight="1" x14ac:dyDescent="0.25">
      <c r="A1331" s="501"/>
      <c r="B1331" s="511"/>
      <c r="C1331" s="512">
        <v>1015206</v>
      </c>
      <c r="D1331" s="587" t="s">
        <v>683</v>
      </c>
      <c r="E1331" s="524"/>
      <c r="F1331" s="501"/>
      <c r="G1331" s="512">
        <v>45002011</v>
      </c>
      <c r="H1331" s="594" t="s">
        <v>684</v>
      </c>
      <c r="I1331" s="528" t="s">
        <v>685</v>
      </c>
      <c r="J1331" s="528"/>
      <c r="K1331" s="518" t="s">
        <v>103</v>
      </c>
      <c r="L1331" s="1376">
        <v>3</v>
      </c>
      <c r="M1331" s="520"/>
      <c r="N1331" s="521">
        <f t="shared" si="20"/>
        <v>0</v>
      </c>
      <c r="O1331" s="522"/>
    </row>
    <row r="1332" spans="1:15" ht="69.95" customHeight="1" x14ac:dyDescent="0.25">
      <c r="A1332" s="501"/>
      <c r="B1332" s="511"/>
      <c r="C1332" s="512">
        <v>2840301</v>
      </c>
      <c r="D1332" s="587" t="s">
        <v>739</v>
      </c>
      <c r="E1332" s="524"/>
      <c r="F1332" s="501"/>
      <c r="G1332" s="512">
        <v>51510001</v>
      </c>
      <c r="H1332" s="594" t="s">
        <v>740</v>
      </c>
      <c r="I1332" s="528" t="s">
        <v>448</v>
      </c>
      <c r="J1332" s="528"/>
      <c r="K1332" s="519" t="s">
        <v>163</v>
      </c>
      <c r="L1332" s="1376">
        <v>1</v>
      </c>
      <c r="M1332" s="520"/>
      <c r="N1332" s="521">
        <f t="shared" si="20"/>
        <v>0</v>
      </c>
      <c r="O1332" s="522"/>
    </row>
    <row r="1333" spans="1:15" ht="69.95" customHeight="1" x14ac:dyDescent="0.25">
      <c r="A1333" s="501"/>
      <c r="B1333" s="511"/>
      <c r="C1333" s="523">
        <v>2820108</v>
      </c>
      <c r="D1333" s="590" t="s">
        <v>686</v>
      </c>
      <c r="E1333" s="514"/>
      <c r="F1333" s="515"/>
      <c r="G1333" s="523">
        <v>50112008</v>
      </c>
      <c r="H1333" s="593" t="s">
        <v>687</v>
      </c>
      <c r="I1333" s="518" t="s">
        <v>448</v>
      </c>
      <c r="J1333" s="518"/>
      <c r="K1333" s="518" t="s">
        <v>688</v>
      </c>
      <c r="L1333" s="1376">
        <v>1</v>
      </c>
      <c r="M1333" s="520"/>
      <c r="N1333" s="521">
        <f t="shared" si="20"/>
        <v>0</v>
      </c>
      <c r="O1333" s="526"/>
    </row>
    <row r="1334" spans="1:15" ht="69.95" customHeight="1" x14ac:dyDescent="0.25">
      <c r="A1334" s="501"/>
      <c r="B1334" s="511"/>
      <c r="C1334" s="598">
        <v>2611125</v>
      </c>
      <c r="D1334" s="597" t="s">
        <v>778</v>
      </c>
      <c r="E1334" s="530" t="s">
        <v>779</v>
      </c>
      <c r="F1334" s="531" t="s">
        <v>35</v>
      </c>
      <c r="G1334" s="598">
        <v>81501250</v>
      </c>
      <c r="H1334" s="591" t="s">
        <v>780</v>
      </c>
      <c r="I1334" s="528" t="s">
        <v>665</v>
      </c>
      <c r="J1334" s="528" t="s">
        <v>623</v>
      </c>
      <c r="K1334" s="626" t="s">
        <v>163</v>
      </c>
      <c r="L1334" s="1376">
        <v>3</v>
      </c>
      <c r="M1334" s="520"/>
      <c r="N1334" s="521">
        <f t="shared" si="20"/>
        <v>0</v>
      </c>
      <c r="O1334" s="525">
        <f>SUM(N1334:N1338)</f>
        <v>0</v>
      </c>
    </row>
    <row r="1335" spans="1:15" ht="69.95" customHeight="1" x14ac:dyDescent="0.25">
      <c r="A1335" s="501"/>
      <c r="B1335" s="511"/>
      <c r="C1335" s="512">
        <v>2830557</v>
      </c>
      <c r="D1335" s="587" t="s">
        <v>724</v>
      </c>
      <c r="E1335" s="524"/>
      <c r="F1335" s="501"/>
      <c r="G1335" s="512">
        <v>51508030</v>
      </c>
      <c r="H1335" s="594" t="s">
        <v>725</v>
      </c>
      <c r="I1335" s="528" t="s">
        <v>726</v>
      </c>
      <c r="J1335" s="528"/>
      <c r="K1335" s="518" t="s">
        <v>163</v>
      </c>
      <c r="L1335" s="1376">
        <v>1</v>
      </c>
      <c r="M1335" s="520"/>
      <c r="N1335" s="521">
        <f t="shared" si="20"/>
        <v>0</v>
      </c>
      <c r="O1335" s="522"/>
    </row>
    <row r="1336" spans="1:15" ht="69.95" customHeight="1" x14ac:dyDescent="0.25">
      <c r="A1336" s="501"/>
      <c r="B1336" s="511"/>
      <c r="C1336" s="532">
        <v>1021752</v>
      </c>
      <c r="D1336" s="597" t="s">
        <v>689</v>
      </c>
      <c r="E1336" s="524"/>
      <c r="F1336" s="501"/>
      <c r="G1336" s="598">
        <v>41002192</v>
      </c>
      <c r="H1336" s="593" t="s">
        <v>691</v>
      </c>
      <c r="I1336" s="518" t="s">
        <v>685</v>
      </c>
      <c r="J1336" s="518"/>
      <c r="K1336" s="518" t="s">
        <v>103</v>
      </c>
      <c r="L1336" s="1376">
        <v>8</v>
      </c>
      <c r="M1336" s="520"/>
      <c r="N1336" s="521">
        <f t="shared" si="20"/>
        <v>0</v>
      </c>
      <c r="O1336" s="522"/>
    </row>
    <row r="1337" spans="1:15" ht="69.95" customHeight="1" x14ac:dyDescent="0.25">
      <c r="A1337" s="501"/>
      <c r="B1337" s="511"/>
      <c r="C1337" s="595">
        <v>2056203</v>
      </c>
      <c r="D1337" s="596" t="s">
        <v>727</v>
      </c>
      <c r="E1337" s="524"/>
      <c r="F1337" s="501"/>
      <c r="G1337" s="595">
        <v>10804300</v>
      </c>
      <c r="H1337" s="594" t="s">
        <v>728</v>
      </c>
      <c r="I1337" s="528" t="s">
        <v>466</v>
      </c>
      <c r="J1337" s="528"/>
      <c r="K1337" s="518" t="s">
        <v>163</v>
      </c>
      <c r="L1337" s="1376">
        <v>4</v>
      </c>
      <c r="M1337" s="520"/>
      <c r="N1337" s="521">
        <f t="shared" si="20"/>
        <v>0</v>
      </c>
      <c r="O1337" s="522"/>
    </row>
    <row r="1338" spans="1:15" ht="69.95" customHeight="1" x14ac:dyDescent="0.25">
      <c r="A1338" s="501"/>
      <c r="B1338" s="511"/>
      <c r="C1338" s="512">
        <v>2820111</v>
      </c>
      <c r="D1338" s="587" t="s">
        <v>455</v>
      </c>
      <c r="E1338" s="514"/>
      <c r="F1338" s="515"/>
      <c r="G1338" s="512">
        <v>50113160</v>
      </c>
      <c r="H1338" s="591" t="s">
        <v>456</v>
      </c>
      <c r="I1338" s="528" t="s">
        <v>448</v>
      </c>
      <c r="J1338" s="528"/>
      <c r="K1338" s="518" t="s">
        <v>163</v>
      </c>
      <c r="L1338" s="1376">
        <v>1</v>
      </c>
      <c r="M1338" s="520"/>
      <c r="N1338" s="521">
        <f t="shared" si="20"/>
        <v>0</v>
      </c>
      <c r="O1338" s="522"/>
    </row>
    <row r="1339" spans="1:15" ht="69.95" customHeight="1" thickBot="1" x14ac:dyDescent="0.3">
      <c r="A1339" s="501"/>
      <c r="B1339" s="533"/>
      <c r="C1339" s="534">
        <v>2621112</v>
      </c>
      <c r="D1339" s="599" t="s">
        <v>764</v>
      </c>
      <c r="E1339" s="535" t="s">
        <v>765</v>
      </c>
      <c r="F1339" s="536" t="s">
        <v>35</v>
      </c>
      <c r="G1339" s="534">
        <v>80611125</v>
      </c>
      <c r="H1339" s="600" t="s">
        <v>766</v>
      </c>
      <c r="I1339" s="539" t="s">
        <v>665</v>
      </c>
      <c r="J1339" s="539" t="s">
        <v>623</v>
      </c>
      <c r="K1339" s="621" t="s">
        <v>163</v>
      </c>
      <c r="L1339" s="1377">
        <v>3</v>
      </c>
      <c r="M1339" s="540"/>
      <c r="N1339" s="541">
        <f t="shared" si="20"/>
        <v>0</v>
      </c>
      <c r="O1339" s="542">
        <f>SUM(N1339)</f>
        <v>0</v>
      </c>
    </row>
    <row r="1340" spans="1:15" ht="69.95" customHeight="1" x14ac:dyDescent="0.25">
      <c r="A1340" s="543" t="s">
        <v>898</v>
      </c>
      <c r="B1340" s="544"/>
      <c r="C1340" s="549">
        <v>2120102</v>
      </c>
      <c r="D1340" s="546" t="s">
        <v>655</v>
      </c>
      <c r="E1340" s="547" t="s">
        <v>840</v>
      </c>
      <c r="F1340" s="548" t="s">
        <v>657</v>
      </c>
      <c r="G1340" s="549">
        <v>12005072</v>
      </c>
      <c r="H1340" s="550" t="s">
        <v>658</v>
      </c>
      <c r="I1340" s="551" t="s">
        <v>466</v>
      </c>
      <c r="J1340" s="551" t="s">
        <v>30</v>
      </c>
      <c r="K1340" s="551" t="s">
        <v>163</v>
      </c>
      <c r="L1340" s="1378">
        <v>3</v>
      </c>
      <c r="M1340" s="552"/>
      <c r="N1340" s="552">
        <f t="shared" si="20"/>
        <v>0</v>
      </c>
      <c r="O1340" s="553">
        <f>SUM(N1341)</f>
        <v>0</v>
      </c>
    </row>
    <row r="1341" spans="1:15" ht="69.95" customHeight="1" x14ac:dyDescent="0.25">
      <c r="A1341" s="543"/>
      <c r="B1341" s="554"/>
      <c r="C1341" s="559">
        <v>2112042</v>
      </c>
      <c r="D1341" s="556" t="s">
        <v>659</v>
      </c>
      <c r="E1341" s="557"/>
      <c r="F1341" s="558"/>
      <c r="G1341" s="559">
        <v>12611400</v>
      </c>
      <c r="H1341" s="560" t="s">
        <v>660</v>
      </c>
      <c r="I1341" s="561" t="s">
        <v>466</v>
      </c>
      <c r="J1341" s="561"/>
      <c r="K1341" s="562" t="s">
        <v>163</v>
      </c>
      <c r="L1341" s="1380">
        <v>3</v>
      </c>
      <c r="M1341" s="563"/>
      <c r="N1341" s="563">
        <f t="shared" si="20"/>
        <v>0</v>
      </c>
      <c r="O1341" s="564"/>
    </row>
    <row r="1342" spans="1:15" ht="69.95" customHeight="1" x14ac:dyDescent="0.25">
      <c r="A1342" s="543"/>
      <c r="B1342" s="554"/>
      <c r="C1342" s="574">
        <v>2516122</v>
      </c>
      <c r="D1342" s="607" t="s">
        <v>661</v>
      </c>
      <c r="E1342" s="566" t="s">
        <v>876</v>
      </c>
      <c r="F1342" s="543" t="s">
        <v>842</v>
      </c>
      <c r="G1342" s="608">
        <v>81528112</v>
      </c>
      <c r="H1342" s="603" t="s">
        <v>664</v>
      </c>
      <c r="I1342" s="570" t="s">
        <v>665</v>
      </c>
      <c r="J1342" s="570" t="s">
        <v>30</v>
      </c>
      <c r="K1342" s="562" t="s">
        <v>163</v>
      </c>
      <c r="L1342" s="1380">
        <v>3</v>
      </c>
      <c r="M1342" s="563"/>
      <c r="N1342" s="563">
        <f t="shared" si="20"/>
        <v>0</v>
      </c>
      <c r="O1342" s="567">
        <f>SUM(N1342:N1348)</f>
        <v>0</v>
      </c>
    </row>
    <row r="1343" spans="1:15" ht="69.95" customHeight="1" x14ac:dyDescent="0.25">
      <c r="A1343" s="543"/>
      <c r="B1343" s="554"/>
      <c r="C1343" s="559">
        <v>2802001</v>
      </c>
      <c r="D1343" s="556" t="s">
        <v>594</v>
      </c>
      <c r="E1343" s="566"/>
      <c r="F1343" s="543"/>
      <c r="G1343" s="559">
        <v>51070200</v>
      </c>
      <c r="H1343" s="603" t="s">
        <v>597</v>
      </c>
      <c r="I1343" s="570" t="s">
        <v>448</v>
      </c>
      <c r="J1343" s="570"/>
      <c r="K1343" s="561" t="s">
        <v>163</v>
      </c>
      <c r="L1343" s="1380">
        <v>1</v>
      </c>
      <c r="M1343" s="563"/>
      <c r="N1343" s="563">
        <f t="shared" si="20"/>
        <v>0</v>
      </c>
      <c r="O1343" s="564"/>
    </row>
    <row r="1344" spans="1:15" ht="69.95" customHeight="1" x14ac:dyDescent="0.25">
      <c r="A1344" s="543"/>
      <c r="B1344" s="554"/>
      <c r="C1344" s="565">
        <v>2851630</v>
      </c>
      <c r="D1344" s="602" t="s">
        <v>459</v>
      </c>
      <c r="E1344" s="566"/>
      <c r="F1344" s="543"/>
      <c r="G1344" s="565">
        <v>53516052</v>
      </c>
      <c r="H1344" s="606" t="s">
        <v>460</v>
      </c>
      <c r="I1344" s="570" t="s">
        <v>448</v>
      </c>
      <c r="J1344" s="570"/>
      <c r="K1344" s="561" t="s">
        <v>163</v>
      </c>
      <c r="L1344" s="1380">
        <v>1</v>
      </c>
      <c r="M1344" s="563"/>
      <c r="N1344" s="563">
        <f t="shared" si="20"/>
        <v>0</v>
      </c>
      <c r="O1344" s="564"/>
    </row>
    <row r="1345" spans="1:15" ht="69.95" customHeight="1" x14ac:dyDescent="0.25">
      <c r="A1345" s="543"/>
      <c r="B1345" s="554"/>
      <c r="C1345" s="565">
        <v>1010337</v>
      </c>
      <c r="D1345" s="602" t="s">
        <v>667</v>
      </c>
      <c r="E1345" s="566"/>
      <c r="F1345" s="543"/>
      <c r="G1345" s="565">
        <v>40103058</v>
      </c>
      <c r="H1345" s="605" t="s">
        <v>668</v>
      </c>
      <c r="I1345" s="562" t="s">
        <v>669</v>
      </c>
      <c r="J1345" s="562"/>
      <c r="K1345" s="562" t="s">
        <v>103</v>
      </c>
      <c r="L1345" s="1380">
        <v>9</v>
      </c>
      <c r="M1345" s="563"/>
      <c r="N1345" s="563">
        <f t="shared" si="20"/>
        <v>0</v>
      </c>
      <c r="O1345" s="564"/>
    </row>
    <row r="1346" spans="1:15" ht="69.95" customHeight="1" x14ac:dyDescent="0.25">
      <c r="A1346" s="543"/>
      <c r="B1346" s="554"/>
      <c r="C1346" s="559">
        <v>2820111</v>
      </c>
      <c r="D1346" s="556" t="s">
        <v>455</v>
      </c>
      <c r="E1346" s="566"/>
      <c r="F1346" s="543"/>
      <c r="G1346" s="559">
        <v>50113160</v>
      </c>
      <c r="H1346" s="606" t="s">
        <v>456</v>
      </c>
      <c r="I1346" s="570" t="s">
        <v>448</v>
      </c>
      <c r="J1346" s="570"/>
      <c r="K1346" s="561" t="s">
        <v>163</v>
      </c>
      <c r="L1346" s="1380">
        <v>1</v>
      </c>
      <c r="M1346" s="563"/>
      <c r="N1346" s="563">
        <f t="shared" si="20"/>
        <v>0</v>
      </c>
      <c r="O1346" s="564"/>
    </row>
    <row r="1347" spans="1:15" ht="69.95" customHeight="1" x14ac:dyDescent="0.25">
      <c r="A1347" s="543"/>
      <c r="B1347" s="554"/>
      <c r="C1347" s="559">
        <v>2831607</v>
      </c>
      <c r="D1347" s="556" t="s">
        <v>449</v>
      </c>
      <c r="E1347" s="566"/>
      <c r="F1347" s="543"/>
      <c r="G1347" s="559">
        <v>54038070</v>
      </c>
      <c r="H1347" s="606" t="s">
        <v>450</v>
      </c>
      <c r="I1347" s="570" t="s">
        <v>448</v>
      </c>
      <c r="J1347" s="570"/>
      <c r="K1347" s="561" t="s">
        <v>163</v>
      </c>
      <c r="L1347" s="1380">
        <v>2</v>
      </c>
      <c r="M1347" s="563"/>
      <c r="N1347" s="563">
        <f t="shared" si="20"/>
        <v>0</v>
      </c>
      <c r="O1347" s="564"/>
    </row>
    <row r="1348" spans="1:15" ht="69.95" customHeight="1" x14ac:dyDescent="0.25">
      <c r="A1348" s="543"/>
      <c r="B1348" s="554"/>
      <c r="C1348" s="565">
        <v>2901620</v>
      </c>
      <c r="D1348" s="602" t="s">
        <v>457</v>
      </c>
      <c r="E1348" s="557"/>
      <c r="F1348" s="558"/>
      <c r="G1348" s="565">
        <v>52516050</v>
      </c>
      <c r="H1348" s="606" t="s">
        <v>458</v>
      </c>
      <c r="I1348" s="570" t="s">
        <v>448</v>
      </c>
      <c r="J1348" s="570"/>
      <c r="K1348" s="561" t="s">
        <v>163</v>
      </c>
      <c r="L1348" s="1380">
        <v>2</v>
      </c>
      <c r="M1348" s="563"/>
      <c r="N1348" s="563">
        <f t="shared" si="20"/>
        <v>0</v>
      </c>
      <c r="O1348" s="568"/>
    </row>
    <row r="1349" spans="1:15" ht="69.95" customHeight="1" x14ac:dyDescent="0.25">
      <c r="A1349" s="543"/>
      <c r="B1349" s="554"/>
      <c r="C1349" s="559">
        <v>2624215</v>
      </c>
      <c r="D1349" s="556" t="s">
        <v>843</v>
      </c>
      <c r="E1349" s="569" t="s">
        <v>844</v>
      </c>
      <c r="F1349" s="558" t="s">
        <v>35</v>
      </c>
      <c r="G1349" s="559">
        <v>80633015</v>
      </c>
      <c r="H1349" s="606" t="s">
        <v>845</v>
      </c>
      <c r="I1349" s="570" t="s">
        <v>665</v>
      </c>
      <c r="J1349" s="570" t="s">
        <v>30</v>
      </c>
      <c r="K1349" s="561" t="s">
        <v>163</v>
      </c>
      <c r="L1349" s="1380">
        <v>3</v>
      </c>
      <c r="M1349" s="563"/>
      <c r="N1349" s="563">
        <f t="shared" si="20"/>
        <v>0</v>
      </c>
      <c r="O1349" s="568">
        <f>SUM(N1349)</f>
        <v>0</v>
      </c>
    </row>
    <row r="1350" spans="1:15" ht="69.95" customHeight="1" x14ac:dyDescent="0.25">
      <c r="A1350" s="543"/>
      <c r="B1350" s="554"/>
      <c r="C1350" s="574">
        <v>2600606</v>
      </c>
      <c r="D1350" s="607" t="s">
        <v>846</v>
      </c>
      <c r="E1350" s="572" t="s">
        <v>847</v>
      </c>
      <c r="F1350" s="573" t="s">
        <v>848</v>
      </c>
      <c r="G1350" s="608">
        <v>81201006</v>
      </c>
      <c r="H1350" s="603" t="s">
        <v>849</v>
      </c>
      <c r="I1350" s="570" t="s">
        <v>665</v>
      </c>
      <c r="J1350" s="570" t="s">
        <v>30</v>
      </c>
      <c r="K1350" s="562" t="s">
        <v>163</v>
      </c>
      <c r="L1350" s="1380">
        <v>3</v>
      </c>
      <c r="M1350" s="563"/>
      <c r="N1350" s="563">
        <f t="shared" si="20"/>
        <v>0</v>
      </c>
      <c r="O1350" s="567">
        <f>SUM(N1350:N1351)</f>
        <v>0</v>
      </c>
    </row>
    <row r="1351" spans="1:15" ht="69.95" customHeight="1" x14ac:dyDescent="0.25">
      <c r="A1351" s="543"/>
      <c r="B1351" s="554"/>
      <c r="C1351" s="565">
        <v>1010337</v>
      </c>
      <c r="D1351" s="602" t="s">
        <v>667</v>
      </c>
      <c r="E1351" s="557"/>
      <c r="F1351" s="558"/>
      <c r="G1351" s="565">
        <v>40103058</v>
      </c>
      <c r="H1351" s="605" t="s">
        <v>668</v>
      </c>
      <c r="I1351" s="562" t="s">
        <v>669</v>
      </c>
      <c r="J1351" s="562"/>
      <c r="K1351" s="562" t="s">
        <v>103</v>
      </c>
      <c r="L1351" s="1380">
        <v>9</v>
      </c>
      <c r="M1351" s="563"/>
      <c r="N1351" s="563">
        <f t="shared" si="20"/>
        <v>0</v>
      </c>
      <c r="O1351" s="568"/>
    </row>
    <row r="1352" spans="1:15" ht="69.95" customHeight="1" x14ac:dyDescent="0.25">
      <c r="A1352" s="543"/>
      <c r="B1352" s="554"/>
      <c r="C1352" s="565">
        <v>3100518</v>
      </c>
      <c r="D1352" s="602" t="s">
        <v>892</v>
      </c>
      <c r="E1352" s="572" t="s">
        <v>893</v>
      </c>
      <c r="F1352" s="573" t="s">
        <v>893</v>
      </c>
      <c r="G1352" s="565">
        <v>92106075</v>
      </c>
      <c r="H1352" s="603" t="s">
        <v>894</v>
      </c>
      <c r="I1352" s="570" t="s">
        <v>680</v>
      </c>
      <c r="J1352" s="570" t="s">
        <v>36</v>
      </c>
      <c r="K1352" s="561" t="s">
        <v>163</v>
      </c>
      <c r="L1352" s="1380">
        <v>1</v>
      </c>
      <c r="M1352" s="563"/>
      <c r="N1352" s="563">
        <f t="shared" si="20"/>
        <v>0</v>
      </c>
      <c r="O1352" s="567">
        <f>SUM(N1352:N1355)</f>
        <v>0</v>
      </c>
    </row>
    <row r="1353" spans="1:15" ht="69.95" customHeight="1" x14ac:dyDescent="0.25">
      <c r="A1353" s="543"/>
      <c r="B1353" s="554"/>
      <c r="C1353" s="559">
        <v>1015206</v>
      </c>
      <c r="D1353" s="556" t="s">
        <v>683</v>
      </c>
      <c r="E1353" s="566"/>
      <c r="F1353" s="543"/>
      <c r="G1353" s="559">
        <v>45002011</v>
      </c>
      <c r="H1353" s="606" t="s">
        <v>684</v>
      </c>
      <c r="I1353" s="570" t="s">
        <v>685</v>
      </c>
      <c r="J1353" s="570"/>
      <c r="K1353" s="562" t="s">
        <v>103</v>
      </c>
      <c r="L1353" s="1380">
        <v>3</v>
      </c>
      <c r="M1353" s="563"/>
      <c r="N1353" s="563">
        <f t="shared" si="20"/>
        <v>0</v>
      </c>
      <c r="O1353" s="564"/>
    </row>
    <row r="1354" spans="1:15" ht="69.95" customHeight="1" x14ac:dyDescent="0.25">
      <c r="A1354" s="543"/>
      <c r="B1354" s="554"/>
      <c r="C1354" s="559">
        <v>2840301</v>
      </c>
      <c r="D1354" s="556" t="s">
        <v>739</v>
      </c>
      <c r="E1354" s="566"/>
      <c r="F1354" s="543"/>
      <c r="G1354" s="559">
        <v>51510001</v>
      </c>
      <c r="H1354" s="606" t="s">
        <v>740</v>
      </c>
      <c r="I1354" s="570" t="s">
        <v>448</v>
      </c>
      <c r="J1354" s="570"/>
      <c r="K1354" s="561" t="s">
        <v>163</v>
      </c>
      <c r="L1354" s="1380">
        <v>1</v>
      </c>
      <c r="M1354" s="563"/>
      <c r="N1354" s="563">
        <f t="shared" si="20"/>
        <v>0</v>
      </c>
      <c r="O1354" s="564"/>
    </row>
    <row r="1355" spans="1:15" ht="69.95" customHeight="1" x14ac:dyDescent="0.25">
      <c r="A1355" s="543"/>
      <c r="B1355" s="554"/>
      <c r="C1355" s="565">
        <v>2820108</v>
      </c>
      <c r="D1355" s="602" t="s">
        <v>686</v>
      </c>
      <c r="E1355" s="557"/>
      <c r="F1355" s="558"/>
      <c r="G1355" s="565">
        <v>50112008</v>
      </c>
      <c r="H1355" s="605" t="s">
        <v>687</v>
      </c>
      <c r="I1355" s="562" t="s">
        <v>448</v>
      </c>
      <c r="J1355" s="562"/>
      <c r="K1355" s="562" t="s">
        <v>688</v>
      </c>
      <c r="L1355" s="1380">
        <v>1</v>
      </c>
      <c r="M1355" s="563"/>
      <c r="N1355" s="563">
        <f t="shared" si="20"/>
        <v>0</v>
      </c>
      <c r="O1355" s="568"/>
    </row>
    <row r="1356" spans="1:15" ht="69.95" customHeight="1" x14ac:dyDescent="0.25">
      <c r="A1356" s="543"/>
      <c r="B1356" s="554"/>
      <c r="C1356" s="608">
        <v>2611125</v>
      </c>
      <c r="D1356" s="607" t="s">
        <v>778</v>
      </c>
      <c r="E1356" s="572" t="s">
        <v>779</v>
      </c>
      <c r="F1356" s="642" t="s">
        <v>35</v>
      </c>
      <c r="G1356" s="608">
        <v>81501250</v>
      </c>
      <c r="H1356" s="603" t="s">
        <v>780</v>
      </c>
      <c r="I1356" s="570" t="s">
        <v>665</v>
      </c>
      <c r="J1356" s="570" t="s">
        <v>623</v>
      </c>
      <c r="K1356" s="625" t="s">
        <v>163</v>
      </c>
      <c r="L1356" s="1380">
        <v>3</v>
      </c>
      <c r="M1356" s="563"/>
      <c r="N1356" s="563">
        <f t="shared" si="20"/>
        <v>0</v>
      </c>
      <c r="O1356" s="567">
        <f>SUM(N1356:N1360)</f>
        <v>0</v>
      </c>
    </row>
    <row r="1357" spans="1:15" ht="69.95" customHeight="1" x14ac:dyDescent="0.25">
      <c r="A1357" s="543"/>
      <c r="B1357" s="554"/>
      <c r="C1357" s="559">
        <v>2830557</v>
      </c>
      <c r="D1357" s="556" t="s">
        <v>724</v>
      </c>
      <c r="E1357" s="566"/>
      <c r="F1357" s="554"/>
      <c r="G1357" s="559">
        <v>51508030</v>
      </c>
      <c r="H1357" s="606" t="s">
        <v>725</v>
      </c>
      <c r="I1357" s="570" t="s">
        <v>726</v>
      </c>
      <c r="J1357" s="570"/>
      <c r="K1357" s="562" t="s">
        <v>163</v>
      </c>
      <c r="L1357" s="1380">
        <v>1</v>
      </c>
      <c r="M1357" s="563"/>
      <c r="N1357" s="563">
        <f t="shared" si="20"/>
        <v>0</v>
      </c>
      <c r="O1357" s="564"/>
    </row>
    <row r="1358" spans="1:15" ht="69.95" customHeight="1" x14ac:dyDescent="0.25">
      <c r="A1358" s="543"/>
      <c r="B1358" s="554"/>
      <c r="C1358" s="574">
        <v>1021752</v>
      </c>
      <c r="D1358" s="607" t="s">
        <v>689</v>
      </c>
      <c r="E1358" s="566"/>
      <c r="F1358" s="554"/>
      <c r="G1358" s="608">
        <v>41002192</v>
      </c>
      <c r="H1358" s="605" t="s">
        <v>691</v>
      </c>
      <c r="I1358" s="562" t="s">
        <v>685</v>
      </c>
      <c r="J1358" s="562"/>
      <c r="K1358" s="562" t="s">
        <v>103</v>
      </c>
      <c r="L1358" s="1380">
        <v>8</v>
      </c>
      <c r="M1358" s="563"/>
      <c r="N1358" s="563">
        <f t="shared" si="20"/>
        <v>0</v>
      </c>
      <c r="O1358" s="564"/>
    </row>
    <row r="1359" spans="1:15" ht="69.95" customHeight="1" x14ac:dyDescent="0.25">
      <c r="A1359" s="543"/>
      <c r="B1359" s="554"/>
      <c r="C1359" s="609">
        <v>2056203</v>
      </c>
      <c r="D1359" s="610" t="s">
        <v>727</v>
      </c>
      <c r="E1359" s="566"/>
      <c r="F1359" s="554"/>
      <c r="G1359" s="609">
        <v>10804300</v>
      </c>
      <c r="H1359" s="606" t="s">
        <v>728</v>
      </c>
      <c r="I1359" s="570" t="s">
        <v>466</v>
      </c>
      <c r="J1359" s="570"/>
      <c r="K1359" s="562" t="s">
        <v>163</v>
      </c>
      <c r="L1359" s="1380">
        <v>4</v>
      </c>
      <c r="M1359" s="563"/>
      <c r="N1359" s="563">
        <f t="shared" si="20"/>
        <v>0</v>
      </c>
      <c r="O1359" s="564"/>
    </row>
    <row r="1360" spans="1:15" ht="69.95" customHeight="1" x14ac:dyDescent="0.25">
      <c r="A1360" s="543"/>
      <c r="B1360" s="554"/>
      <c r="C1360" s="559">
        <v>2820111</v>
      </c>
      <c r="D1360" s="556" t="s">
        <v>455</v>
      </c>
      <c r="E1360" s="557"/>
      <c r="F1360" s="643"/>
      <c r="G1360" s="559">
        <v>50113160</v>
      </c>
      <c r="H1360" s="603" t="s">
        <v>456</v>
      </c>
      <c r="I1360" s="570" t="s">
        <v>448</v>
      </c>
      <c r="J1360" s="570"/>
      <c r="K1360" s="562" t="s">
        <v>163</v>
      </c>
      <c r="L1360" s="1380">
        <v>1</v>
      </c>
      <c r="M1360" s="563"/>
      <c r="N1360" s="563">
        <f t="shared" si="20"/>
        <v>0</v>
      </c>
      <c r="O1360" s="564"/>
    </row>
    <row r="1361" spans="1:26" ht="69.95" customHeight="1" thickBot="1" x14ac:dyDescent="0.3">
      <c r="A1361" s="543"/>
      <c r="B1361" s="575"/>
      <c r="C1361" s="614">
        <v>2621116</v>
      </c>
      <c r="D1361" s="615" t="s">
        <v>774</v>
      </c>
      <c r="E1361" s="578" t="s">
        <v>775</v>
      </c>
      <c r="F1361" s="579" t="s">
        <v>35</v>
      </c>
      <c r="G1361" s="614">
        <v>80611160</v>
      </c>
      <c r="H1361" s="580" t="s">
        <v>776</v>
      </c>
      <c r="I1361" s="581" t="s">
        <v>665</v>
      </c>
      <c r="J1361" s="581" t="s">
        <v>623</v>
      </c>
      <c r="K1361" s="618" t="s">
        <v>163</v>
      </c>
      <c r="L1361" s="1381">
        <v>3</v>
      </c>
      <c r="M1361" s="583"/>
      <c r="N1361" s="583">
        <f t="shared" si="20"/>
        <v>0</v>
      </c>
      <c r="O1361" s="584">
        <f>SUM(N1361)</f>
        <v>0</v>
      </c>
    </row>
    <row r="1362" spans="1:26" s="250" customFormat="1" ht="69.95" customHeight="1" x14ac:dyDescent="0.25">
      <c r="A1362" s="652"/>
      <c r="B1362" s="653"/>
      <c r="C1362" s="364">
        <v>3106035</v>
      </c>
      <c r="D1362" s="513" t="s">
        <v>899</v>
      </c>
      <c r="E1362" s="524" t="s">
        <v>900</v>
      </c>
      <c r="F1362" s="501"/>
      <c r="G1362" s="512">
        <v>92123250</v>
      </c>
      <c r="H1362" s="516" t="s">
        <v>901</v>
      </c>
      <c r="I1362" s="517" t="s">
        <v>680</v>
      </c>
      <c r="J1362" s="517"/>
      <c r="K1362" s="518" t="s">
        <v>163</v>
      </c>
      <c r="L1362" s="1376">
        <v>1</v>
      </c>
      <c r="M1362" s="520"/>
      <c r="N1362" s="521">
        <f>L1362*M1362</f>
        <v>0</v>
      </c>
      <c r="O1362" s="522">
        <f>N1362</f>
        <v>0</v>
      </c>
      <c r="P1362" s="654"/>
      <c r="Q1362" s="655"/>
      <c r="R1362" s="655"/>
      <c r="S1362" s="655"/>
      <c r="T1362" s="655"/>
      <c r="U1362" s="655"/>
      <c r="V1362" s="654"/>
      <c r="W1362" s="655"/>
      <c r="X1362" s="655"/>
      <c r="Y1362" s="655"/>
      <c r="Z1362" s="655"/>
    </row>
    <row r="1363" spans="1:26" ht="69.95" customHeight="1" x14ac:dyDescent="0.25">
      <c r="A1363" s="543" t="s">
        <v>902</v>
      </c>
      <c r="B1363" s="642" t="s">
        <v>903</v>
      </c>
      <c r="C1363" s="565">
        <v>2120102</v>
      </c>
      <c r="D1363" s="656" t="s">
        <v>655</v>
      </c>
      <c r="E1363" s="657" t="s">
        <v>904</v>
      </c>
      <c r="F1363" s="658" t="s">
        <v>905</v>
      </c>
      <c r="G1363" s="565">
        <v>12005072</v>
      </c>
      <c r="H1363" s="659" t="s">
        <v>658</v>
      </c>
      <c r="I1363" s="660" t="s">
        <v>466</v>
      </c>
      <c r="J1363" s="660" t="s">
        <v>30</v>
      </c>
      <c r="K1363" s="562" t="s">
        <v>163</v>
      </c>
      <c r="L1363" s="1382">
        <v>1</v>
      </c>
      <c r="M1363" s="661"/>
      <c r="N1363" s="661">
        <f t="shared" ref="N1363:N1426" si="21">+M1363*L1363</f>
        <v>0</v>
      </c>
      <c r="O1363" s="662">
        <f>SUM(N1364:N1365)</f>
        <v>0</v>
      </c>
    </row>
    <row r="1364" spans="1:26" ht="69.95" customHeight="1" x14ac:dyDescent="0.25">
      <c r="A1364" s="543"/>
      <c r="B1364" s="554"/>
      <c r="C1364" s="565">
        <v>2112042</v>
      </c>
      <c r="D1364" s="656" t="s">
        <v>659</v>
      </c>
      <c r="E1364" s="640"/>
      <c r="F1364" s="641"/>
      <c r="G1364" s="565">
        <v>12611400</v>
      </c>
      <c r="H1364" s="656" t="s">
        <v>660</v>
      </c>
      <c r="I1364" s="660" t="s">
        <v>466</v>
      </c>
      <c r="J1364" s="660"/>
      <c r="K1364" s="562" t="s">
        <v>163</v>
      </c>
      <c r="L1364" s="1382">
        <v>1</v>
      </c>
      <c r="M1364" s="661"/>
      <c r="N1364" s="661">
        <f t="shared" si="21"/>
        <v>0</v>
      </c>
      <c r="O1364" s="663"/>
    </row>
    <row r="1365" spans="1:26" ht="69.95" customHeight="1" x14ac:dyDescent="0.25">
      <c r="A1365" s="543"/>
      <c r="B1365" s="554"/>
      <c r="C1365" s="559">
        <v>1010337</v>
      </c>
      <c r="D1365" s="656" t="s">
        <v>667</v>
      </c>
      <c r="E1365" s="638"/>
      <c r="F1365" s="639"/>
      <c r="G1365" s="565">
        <v>40103058</v>
      </c>
      <c r="H1365" s="664" t="s">
        <v>668</v>
      </c>
      <c r="I1365" s="665" t="s">
        <v>669</v>
      </c>
      <c r="J1365" s="665"/>
      <c r="K1365" s="562" t="s">
        <v>103</v>
      </c>
      <c r="L1365" s="1379">
        <v>3</v>
      </c>
      <c r="M1365" s="661"/>
      <c r="N1365" s="661">
        <f t="shared" si="21"/>
        <v>0</v>
      </c>
      <c r="O1365" s="666"/>
    </row>
    <row r="1366" spans="1:26" ht="69.95" customHeight="1" x14ac:dyDescent="0.25">
      <c r="A1366" s="543"/>
      <c r="B1366" s="554"/>
      <c r="C1366" s="565">
        <v>3057003</v>
      </c>
      <c r="D1366" s="656" t="s">
        <v>906</v>
      </c>
      <c r="E1366" s="572" t="s">
        <v>907</v>
      </c>
      <c r="F1366" s="573" t="s">
        <v>907</v>
      </c>
      <c r="G1366" s="565">
        <v>90323005</v>
      </c>
      <c r="H1366" s="667" t="s">
        <v>908</v>
      </c>
      <c r="I1366" s="668" t="s">
        <v>680</v>
      </c>
      <c r="J1366" s="668" t="s">
        <v>36</v>
      </c>
      <c r="K1366" s="562" t="s">
        <v>163</v>
      </c>
      <c r="L1366" s="1380">
        <v>1</v>
      </c>
      <c r="M1366" s="661"/>
      <c r="N1366" s="661">
        <f t="shared" si="21"/>
        <v>0</v>
      </c>
      <c r="O1366" s="669">
        <f>SUM(N1366:N1368)</f>
        <v>0</v>
      </c>
    </row>
    <row r="1367" spans="1:26" ht="69.95" customHeight="1" x14ac:dyDescent="0.25">
      <c r="A1367" s="543"/>
      <c r="B1367" s="554"/>
      <c r="C1367" s="589">
        <v>2820161</v>
      </c>
      <c r="D1367" s="656" t="s">
        <v>909</v>
      </c>
      <c r="E1367" s="566"/>
      <c r="F1367" s="543"/>
      <c r="G1367" s="565">
        <v>50113260</v>
      </c>
      <c r="H1367" s="667" t="s">
        <v>910</v>
      </c>
      <c r="I1367" s="668" t="s">
        <v>448</v>
      </c>
      <c r="J1367" s="668"/>
      <c r="K1367" s="562" t="s">
        <v>163</v>
      </c>
      <c r="L1367" s="1380">
        <v>2</v>
      </c>
      <c r="M1367" s="661"/>
      <c r="N1367" s="661">
        <f t="shared" si="21"/>
        <v>0</v>
      </c>
      <c r="O1367" s="670"/>
    </row>
    <row r="1368" spans="1:26" ht="69.95" customHeight="1" x14ac:dyDescent="0.25">
      <c r="A1368" s="543"/>
      <c r="B1368" s="554"/>
      <c r="C1368" s="559">
        <v>2820108</v>
      </c>
      <c r="D1368" s="656" t="s">
        <v>686</v>
      </c>
      <c r="E1368" s="557"/>
      <c r="F1368" s="558"/>
      <c r="G1368" s="565">
        <v>50112008</v>
      </c>
      <c r="H1368" s="667" t="s">
        <v>687</v>
      </c>
      <c r="I1368" s="668" t="s">
        <v>448</v>
      </c>
      <c r="J1368" s="668"/>
      <c r="K1368" s="562" t="s">
        <v>688</v>
      </c>
      <c r="L1368" s="1380">
        <v>1</v>
      </c>
      <c r="M1368" s="661"/>
      <c r="N1368" s="661">
        <f t="shared" si="21"/>
        <v>0</v>
      </c>
      <c r="O1368" s="671"/>
    </row>
    <row r="1369" spans="1:26" ht="69.95" customHeight="1" x14ac:dyDescent="0.25">
      <c r="A1369" s="543"/>
      <c r="B1369" s="554"/>
      <c r="C1369" s="574">
        <v>1021752</v>
      </c>
      <c r="D1369" s="656" t="s">
        <v>689</v>
      </c>
      <c r="E1369" s="657" t="s">
        <v>911</v>
      </c>
      <c r="F1369" s="658" t="s">
        <v>35</v>
      </c>
      <c r="G1369" s="565">
        <v>41002192</v>
      </c>
      <c r="H1369" s="656" t="s">
        <v>691</v>
      </c>
      <c r="I1369" s="660" t="s">
        <v>685</v>
      </c>
      <c r="J1369" s="660" t="s">
        <v>623</v>
      </c>
      <c r="K1369" s="562" t="s">
        <v>103</v>
      </c>
      <c r="L1369" s="1380">
        <v>6</v>
      </c>
      <c r="M1369" s="661"/>
      <c r="N1369" s="661">
        <f t="shared" si="21"/>
        <v>0</v>
      </c>
      <c r="O1369" s="669">
        <f>SUM(N1369:N1370)</f>
        <v>0</v>
      </c>
    </row>
    <row r="1370" spans="1:26" ht="69.95" customHeight="1" x14ac:dyDescent="0.25">
      <c r="A1370" s="543"/>
      <c r="B1370" s="643"/>
      <c r="C1370" s="565">
        <v>2052244</v>
      </c>
      <c r="D1370" s="656" t="s">
        <v>491</v>
      </c>
      <c r="E1370" s="638"/>
      <c r="F1370" s="639"/>
      <c r="G1370" s="565">
        <v>10606082</v>
      </c>
      <c r="H1370" s="667" t="s">
        <v>492</v>
      </c>
      <c r="I1370" s="668" t="s">
        <v>466</v>
      </c>
      <c r="J1370" s="668"/>
      <c r="K1370" s="562" t="s">
        <v>163</v>
      </c>
      <c r="L1370" s="1380">
        <v>3</v>
      </c>
      <c r="M1370" s="661"/>
      <c r="N1370" s="661">
        <f t="shared" si="21"/>
        <v>0</v>
      </c>
      <c r="O1370" s="671"/>
    </row>
    <row r="1371" spans="1:26" ht="69.95" customHeight="1" x14ac:dyDescent="0.25">
      <c r="A1371" s="501" t="s">
        <v>912</v>
      </c>
      <c r="B1371" s="672" t="s">
        <v>913</v>
      </c>
      <c r="C1371" s="523">
        <v>2120102</v>
      </c>
      <c r="D1371" s="673" t="s">
        <v>655</v>
      </c>
      <c r="E1371" s="674" t="s">
        <v>904</v>
      </c>
      <c r="F1371" s="675" t="s">
        <v>905</v>
      </c>
      <c r="G1371" s="523">
        <v>12005072</v>
      </c>
      <c r="H1371" s="676" t="s">
        <v>658</v>
      </c>
      <c r="I1371" s="677" t="s">
        <v>466</v>
      </c>
      <c r="J1371" s="677" t="s">
        <v>30</v>
      </c>
      <c r="K1371" s="518" t="s">
        <v>163</v>
      </c>
      <c r="L1371" s="1383">
        <v>1</v>
      </c>
      <c r="M1371" s="678"/>
      <c r="N1371" s="678">
        <f t="shared" si="21"/>
        <v>0</v>
      </c>
      <c r="O1371" s="679">
        <f>SUM(N1372:N1373)</f>
        <v>0</v>
      </c>
    </row>
    <row r="1372" spans="1:26" ht="69.95" customHeight="1" x14ac:dyDescent="0.25">
      <c r="A1372" s="501"/>
      <c r="B1372" s="511"/>
      <c r="C1372" s="523">
        <v>2112042</v>
      </c>
      <c r="D1372" s="673" t="s">
        <v>659</v>
      </c>
      <c r="E1372" s="680"/>
      <c r="F1372" s="681"/>
      <c r="G1372" s="523">
        <v>12611400</v>
      </c>
      <c r="H1372" s="673" t="s">
        <v>660</v>
      </c>
      <c r="I1372" s="677" t="s">
        <v>466</v>
      </c>
      <c r="J1372" s="677"/>
      <c r="K1372" s="518" t="s">
        <v>163</v>
      </c>
      <c r="L1372" s="1383">
        <v>1</v>
      </c>
      <c r="M1372" s="678"/>
      <c r="N1372" s="678">
        <f t="shared" si="21"/>
        <v>0</v>
      </c>
      <c r="O1372" s="682"/>
    </row>
    <row r="1373" spans="1:26" ht="69.95" customHeight="1" x14ac:dyDescent="0.25">
      <c r="A1373" s="501"/>
      <c r="B1373" s="511"/>
      <c r="C1373" s="512">
        <v>1010337</v>
      </c>
      <c r="D1373" s="673" t="s">
        <v>667</v>
      </c>
      <c r="E1373" s="683"/>
      <c r="F1373" s="684"/>
      <c r="G1373" s="523">
        <v>40103058</v>
      </c>
      <c r="H1373" s="516" t="s">
        <v>668</v>
      </c>
      <c r="I1373" s="517" t="s">
        <v>669</v>
      </c>
      <c r="J1373" s="517"/>
      <c r="K1373" s="518" t="s">
        <v>103</v>
      </c>
      <c r="L1373" s="1375">
        <v>3</v>
      </c>
      <c r="M1373" s="678"/>
      <c r="N1373" s="678">
        <f t="shared" si="21"/>
        <v>0</v>
      </c>
      <c r="O1373" s="685"/>
    </row>
    <row r="1374" spans="1:26" ht="69.95" customHeight="1" x14ac:dyDescent="0.25">
      <c r="A1374" s="501"/>
      <c r="B1374" s="511"/>
      <c r="C1374" s="523">
        <v>3057004</v>
      </c>
      <c r="D1374" s="673" t="s">
        <v>914</v>
      </c>
      <c r="E1374" s="674" t="s">
        <v>915</v>
      </c>
      <c r="F1374" s="675" t="s">
        <v>915</v>
      </c>
      <c r="G1374" s="523">
        <v>90323010</v>
      </c>
      <c r="H1374" s="513" t="s">
        <v>916</v>
      </c>
      <c r="I1374" s="686" t="s">
        <v>680</v>
      </c>
      <c r="J1374" s="686" t="s">
        <v>36</v>
      </c>
      <c r="K1374" s="518" t="s">
        <v>163</v>
      </c>
      <c r="L1374" s="1376">
        <v>1</v>
      </c>
      <c r="M1374" s="678"/>
      <c r="N1374" s="678">
        <f t="shared" si="21"/>
        <v>0</v>
      </c>
      <c r="O1374" s="687">
        <f>SUM(N1374:N1376)</f>
        <v>0</v>
      </c>
    </row>
    <row r="1375" spans="1:26" ht="69.95" customHeight="1" x14ac:dyDescent="0.25">
      <c r="A1375" s="501"/>
      <c r="B1375" s="511"/>
      <c r="C1375" s="688">
        <v>2820161</v>
      </c>
      <c r="D1375" s="673" t="s">
        <v>909</v>
      </c>
      <c r="E1375" s="680"/>
      <c r="F1375" s="681"/>
      <c r="G1375" s="523">
        <v>50113260</v>
      </c>
      <c r="H1375" s="513" t="s">
        <v>910</v>
      </c>
      <c r="I1375" s="686" t="s">
        <v>448</v>
      </c>
      <c r="J1375" s="686"/>
      <c r="K1375" s="518" t="s">
        <v>163</v>
      </c>
      <c r="L1375" s="1376">
        <v>2</v>
      </c>
      <c r="M1375" s="678"/>
      <c r="N1375" s="678">
        <f t="shared" si="21"/>
        <v>0</v>
      </c>
      <c r="O1375" s="689"/>
    </row>
    <row r="1376" spans="1:26" ht="69.95" customHeight="1" x14ac:dyDescent="0.25">
      <c r="A1376" s="501"/>
      <c r="B1376" s="511"/>
      <c r="C1376" s="512">
        <v>2820108</v>
      </c>
      <c r="D1376" s="673" t="s">
        <v>686</v>
      </c>
      <c r="E1376" s="683"/>
      <c r="F1376" s="684"/>
      <c r="G1376" s="523">
        <v>50112008</v>
      </c>
      <c r="H1376" s="513" t="s">
        <v>687</v>
      </c>
      <c r="I1376" s="686" t="s">
        <v>448</v>
      </c>
      <c r="J1376" s="686"/>
      <c r="K1376" s="518" t="s">
        <v>688</v>
      </c>
      <c r="L1376" s="1376">
        <v>1</v>
      </c>
      <c r="M1376" s="678"/>
      <c r="N1376" s="678">
        <f t="shared" si="21"/>
        <v>0</v>
      </c>
      <c r="O1376" s="690"/>
    </row>
    <row r="1377" spans="1:15" ht="69.95" customHeight="1" x14ac:dyDescent="0.25">
      <c r="A1377" s="501"/>
      <c r="B1377" s="511"/>
      <c r="C1377" s="532">
        <v>1021752</v>
      </c>
      <c r="D1377" s="673" t="s">
        <v>689</v>
      </c>
      <c r="E1377" s="674" t="s">
        <v>911</v>
      </c>
      <c r="F1377" s="675" t="s">
        <v>35</v>
      </c>
      <c r="G1377" s="523">
        <v>41002192</v>
      </c>
      <c r="H1377" s="673" t="s">
        <v>691</v>
      </c>
      <c r="I1377" s="677" t="s">
        <v>685</v>
      </c>
      <c r="J1377" s="677" t="s">
        <v>623</v>
      </c>
      <c r="K1377" s="518" t="s">
        <v>103</v>
      </c>
      <c r="L1377" s="1376">
        <v>6</v>
      </c>
      <c r="M1377" s="678"/>
      <c r="N1377" s="678">
        <f t="shared" si="21"/>
        <v>0</v>
      </c>
      <c r="O1377" s="687">
        <f>SUM(N1377:N1378)</f>
        <v>0</v>
      </c>
    </row>
    <row r="1378" spans="1:15" ht="69.95" customHeight="1" x14ac:dyDescent="0.25">
      <c r="A1378" s="501"/>
      <c r="B1378" s="691"/>
      <c r="C1378" s="523">
        <v>2052244</v>
      </c>
      <c r="D1378" s="673" t="s">
        <v>491</v>
      </c>
      <c r="E1378" s="683"/>
      <c r="F1378" s="684"/>
      <c r="G1378" s="523">
        <v>10606082</v>
      </c>
      <c r="H1378" s="513" t="s">
        <v>492</v>
      </c>
      <c r="I1378" s="686" t="s">
        <v>466</v>
      </c>
      <c r="J1378" s="686"/>
      <c r="K1378" s="518" t="s">
        <v>163</v>
      </c>
      <c r="L1378" s="1376">
        <v>3</v>
      </c>
      <c r="M1378" s="678"/>
      <c r="N1378" s="678">
        <f t="shared" si="21"/>
        <v>0</v>
      </c>
      <c r="O1378" s="690"/>
    </row>
    <row r="1379" spans="1:15" ht="69.95" customHeight="1" x14ac:dyDescent="0.25">
      <c r="A1379" s="543" t="s">
        <v>917</v>
      </c>
      <c r="B1379" s="642" t="s">
        <v>918</v>
      </c>
      <c r="C1379" s="565">
        <v>2120102</v>
      </c>
      <c r="D1379" s="656" t="s">
        <v>655</v>
      </c>
      <c r="E1379" s="657" t="s">
        <v>904</v>
      </c>
      <c r="F1379" s="658" t="s">
        <v>905</v>
      </c>
      <c r="G1379" s="565">
        <v>12005072</v>
      </c>
      <c r="H1379" s="659" t="s">
        <v>658</v>
      </c>
      <c r="I1379" s="660" t="s">
        <v>466</v>
      </c>
      <c r="J1379" s="660" t="s">
        <v>30</v>
      </c>
      <c r="K1379" s="562" t="s">
        <v>163</v>
      </c>
      <c r="L1379" s="1382">
        <v>1</v>
      </c>
      <c r="M1379" s="661"/>
      <c r="N1379" s="661">
        <f t="shared" si="21"/>
        <v>0</v>
      </c>
      <c r="O1379" s="662">
        <f>SUM(N1380:N1381)</f>
        <v>0</v>
      </c>
    </row>
    <row r="1380" spans="1:15" ht="69.95" customHeight="1" x14ac:dyDescent="0.25">
      <c r="A1380" s="543"/>
      <c r="B1380" s="554"/>
      <c r="C1380" s="565">
        <v>2112042</v>
      </c>
      <c r="D1380" s="656" t="s">
        <v>659</v>
      </c>
      <c r="E1380" s="640"/>
      <c r="F1380" s="641"/>
      <c r="G1380" s="565">
        <v>12611400</v>
      </c>
      <c r="H1380" s="656" t="s">
        <v>660</v>
      </c>
      <c r="I1380" s="660" t="s">
        <v>466</v>
      </c>
      <c r="J1380" s="660"/>
      <c r="K1380" s="562" t="s">
        <v>163</v>
      </c>
      <c r="L1380" s="1382">
        <v>1</v>
      </c>
      <c r="M1380" s="661"/>
      <c r="N1380" s="661">
        <f t="shared" si="21"/>
        <v>0</v>
      </c>
      <c r="O1380" s="663"/>
    </row>
    <row r="1381" spans="1:15" ht="69.95" customHeight="1" x14ac:dyDescent="0.25">
      <c r="A1381" s="543"/>
      <c r="B1381" s="554"/>
      <c r="C1381" s="559">
        <v>1010337</v>
      </c>
      <c r="D1381" s="656" t="s">
        <v>667</v>
      </c>
      <c r="E1381" s="638"/>
      <c r="F1381" s="639"/>
      <c r="G1381" s="565">
        <v>40103058</v>
      </c>
      <c r="H1381" s="664" t="s">
        <v>668</v>
      </c>
      <c r="I1381" s="665" t="s">
        <v>669</v>
      </c>
      <c r="J1381" s="665"/>
      <c r="K1381" s="562" t="s">
        <v>103</v>
      </c>
      <c r="L1381" s="1379">
        <v>3</v>
      </c>
      <c r="M1381" s="661"/>
      <c r="N1381" s="661">
        <f t="shared" si="21"/>
        <v>0</v>
      </c>
      <c r="O1381" s="666"/>
    </row>
    <row r="1382" spans="1:15" ht="69.95" customHeight="1" x14ac:dyDescent="0.25">
      <c r="A1382" s="543"/>
      <c r="B1382" s="554"/>
      <c r="C1382" s="565">
        <v>3057005</v>
      </c>
      <c r="D1382" s="656" t="s">
        <v>919</v>
      </c>
      <c r="E1382" s="657" t="s">
        <v>920</v>
      </c>
      <c r="F1382" s="658" t="s">
        <v>920</v>
      </c>
      <c r="G1382" s="565">
        <v>90323015</v>
      </c>
      <c r="H1382" s="667" t="s">
        <v>921</v>
      </c>
      <c r="I1382" s="668" t="s">
        <v>680</v>
      </c>
      <c r="J1382" s="668" t="s">
        <v>36</v>
      </c>
      <c r="K1382" s="562" t="s">
        <v>163</v>
      </c>
      <c r="L1382" s="1380">
        <v>1</v>
      </c>
      <c r="M1382" s="661"/>
      <c r="N1382" s="661">
        <f t="shared" si="21"/>
        <v>0</v>
      </c>
      <c r="O1382" s="669">
        <f>SUM(N1382:N1384)</f>
        <v>0</v>
      </c>
    </row>
    <row r="1383" spans="1:15" ht="69.95" customHeight="1" x14ac:dyDescent="0.25">
      <c r="A1383" s="543"/>
      <c r="B1383" s="554"/>
      <c r="C1383" s="589">
        <v>2820161</v>
      </c>
      <c r="D1383" s="656" t="s">
        <v>909</v>
      </c>
      <c r="E1383" s="640"/>
      <c r="F1383" s="641"/>
      <c r="G1383" s="565">
        <v>50113260</v>
      </c>
      <c r="H1383" s="667" t="s">
        <v>910</v>
      </c>
      <c r="I1383" s="668" t="s">
        <v>448</v>
      </c>
      <c r="J1383" s="668"/>
      <c r="K1383" s="562" t="s">
        <v>163</v>
      </c>
      <c r="L1383" s="1380">
        <v>2</v>
      </c>
      <c r="M1383" s="661"/>
      <c r="N1383" s="661">
        <f t="shared" si="21"/>
        <v>0</v>
      </c>
      <c r="O1383" s="670"/>
    </row>
    <row r="1384" spans="1:15" ht="69.95" customHeight="1" x14ac:dyDescent="0.25">
      <c r="A1384" s="543"/>
      <c r="B1384" s="554"/>
      <c r="C1384" s="559">
        <v>2820108</v>
      </c>
      <c r="D1384" s="656" t="s">
        <v>686</v>
      </c>
      <c r="E1384" s="638"/>
      <c r="F1384" s="639"/>
      <c r="G1384" s="565">
        <v>50112008</v>
      </c>
      <c r="H1384" s="667" t="s">
        <v>687</v>
      </c>
      <c r="I1384" s="668" t="s">
        <v>448</v>
      </c>
      <c r="J1384" s="668"/>
      <c r="K1384" s="562" t="s">
        <v>688</v>
      </c>
      <c r="L1384" s="1380">
        <v>1</v>
      </c>
      <c r="M1384" s="661"/>
      <c r="N1384" s="661">
        <f t="shared" si="21"/>
        <v>0</v>
      </c>
      <c r="O1384" s="671"/>
    </row>
    <row r="1385" spans="1:15" ht="69.95" customHeight="1" x14ac:dyDescent="0.25">
      <c r="A1385" s="543"/>
      <c r="B1385" s="554"/>
      <c r="C1385" s="574">
        <v>1021752</v>
      </c>
      <c r="D1385" s="656" t="s">
        <v>689</v>
      </c>
      <c r="E1385" s="657" t="s">
        <v>911</v>
      </c>
      <c r="F1385" s="658" t="s">
        <v>35</v>
      </c>
      <c r="G1385" s="565">
        <v>41002192</v>
      </c>
      <c r="H1385" s="656" t="s">
        <v>691</v>
      </c>
      <c r="I1385" s="660" t="s">
        <v>685</v>
      </c>
      <c r="J1385" s="660" t="s">
        <v>623</v>
      </c>
      <c r="K1385" s="562" t="s">
        <v>103</v>
      </c>
      <c r="L1385" s="1380">
        <v>6</v>
      </c>
      <c r="M1385" s="661"/>
      <c r="N1385" s="661">
        <f t="shared" si="21"/>
        <v>0</v>
      </c>
      <c r="O1385" s="669">
        <f>SUM(N1385:N1386)</f>
        <v>0</v>
      </c>
    </row>
    <row r="1386" spans="1:15" ht="69.95" customHeight="1" x14ac:dyDescent="0.25">
      <c r="A1386" s="543"/>
      <c r="B1386" s="643"/>
      <c r="C1386" s="565">
        <v>2052244</v>
      </c>
      <c r="D1386" s="656" t="s">
        <v>491</v>
      </c>
      <c r="E1386" s="638"/>
      <c r="F1386" s="639"/>
      <c r="G1386" s="565">
        <v>10606082</v>
      </c>
      <c r="H1386" s="667" t="s">
        <v>492</v>
      </c>
      <c r="I1386" s="668" t="s">
        <v>466</v>
      </c>
      <c r="J1386" s="668"/>
      <c r="K1386" s="562" t="s">
        <v>163</v>
      </c>
      <c r="L1386" s="1380">
        <v>3</v>
      </c>
      <c r="M1386" s="661"/>
      <c r="N1386" s="661">
        <f t="shared" si="21"/>
        <v>0</v>
      </c>
      <c r="O1386" s="671"/>
    </row>
    <row r="1387" spans="1:15" ht="69.95" customHeight="1" x14ac:dyDescent="0.25">
      <c r="A1387" s="501" t="s">
        <v>922</v>
      </c>
      <c r="B1387" s="672" t="s">
        <v>923</v>
      </c>
      <c r="C1387" s="523">
        <v>2120102</v>
      </c>
      <c r="D1387" s="673" t="s">
        <v>655</v>
      </c>
      <c r="E1387" s="674" t="s">
        <v>904</v>
      </c>
      <c r="F1387" s="675" t="s">
        <v>905</v>
      </c>
      <c r="G1387" s="523">
        <v>12005072</v>
      </c>
      <c r="H1387" s="676" t="s">
        <v>658</v>
      </c>
      <c r="I1387" s="677" t="s">
        <v>466</v>
      </c>
      <c r="J1387" s="677" t="s">
        <v>30</v>
      </c>
      <c r="K1387" s="518" t="s">
        <v>163</v>
      </c>
      <c r="L1387" s="1383">
        <v>1</v>
      </c>
      <c r="M1387" s="678"/>
      <c r="N1387" s="678">
        <f t="shared" si="21"/>
        <v>0</v>
      </c>
      <c r="O1387" s="679">
        <f>SUM(N1388:N1389)</f>
        <v>0</v>
      </c>
    </row>
    <row r="1388" spans="1:15" ht="69.95" customHeight="1" x14ac:dyDescent="0.25">
      <c r="A1388" s="501"/>
      <c r="B1388" s="511"/>
      <c r="C1388" s="523">
        <v>2112042</v>
      </c>
      <c r="D1388" s="673" t="s">
        <v>659</v>
      </c>
      <c r="E1388" s="680"/>
      <c r="F1388" s="681"/>
      <c r="G1388" s="523">
        <v>12611400</v>
      </c>
      <c r="H1388" s="673" t="s">
        <v>660</v>
      </c>
      <c r="I1388" s="677" t="s">
        <v>466</v>
      </c>
      <c r="J1388" s="677"/>
      <c r="K1388" s="518" t="s">
        <v>163</v>
      </c>
      <c r="L1388" s="1383">
        <v>1</v>
      </c>
      <c r="M1388" s="678"/>
      <c r="N1388" s="678">
        <f t="shared" si="21"/>
        <v>0</v>
      </c>
      <c r="O1388" s="682"/>
    </row>
    <row r="1389" spans="1:15" ht="69.95" customHeight="1" x14ac:dyDescent="0.25">
      <c r="A1389" s="501"/>
      <c r="B1389" s="511"/>
      <c r="C1389" s="512">
        <v>1010337</v>
      </c>
      <c r="D1389" s="673" t="s">
        <v>667</v>
      </c>
      <c r="E1389" s="683"/>
      <c r="F1389" s="684"/>
      <c r="G1389" s="523">
        <v>40103058</v>
      </c>
      <c r="H1389" s="516" t="s">
        <v>668</v>
      </c>
      <c r="I1389" s="517" t="s">
        <v>669</v>
      </c>
      <c r="J1389" s="517"/>
      <c r="K1389" s="518" t="s">
        <v>103</v>
      </c>
      <c r="L1389" s="1375">
        <v>3</v>
      </c>
      <c r="M1389" s="678"/>
      <c r="N1389" s="678">
        <f t="shared" si="21"/>
        <v>0</v>
      </c>
      <c r="O1389" s="685"/>
    </row>
    <row r="1390" spans="1:15" ht="69.95" customHeight="1" x14ac:dyDescent="0.25">
      <c r="A1390" s="501"/>
      <c r="B1390" s="511"/>
      <c r="C1390" s="523">
        <v>3057008</v>
      </c>
      <c r="D1390" s="673" t="s">
        <v>924</v>
      </c>
      <c r="E1390" s="674" t="s">
        <v>925</v>
      </c>
      <c r="F1390" s="675" t="s">
        <v>925</v>
      </c>
      <c r="G1390" s="523">
        <v>90323025</v>
      </c>
      <c r="H1390" s="513" t="s">
        <v>926</v>
      </c>
      <c r="I1390" s="686" t="s">
        <v>680</v>
      </c>
      <c r="J1390" s="686" t="s">
        <v>36</v>
      </c>
      <c r="K1390" s="518" t="s">
        <v>163</v>
      </c>
      <c r="L1390" s="1376">
        <v>1</v>
      </c>
      <c r="M1390" s="678"/>
      <c r="N1390" s="678">
        <f t="shared" si="21"/>
        <v>0</v>
      </c>
      <c r="O1390" s="687">
        <f>SUM(N1390:N1392)</f>
        <v>0</v>
      </c>
    </row>
    <row r="1391" spans="1:15" ht="69.95" customHeight="1" x14ac:dyDescent="0.25">
      <c r="A1391" s="501"/>
      <c r="B1391" s="511"/>
      <c r="C1391" s="688">
        <v>2820161</v>
      </c>
      <c r="D1391" s="673" t="s">
        <v>909</v>
      </c>
      <c r="E1391" s="680"/>
      <c r="F1391" s="681"/>
      <c r="G1391" s="523">
        <v>50113260</v>
      </c>
      <c r="H1391" s="513" t="s">
        <v>910</v>
      </c>
      <c r="I1391" s="686" t="s">
        <v>448</v>
      </c>
      <c r="J1391" s="686"/>
      <c r="K1391" s="518" t="s">
        <v>163</v>
      </c>
      <c r="L1391" s="1376">
        <v>2</v>
      </c>
      <c r="M1391" s="678"/>
      <c r="N1391" s="678">
        <f t="shared" si="21"/>
        <v>0</v>
      </c>
      <c r="O1391" s="689"/>
    </row>
    <row r="1392" spans="1:15" ht="69.95" customHeight="1" x14ac:dyDescent="0.25">
      <c r="A1392" s="501"/>
      <c r="B1392" s="511"/>
      <c r="C1392" s="512">
        <v>2820108</v>
      </c>
      <c r="D1392" s="673" t="s">
        <v>686</v>
      </c>
      <c r="E1392" s="683"/>
      <c r="F1392" s="684"/>
      <c r="G1392" s="523">
        <v>50112008</v>
      </c>
      <c r="H1392" s="513" t="s">
        <v>687</v>
      </c>
      <c r="I1392" s="686" t="s">
        <v>448</v>
      </c>
      <c r="J1392" s="686"/>
      <c r="K1392" s="518" t="s">
        <v>688</v>
      </c>
      <c r="L1392" s="1376">
        <v>1</v>
      </c>
      <c r="M1392" s="678"/>
      <c r="N1392" s="678">
        <f t="shared" si="21"/>
        <v>0</v>
      </c>
      <c r="O1392" s="690"/>
    </row>
    <row r="1393" spans="1:15" ht="69.95" customHeight="1" x14ac:dyDescent="0.25">
      <c r="A1393" s="501"/>
      <c r="B1393" s="511"/>
      <c r="C1393" s="532">
        <v>1021752</v>
      </c>
      <c r="D1393" s="673" t="s">
        <v>689</v>
      </c>
      <c r="E1393" s="674" t="s">
        <v>911</v>
      </c>
      <c r="F1393" s="675" t="s">
        <v>35</v>
      </c>
      <c r="G1393" s="523">
        <v>41002192</v>
      </c>
      <c r="H1393" s="673" t="s">
        <v>691</v>
      </c>
      <c r="I1393" s="677" t="s">
        <v>685</v>
      </c>
      <c r="J1393" s="677" t="s">
        <v>623</v>
      </c>
      <c r="K1393" s="518" t="s">
        <v>103</v>
      </c>
      <c r="L1393" s="1376">
        <v>6</v>
      </c>
      <c r="M1393" s="678"/>
      <c r="N1393" s="678">
        <f t="shared" si="21"/>
        <v>0</v>
      </c>
      <c r="O1393" s="687">
        <f>SUM(N1393:N1394)</f>
        <v>0</v>
      </c>
    </row>
    <row r="1394" spans="1:15" ht="69.95" customHeight="1" x14ac:dyDescent="0.25">
      <c r="A1394" s="501"/>
      <c r="B1394" s="691"/>
      <c r="C1394" s="523">
        <v>2052244</v>
      </c>
      <c r="D1394" s="673" t="s">
        <v>491</v>
      </c>
      <c r="E1394" s="683"/>
      <c r="F1394" s="684"/>
      <c r="G1394" s="523">
        <v>10606082</v>
      </c>
      <c r="H1394" s="513" t="s">
        <v>492</v>
      </c>
      <c r="I1394" s="686" t="s">
        <v>466</v>
      </c>
      <c r="J1394" s="686"/>
      <c r="K1394" s="518" t="s">
        <v>163</v>
      </c>
      <c r="L1394" s="1376">
        <v>3</v>
      </c>
      <c r="M1394" s="678"/>
      <c r="N1394" s="678">
        <f t="shared" si="21"/>
        <v>0</v>
      </c>
      <c r="O1394" s="690"/>
    </row>
    <row r="1395" spans="1:15" ht="69.95" customHeight="1" x14ac:dyDescent="0.25">
      <c r="A1395" s="543" t="s">
        <v>927</v>
      </c>
      <c r="B1395" s="642" t="s">
        <v>928</v>
      </c>
      <c r="C1395" s="565">
        <v>2120102</v>
      </c>
      <c r="D1395" s="656" t="s">
        <v>655</v>
      </c>
      <c r="E1395" s="572" t="s">
        <v>904</v>
      </c>
      <c r="F1395" s="573" t="s">
        <v>905</v>
      </c>
      <c r="G1395" s="565">
        <v>12005072</v>
      </c>
      <c r="H1395" s="659" t="s">
        <v>658</v>
      </c>
      <c r="I1395" s="660" t="s">
        <v>466</v>
      </c>
      <c r="J1395" s="660" t="s">
        <v>30</v>
      </c>
      <c r="K1395" s="562" t="s">
        <v>163</v>
      </c>
      <c r="L1395" s="1382">
        <v>1</v>
      </c>
      <c r="M1395" s="661"/>
      <c r="N1395" s="661">
        <f t="shared" si="21"/>
        <v>0</v>
      </c>
      <c r="O1395" s="662">
        <f>SUM(N1396:N1397)</f>
        <v>0</v>
      </c>
    </row>
    <row r="1396" spans="1:15" ht="69.95" customHeight="1" x14ac:dyDescent="0.25">
      <c r="A1396" s="543"/>
      <c r="B1396" s="554"/>
      <c r="C1396" s="565">
        <v>2112042</v>
      </c>
      <c r="D1396" s="656" t="s">
        <v>659</v>
      </c>
      <c r="E1396" s="566"/>
      <c r="F1396" s="543"/>
      <c r="G1396" s="565">
        <v>12611400</v>
      </c>
      <c r="H1396" s="656" t="s">
        <v>660</v>
      </c>
      <c r="I1396" s="660" t="s">
        <v>466</v>
      </c>
      <c r="J1396" s="660"/>
      <c r="K1396" s="562" t="s">
        <v>163</v>
      </c>
      <c r="L1396" s="1382">
        <v>1</v>
      </c>
      <c r="M1396" s="661"/>
      <c r="N1396" s="661">
        <f t="shared" si="21"/>
        <v>0</v>
      </c>
      <c r="O1396" s="663"/>
    </row>
    <row r="1397" spans="1:15" ht="69.95" customHeight="1" x14ac:dyDescent="0.25">
      <c r="A1397" s="543"/>
      <c r="B1397" s="554"/>
      <c r="C1397" s="559">
        <v>1010337</v>
      </c>
      <c r="D1397" s="656" t="s">
        <v>667</v>
      </c>
      <c r="E1397" s="557"/>
      <c r="F1397" s="558"/>
      <c r="G1397" s="565">
        <v>40103058</v>
      </c>
      <c r="H1397" s="664" t="s">
        <v>668</v>
      </c>
      <c r="I1397" s="665" t="s">
        <v>669</v>
      </c>
      <c r="J1397" s="665"/>
      <c r="K1397" s="562" t="s">
        <v>103</v>
      </c>
      <c r="L1397" s="1379">
        <v>3</v>
      </c>
      <c r="M1397" s="661"/>
      <c r="N1397" s="661">
        <f t="shared" si="21"/>
        <v>0</v>
      </c>
      <c r="O1397" s="666"/>
    </row>
    <row r="1398" spans="1:15" ht="69.95" customHeight="1" x14ac:dyDescent="0.25">
      <c r="A1398" s="543"/>
      <c r="B1398" s="554"/>
      <c r="C1398" s="565">
        <v>3057012</v>
      </c>
      <c r="D1398" s="656" t="s">
        <v>929</v>
      </c>
      <c r="E1398" s="572" t="s">
        <v>930</v>
      </c>
      <c r="F1398" s="573" t="s">
        <v>930</v>
      </c>
      <c r="G1398" s="565">
        <v>90323037</v>
      </c>
      <c r="H1398" s="667" t="s">
        <v>931</v>
      </c>
      <c r="I1398" s="668" t="s">
        <v>680</v>
      </c>
      <c r="J1398" s="668" t="s">
        <v>36</v>
      </c>
      <c r="K1398" s="562" t="s">
        <v>163</v>
      </c>
      <c r="L1398" s="1380">
        <v>1</v>
      </c>
      <c r="M1398" s="661"/>
      <c r="N1398" s="661">
        <f t="shared" si="21"/>
        <v>0</v>
      </c>
      <c r="O1398" s="669">
        <f>SUM(N1398:N1400)</f>
        <v>0</v>
      </c>
    </row>
    <row r="1399" spans="1:15" ht="69.95" customHeight="1" x14ac:dyDescent="0.25">
      <c r="A1399" s="543"/>
      <c r="B1399" s="554"/>
      <c r="C1399" s="589">
        <v>2820161</v>
      </c>
      <c r="D1399" s="656" t="s">
        <v>909</v>
      </c>
      <c r="E1399" s="566"/>
      <c r="F1399" s="543"/>
      <c r="G1399" s="565">
        <v>50113260</v>
      </c>
      <c r="H1399" s="667" t="s">
        <v>910</v>
      </c>
      <c r="I1399" s="668" t="s">
        <v>448</v>
      </c>
      <c r="J1399" s="668"/>
      <c r="K1399" s="562" t="s">
        <v>163</v>
      </c>
      <c r="L1399" s="1380">
        <v>2</v>
      </c>
      <c r="M1399" s="661"/>
      <c r="N1399" s="661">
        <f t="shared" si="21"/>
        <v>0</v>
      </c>
      <c r="O1399" s="670"/>
    </row>
    <row r="1400" spans="1:15" ht="69.95" customHeight="1" x14ac:dyDescent="0.25">
      <c r="A1400" s="543"/>
      <c r="B1400" s="554"/>
      <c r="C1400" s="559">
        <v>2820108</v>
      </c>
      <c r="D1400" s="656" t="s">
        <v>686</v>
      </c>
      <c r="E1400" s="557"/>
      <c r="F1400" s="558"/>
      <c r="G1400" s="565">
        <v>50112008</v>
      </c>
      <c r="H1400" s="667" t="s">
        <v>687</v>
      </c>
      <c r="I1400" s="668" t="s">
        <v>448</v>
      </c>
      <c r="J1400" s="668"/>
      <c r="K1400" s="562" t="s">
        <v>688</v>
      </c>
      <c r="L1400" s="1380">
        <v>1</v>
      </c>
      <c r="M1400" s="661"/>
      <c r="N1400" s="661">
        <f t="shared" si="21"/>
        <v>0</v>
      </c>
      <c r="O1400" s="671"/>
    </row>
    <row r="1401" spans="1:15" ht="69.95" customHeight="1" x14ac:dyDescent="0.25">
      <c r="A1401" s="543"/>
      <c r="B1401" s="554"/>
      <c r="C1401" s="608">
        <v>1021752</v>
      </c>
      <c r="D1401" s="656" t="s">
        <v>689</v>
      </c>
      <c r="E1401" s="572" t="s">
        <v>911</v>
      </c>
      <c r="F1401" s="573" t="s">
        <v>35</v>
      </c>
      <c r="G1401" s="565">
        <v>41002192</v>
      </c>
      <c r="H1401" s="656" t="s">
        <v>691</v>
      </c>
      <c r="I1401" s="660" t="s">
        <v>685</v>
      </c>
      <c r="J1401" s="660" t="s">
        <v>623</v>
      </c>
      <c r="K1401" s="562" t="s">
        <v>103</v>
      </c>
      <c r="L1401" s="1380">
        <v>6</v>
      </c>
      <c r="M1401" s="661"/>
      <c r="N1401" s="661">
        <f t="shared" si="21"/>
        <v>0</v>
      </c>
      <c r="O1401" s="669">
        <f>SUM(N1401:N1402)</f>
        <v>0</v>
      </c>
    </row>
    <row r="1402" spans="1:15" ht="69.95" customHeight="1" x14ac:dyDescent="0.25">
      <c r="A1402" s="543"/>
      <c r="B1402" s="643"/>
      <c r="C1402" s="565">
        <v>2052244</v>
      </c>
      <c r="D1402" s="656" t="s">
        <v>491</v>
      </c>
      <c r="E1402" s="557"/>
      <c r="F1402" s="558"/>
      <c r="G1402" s="565">
        <v>10606082</v>
      </c>
      <c r="H1402" s="667" t="s">
        <v>492</v>
      </c>
      <c r="I1402" s="668" t="s">
        <v>466</v>
      </c>
      <c r="J1402" s="668"/>
      <c r="K1402" s="562" t="s">
        <v>163</v>
      </c>
      <c r="L1402" s="1380">
        <v>3</v>
      </c>
      <c r="M1402" s="661"/>
      <c r="N1402" s="661">
        <f t="shared" si="21"/>
        <v>0</v>
      </c>
      <c r="O1402" s="671"/>
    </row>
    <row r="1403" spans="1:15" ht="69.95" customHeight="1" x14ac:dyDescent="0.25">
      <c r="A1403" s="501" t="s">
        <v>932</v>
      </c>
      <c r="B1403" s="672" t="s">
        <v>933</v>
      </c>
      <c r="C1403" s="523">
        <v>2120102</v>
      </c>
      <c r="D1403" s="673" t="s">
        <v>655</v>
      </c>
      <c r="E1403" s="674" t="s">
        <v>904</v>
      </c>
      <c r="F1403" s="675" t="s">
        <v>905</v>
      </c>
      <c r="G1403" s="523">
        <v>12005072</v>
      </c>
      <c r="H1403" s="676" t="s">
        <v>658</v>
      </c>
      <c r="I1403" s="677" t="s">
        <v>466</v>
      </c>
      <c r="J1403" s="677" t="s">
        <v>30</v>
      </c>
      <c r="K1403" s="518" t="s">
        <v>163</v>
      </c>
      <c r="L1403" s="1383">
        <v>1</v>
      </c>
      <c r="M1403" s="678"/>
      <c r="N1403" s="678">
        <f t="shared" si="21"/>
        <v>0</v>
      </c>
      <c r="O1403" s="679">
        <f>SUM(N1404:N1405)</f>
        <v>0</v>
      </c>
    </row>
    <row r="1404" spans="1:15" ht="69.95" customHeight="1" x14ac:dyDescent="0.25">
      <c r="A1404" s="501"/>
      <c r="B1404" s="511"/>
      <c r="C1404" s="523">
        <v>2112042</v>
      </c>
      <c r="D1404" s="673" t="s">
        <v>659</v>
      </c>
      <c r="E1404" s="680"/>
      <c r="F1404" s="681"/>
      <c r="G1404" s="523">
        <v>12611400</v>
      </c>
      <c r="H1404" s="673" t="s">
        <v>660</v>
      </c>
      <c r="I1404" s="677" t="s">
        <v>466</v>
      </c>
      <c r="J1404" s="677"/>
      <c r="K1404" s="518" t="s">
        <v>163</v>
      </c>
      <c r="L1404" s="1383">
        <v>1</v>
      </c>
      <c r="M1404" s="678"/>
      <c r="N1404" s="678">
        <f t="shared" si="21"/>
        <v>0</v>
      </c>
      <c r="O1404" s="682"/>
    </row>
    <row r="1405" spans="1:15" ht="69.95" customHeight="1" x14ac:dyDescent="0.25">
      <c r="A1405" s="501"/>
      <c r="B1405" s="511"/>
      <c r="C1405" s="512">
        <v>1010337</v>
      </c>
      <c r="D1405" s="673" t="s">
        <v>667</v>
      </c>
      <c r="E1405" s="683"/>
      <c r="F1405" s="684"/>
      <c r="G1405" s="523">
        <v>40103058</v>
      </c>
      <c r="H1405" s="516" t="s">
        <v>668</v>
      </c>
      <c r="I1405" s="517" t="s">
        <v>669</v>
      </c>
      <c r="J1405" s="517"/>
      <c r="K1405" s="518" t="s">
        <v>103</v>
      </c>
      <c r="L1405" s="1375">
        <v>3</v>
      </c>
      <c r="M1405" s="678"/>
      <c r="N1405" s="678">
        <f t="shared" si="21"/>
        <v>0</v>
      </c>
      <c r="O1405" s="685"/>
    </row>
    <row r="1406" spans="1:15" ht="69.95" customHeight="1" x14ac:dyDescent="0.25">
      <c r="A1406" s="501"/>
      <c r="B1406" s="511"/>
      <c r="C1406" s="523">
        <v>3057015</v>
      </c>
      <c r="D1406" s="673" t="s">
        <v>934</v>
      </c>
      <c r="E1406" s="674" t="s">
        <v>935</v>
      </c>
      <c r="F1406" s="675" t="s">
        <v>935</v>
      </c>
      <c r="G1406" s="523">
        <v>90323050</v>
      </c>
      <c r="H1406" s="513" t="s">
        <v>936</v>
      </c>
      <c r="I1406" s="686" t="s">
        <v>680</v>
      </c>
      <c r="J1406" s="686" t="s">
        <v>36</v>
      </c>
      <c r="K1406" s="518" t="s">
        <v>163</v>
      </c>
      <c r="L1406" s="1376">
        <v>1</v>
      </c>
      <c r="M1406" s="678"/>
      <c r="N1406" s="678">
        <f t="shared" si="21"/>
        <v>0</v>
      </c>
      <c r="O1406" s="687">
        <f>SUM(N1406:N1408)</f>
        <v>0</v>
      </c>
    </row>
    <row r="1407" spans="1:15" ht="69.95" customHeight="1" x14ac:dyDescent="0.25">
      <c r="A1407" s="501"/>
      <c r="B1407" s="511"/>
      <c r="C1407" s="688">
        <v>2820161</v>
      </c>
      <c r="D1407" s="673" t="s">
        <v>909</v>
      </c>
      <c r="E1407" s="680"/>
      <c r="F1407" s="681"/>
      <c r="G1407" s="523">
        <v>50113260</v>
      </c>
      <c r="H1407" s="513" t="s">
        <v>910</v>
      </c>
      <c r="I1407" s="686" t="s">
        <v>448</v>
      </c>
      <c r="J1407" s="686"/>
      <c r="K1407" s="518" t="s">
        <v>163</v>
      </c>
      <c r="L1407" s="1376">
        <v>2</v>
      </c>
      <c r="M1407" s="678"/>
      <c r="N1407" s="678">
        <f t="shared" si="21"/>
        <v>0</v>
      </c>
      <c r="O1407" s="689"/>
    </row>
    <row r="1408" spans="1:15" ht="69.95" customHeight="1" x14ac:dyDescent="0.25">
      <c r="A1408" s="501"/>
      <c r="B1408" s="511"/>
      <c r="C1408" s="512">
        <v>2820108</v>
      </c>
      <c r="D1408" s="673" t="s">
        <v>686</v>
      </c>
      <c r="E1408" s="683"/>
      <c r="F1408" s="684"/>
      <c r="G1408" s="523">
        <v>50112008</v>
      </c>
      <c r="H1408" s="513" t="s">
        <v>687</v>
      </c>
      <c r="I1408" s="686" t="s">
        <v>448</v>
      </c>
      <c r="J1408" s="686"/>
      <c r="K1408" s="518" t="s">
        <v>688</v>
      </c>
      <c r="L1408" s="1376">
        <v>1</v>
      </c>
      <c r="M1408" s="678"/>
      <c r="N1408" s="678">
        <f t="shared" si="21"/>
        <v>0</v>
      </c>
      <c r="O1408" s="690"/>
    </row>
    <row r="1409" spans="1:15" ht="69.95" customHeight="1" x14ac:dyDescent="0.25">
      <c r="A1409" s="501"/>
      <c r="B1409" s="511"/>
      <c r="C1409" s="532">
        <v>1021752</v>
      </c>
      <c r="D1409" s="673" t="s">
        <v>689</v>
      </c>
      <c r="E1409" s="674" t="s">
        <v>911</v>
      </c>
      <c r="F1409" s="675" t="s">
        <v>35</v>
      </c>
      <c r="G1409" s="523">
        <v>41002192</v>
      </c>
      <c r="H1409" s="673" t="s">
        <v>691</v>
      </c>
      <c r="I1409" s="677" t="s">
        <v>685</v>
      </c>
      <c r="J1409" s="677" t="s">
        <v>623</v>
      </c>
      <c r="K1409" s="518" t="s">
        <v>103</v>
      </c>
      <c r="L1409" s="1376">
        <v>6</v>
      </c>
      <c r="M1409" s="678"/>
      <c r="N1409" s="678">
        <f t="shared" si="21"/>
        <v>0</v>
      </c>
      <c r="O1409" s="687">
        <f>SUM(N1409:N1410)</f>
        <v>0</v>
      </c>
    </row>
    <row r="1410" spans="1:15" ht="69.95" customHeight="1" x14ac:dyDescent="0.25">
      <c r="A1410" s="501"/>
      <c r="B1410" s="691"/>
      <c r="C1410" s="523">
        <v>2052244</v>
      </c>
      <c r="D1410" s="673" t="s">
        <v>491</v>
      </c>
      <c r="E1410" s="683"/>
      <c r="F1410" s="684"/>
      <c r="G1410" s="523">
        <v>10606082</v>
      </c>
      <c r="H1410" s="513" t="s">
        <v>492</v>
      </c>
      <c r="I1410" s="686" t="s">
        <v>466</v>
      </c>
      <c r="J1410" s="686"/>
      <c r="K1410" s="518" t="s">
        <v>163</v>
      </c>
      <c r="L1410" s="1376">
        <v>3</v>
      </c>
      <c r="M1410" s="678"/>
      <c r="N1410" s="678">
        <f t="shared" si="21"/>
        <v>0</v>
      </c>
      <c r="O1410" s="690"/>
    </row>
    <row r="1411" spans="1:15" ht="69.95" customHeight="1" x14ac:dyDescent="0.25">
      <c r="A1411" s="543" t="s">
        <v>937</v>
      </c>
      <c r="B1411" s="642"/>
      <c r="C1411" s="565">
        <v>2120102</v>
      </c>
      <c r="D1411" s="656" t="s">
        <v>655</v>
      </c>
      <c r="E1411" s="657" t="s">
        <v>904</v>
      </c>
      <c r="F1411" s="658" t="s">
        <v>905</v>
      </c>
      <c r="G1411" s="565">
        <v>12005072</v>
      </c>
      <c r="H1411" s="659" t="s">
        <v>658</v>
      </c>
      <c r="I1411" s="660" t="s">
        <v>466</v>
      </c>
      <c r="J1411" s="660" t="s">
        <v>30</v>
      </c>
      <c r="K1411" s="562" t="s">
        <v>163</v>
      </c>
      <c r="L1411" s="1382">
        <v>1</v>
      </c>
      <c r="M1411" s="661"/>
      <c r="N1411" s="661">
        <f t="shared" si="21"/>
        <v>0</v>
      </c>
      <c r="O1411" s="662">
        <f>SUM(N1412:N1413)</f>
        <v>0</v>
      </c>
    </row>
    <row r="1412" spans="1:15" ht="69.95" customHeight="1" x14ac:dyDescent="0.25">
      <c r="A1412" s="543"/>
      <c r="B1412" s="554"/>
      <c r="C1412" s="565">
        <v>2112042</v>
      </c>
      <c r="D1412" s="656" t="s">
        <v>659</v>
      </c>
      <c r="E1412" s="640"/>
      <c r="F1412" s="641"/>
      <c r="G1412" s="565">
        <v>12611400</v>
      </c>
      <c r="H1412" s="656" t="s">
        <v>660</v>
      </c>
      <c r="I1412" s="660" t="s">
        <v>466</v>
      </c>
      <c r="J1412" s="660"/>
      <c r="K1412" s="562" t="s">
        <v>163</v>
      </c>
      <c r="L1412" s="1382">
        <v>1</v>
      </c>
      <c r="M1412" s="661"/>
      <c r="N1412" s="661">
        <f t="shared" si="21"/>
        <v>0</v>
      </c>
      <c r="O1412" s="663"/>
    </row>
    <row r="1413" spans="1:15" ht="69.95" customHeight="1" x14ac:dyDescent="0.25">
      <c r="A1413" s="543"/>
      <c r="B1413" s="554"/>
      <c r="C1413" s="559">
        <v>1010337</v>
      </c>
      <c r="D1413" s="656" t="s">
        <v>667</v>
      </c>
      <c r="E1413" s="638"/>
      <c r="F1413" s="639"/>
      <c r="G1413" s="565">
        <v>40103058</v>
      </c>
      <c r="H1413" s="664" t="s">
        <v>668</v>
      </c>
      <c r="I1413" s="665" t="s">
        <v>669</v>
      </c>
      <c r="J1413" s="665"/>
      <c r="K1413" s="562" t="s">
        <v>103</v>
      </c>
      <c r="L1413" s="1379">
        <v>3</v>
      </c>
      <c r="M1413" s="661"/>
      <c r="N1413" s="661">
        <f t="shared" si="21"/>
        <v>0</v>
      </c>
      <c r="O1413" s="666"/>
    </row>
    <row r="1414" spans="1:15" ht="69.95" customHeight="1" x14ac:dyDescent="0.25">
      <c r="A1414" s="543"/>
      <c r="B1414" s="554"/>
      <c r="C1414" s="565">
        <v>3057003</v>
      </c>
      <c r="D1414" s="656" t="s">
        <v>906</v>
      </c>
      <c r="E1414" s="657" t="s">
        <v>907</v>
      </c>
      <c r="F1414" s="658" t="s">
        <v>907</v>
      </c>
      <c r="G1414" s="565">
        <v>90323005</v>
      </c>
      <c r="H1414" s="667" t="s">
        <v>908</v>
      </c>
      <c r="I1414" s="668" t="s">
        <v>680</v>
      </c>
      <c r="J1414" s="668" t="s">
        <v>36</v>
      </c>
      <c r="K1414" s="562" t="s">
        <v>163</v>
      </c>
      <c r="L1414" s="1380">
        <v>1</v>
      </c>
      <c r="M1414" s="661"/>
      <c r="N1414" s="661">
        <f t="shared" si="21"/>
        <v>0</v>
      </c>
      <c r="O1414" s="669">
        <f>SUM(N1414:N1416)</f>
        <v>0</v>
      </c>
    </row>
    <row r="1415" spans="1:15" ht="69.95" customHeight="1" x14ac:dyDescent="0.25">
      <c r="A1415" s="543"/>
      <c r="B1415" s="554"/>
      <c r="C1415" s="589">
        <v>2820161</v>
      </c>
      <c r="D1415" s="656" t="s">
        <v>909</v>
      </c>
      <c r="E1415" s="640"/>
      <c r="F1415" s="641"/>
      <c r="G1415" s="565">
        <v>50113260</v>
      </c>
      <c r="H1415" s="667" t="s">
        <v>910</v>
      </c>
      <c r="I1415" s="668" t="s">
        <v>448</v>
      </c>
      <c r="J1415" s="668"/>
      <c r="K1415" s="562" t="s">
        <v>163</v>
      </c>
      <c r="L1415" s="1380">
        <v>2</v>
      </c>
      <c r="M1415" s="661"/>
      <c r="N1415" s="661">
        <f t="shared" si="21"/>
        <v>0</v>
      </c>
      <c r="O1415" s="670"/>
    </row>
    <row r="1416" spans="1:15" ht="69.95" customHeight="1" x14ac:dyDescent="0.25">
      <c r="A1416" s="543"/>
      <c r="B1416" s="554"/>
      <c r="C1416" s="559">
        <v>2820108</v>
      </c>
      <c r="D1416" s="656" t="s">
        <v>686</v>
      </c>
      <c r="E1416" s="638"/>
      <c r="F1416" s="639"/>
      <c r="G1416" s="565">
        <v>50112008</v>
      </c>
      <c r="H1416" s="667" t="s">
        <v>687</v>
      </c>
      <c r="I1416" s="668" t="s">
        <v>448</v>
      </c>
      <c r="J1416" s="668"/>
      <c r="K1416" s="562" t="s">
        <v>688</v>
      </c>
      <c r="L1416" s="1380">
        <v>1</v>
      </c>
      <c r="M1416" s="661"/>
      <c r="N1416" s="661">
        <f t="shared" si="21"/>
        <v>0</v>
      </c>
      <c r="O1416" s="671"/>
    </row>
    <row r="1417" spans="1:15" ht="69.95" customHeight="1" x14ac:dyDescent="0.25">
      <c r="A1417" s="543"/>
      <c r="B1417" s="554"/>
      <c r="C1417" s="574">
        <v>2056203</v>
      </c>
      <c r="D1417" s="656" t="s">
        <v>727</v>
      </c>
      <c r="E1417" s="657" t="s">
        <v>938</v>
      </c>
      <c r="F1417" s="658" t="s">
        <v>35</v>
      </c>
      <c r="G1417" s="565">
        <v>10804300</v>
      </c>
      <c r="H1417" s="656" t="s">
        <v>728</v>
      </c>
      <c r="I1417" s="660" t="s">
        <v>466</v>
      </c>
      <c r="J1417" s="660" t="s">
        <v>623</v>
      </c>
      <c r="K1417" s="562" t="s">
        <v>163</v>
      </c>
      <c r="L1417" s="1380">
        <v>3</v>
      </c>
      <c r="M1417" s="661"/>
      <c r="N1417" s="661">
        <f t="shared" si="21"/>
        <v>0</v>
      </c>
      <c r="O1417" s="669">
        <f>SUM(N1417:N1418)</f>
        <v>0</v>
      </c>
    </row>
    <row r="1418" spans="1:15" ht="69.95" customHeight="1" x14ac:dyDescent="0.25">
      <c r="A1418" s="543"/>
      <c r="B1418" s="643"/>
      <c r="C1418" s="574">
        <v>1021752</v>
      </c>
      <c r="D1418" s="656" t="s">
        <v>689</v>
      </c>
      <c r="E1418" s="638"/>
      <c r="F1418" s="639"/>
      <c r="G1418" s="565">
        <v>41002192</v>
      </c>
      <c r="H1418" s="667" t="s">
        <v>691</v>
      </c>
      <c r="I1418" s="668" t="s">
        <v>685</v>
      </c>
      <c r="J1418" s="668"/>
      <c r="K1418" s="562" t="s">
        <v>103</v>
      </c>
      <c r="L1418" s="1380">
        <v>6</v>
      </c>
      <c r="M1418" s="661"/>
      <c r="N1418" s="661">
        <f t="shared" si="21"/>
        <v>0</v>
      </c>
      <c r="O1418" s="671"/>
    </row>
    <row r="1419" spans="1:15" ht="69.95" customHeight="1" x14ac:dyDescent="0.25">
      <c r="A1419" s="501" t="s">
        <v>939</v>
      </c>
      <c r="B1419" s="672"/>
      <c r="C1419" s="523">
        <v>2120102</v>
      </c>
      <c r="D1419" s="673" t="s">
        <v>655</v>
      </c>
      <c r="E1419" s="674" t="s">
        <v>904</v>
      </c>
      <c r="F1419" s="675" t="s">
        <v>905</v>
      </c>
      <c r="G1419" s="523">
        <v>12005072</v>
      </c>
      <c r="H1419" s="676" t="s">
        <v>658</v>
      </c>
      <c r="I1419" s="677" t="s">
        <v>466</v>
      </c>
      <c r="J1419" s="677" t="s">
        <v>30</v>
      </c>
      <c r="K1419" s="518" t="s">
        <v>163</v>
      </c>
      <c r="L1419" s="1383">
        <v>1</v>
      </c>
      <c r="M1419" s="678"/>
      <c r="N1419" s="678">
        <f t="shared" si="21"/>
        <v>0</v>
      </c>
      <c r="O1419" s="679">
        <f>SUM(N1420:N1421)</f>
        <v>0</v>
      </c>
    </row>
    <row r="1420" spans="1:15" ht="69.95" customHeight="1" x14ac:dyDescent="0.25">
      <c r="A1420" s="501"/>
      <c r="B1420" s="511"/>
      <c r="C1420" s="523">
        <v>2112042</v>
      </c>
      <c r="D1420" s="673" t="s">
        <v>659</v>
      </c>
      <c r="E1420" s="680"/>
      <c r="F1420" s="681"/>
      <c r="G1420" s="523">
        <v>12611400</v>
      </c>
      <c r="H1420" s="673" t="s">
        <v>660</v>
      </c>
      <c r="I1420" s="677" t="s">
        <v>466</v>
      </c>
      <c r="J1420" s="677"/>
      <c r="K1420" s="518" t="s">
        <v>163</v>
      </c>
      <c r="L1420" s="1383">
        <v>1</v>
      </c>
      <c r="M1420" s="678"/>
      <c r="N1420" s="678">
        <f t="shared" si="21"/>
        <v>0</v>
      </c>
      <c r="O1420" s="682"/>
    </row>
    <row r="1421" spans="1:15" ht="69.95" customHeight="1" x14ac:dyDescent="0.25">
      <c r="A1421" s="501"/>
      <c r="B1421" s="511"/>
      <c r="C1421" s="512">
        <v>1010337</v>
      </c>
      <c r="D1421" s="673" t="s">
        <v>667</v>
      </c>
      <c r="E1421" s="683"/>
      <c r="F1421" s="684"/>
      <c r="G1421" s="523">
        <v>40103058</v>
      </c>
      <c r="H1421" s="516" t="s">
        <v>668</v>
      </c>
      <c r="I1421" s="517" t="s">
        <v>669</v>
      </c>
      <c r="J1421" s="517"/>
      <c r="K1421" s="518" t="s">
        <v>103</v>
      </c>
      <c r="L1421" s="1375">
        <v>3</v>
      </c>
      <c r="M1421" s="678"/>
      <c r="N1421" s="678">
        <f t="shared" si="21"/>
        <v>0</v>
      </c>
      <c r="O1421" s="685"/>
    </row>
    <row r="1422" spans="1:15" ht="69.95" customHeight="1" x14ac:dyDescent="0.25">
      <c r="A1422" s="501"/>
      <c r="B1422" s="511"/>
      <c r="C1422" s="523">
        <v>3057004</v>
      </c>
      <c r="D1422" s="673" t="s">
        <v>914</v>
      </c>
      <c r="E1422" s="674" t="s">
        <v>915</v>
      </c>
      <c r="F1422" s="675" t="s">
        <v>915</v>
      </c>
      <c r="G1422" s="523">
        <v>90323010</v>
      </c>
      <c r="H1422" s="513" t="s">
        <v>916</v>
      </c>
      <c r="I1422" s="686" t="s">
        <v>680</v>
      </c>
      <c r="J1422" s="686" t="s">
        <v>36</v>
      </c>
      <c r="K1422" s="518" t="s">
        <v>163</v>
      </c>
      <c r="L1422" s="1376">
        <v>1</v>
      </c>
      <c r="M1422" s="678"/>
      <c r="N1422" s="678">
        <f t="shared" si="21"/>
        <v>0</v>
      </c>
      <c r="O1422" s="687">
        <f>SUM(N1422:N1424)</f>
        <v>0</v>
      </c>
    </row>
    <row r="1423" spans="1:15" ht="69.95" customHeight="1" x14ac:dyDescent="0.25">
      <c r="A1423" s="501"/>
      <c r="B1423" s="511"/>
      <c r="C1423" s="688">
        <v>2820161</v>
      </c>
      <c r="D1423" s="673" t="s">
        <v>909</v>
      </c>
      <c r="E1423" s="680"/>
      <c r="F1423" s="681"/>
      <c r="G1423" s="523">
        <v>50113260</v>
      </c>
      <c r="H1423" s="513" t="s">
        <v>910</v>
      </c>
      <c r="I1423" s="686" t="s">
        <v>448</v>
      </c>
      <c r="J1423" s="686"/>
      <c r="K1423" s="518" t="s">
        <v>163</v>
      </c>
      <c r="L1423" s="1376">
        <v>2</v>
      </c>
      <c r="M1423" s="678"/>
      <c r="N1423" s="678">
        <f t="shared" si="21"/>
        <v>0</v>
      </c>
      <c r="O1423" s="689"/>
    </row>
    <row r="1424" spans="1:15" ht="69.95" customHeight="1" x14ac:dyDescent="0.25">
      <c r="A1424" s="501"/>
      <c r="B1424" s="511"/>
      <c r="C1424" s="512">
        <v>2820108</v>
      </c>
      <c r="D1424" s="673" t="s">
        <v>686</v>
      </c>
      <c r="E1424" s="683"/>
      <c r="F1424" s="684"/>
      <c r="G1424" s="523">
        <v>50112008</v>
      </c>
      <c r="H1424" s="513" t="s">
        <v>687</v>
      </c>
      <c r="I1424" s="686" t="s">
        <v>448</v>
      </c>
      <c r="J1424" s="686"/>
      <c r="K1424" s="518" t="s">
        <v>688</v>
      </c>
      <c r="L1424" s="1376">
        <v>1</v>
      </c>
      <c r="M1424" s="678"/>
      <c r="N1424" s="678">
        <f t="shared" si="21"/>
        <v>0</v>
      </c>
      <c r="O1424" s="690"/>
    </row>
    <row r="1425" spans="1:15" ht="69.95" customHeight="1" x14ac:dyDescent="0.25">
      <c r="A1425" s="501"/>
      <c r="B1425" s="511"/>
      <c r="C1425" s="532">
        <v>2056203</v>
      </c>
      <c r="D1425" s="673" t="s">
        <v>727</v>
      </c>
      <c r="E1425" s="674" t="s">
        <v>938</v>
      </c>
      <c r="F1425" s="675" t="s">
        <v>35</v>
      </c>
      <c r="G1425" s="523">
        <v>10804300</v>
      </c>
      <c r="H1425" s="673" t="s">
        <v>728</v>
      </c>
      <c r="I1425" s="677" t="s">
        <v>466</v>
      </c>
      <c r="J1425" s="677" t="s">
        <v>623</v>
      </c>
      <c r="K1425" s="518" t="s">
        <v>163</v>
      </c>
      <c r="L1425" s="1376">
        <v>3</v>
      </c>
      <c r="M1425" s="678"/>
      <c r="N1425" s="678">
        <f t="shared" si="21"/>
        <v>0</v>
      </c>
      <c r="O1425" s="687">
        <f>SUM(N1425:N1426)</f>
        <v>0</v>
      </c>
    </row>
    <row r="1426" spans="1:15" ht="69.95" customHeight="1" x14ac:dyDescent="0.25">
      <c r="A1426" s="501"/>
      <c r="B1426" s="691"/>
      <c r="C1426" s="532">
        <v>1021752</v>
      </c>
      <c r="D1426" s="673" t="s">
        <v>689</v>
      </c>
      <c r="E1426" s="683"/>
      <c r="F1426" s="684"/>
      <c r="G1426" s="523">
        <v>41002192</v>
      </c>
      <c r="H1426" s="513" t="s">
        <v>691</v>
      </c>
      <c r="I1426" s="686" t="s">
        <v>685</v>
      </c>
      <c r="J1426" s="686"/>
      <c r="K1426" s="518" t="s">
        <v>103</v>
      </c>
      <c r="L1426" s="1376">
        <v>6</v>
      </c>
      <c r="M1426" s="678"/>
      <c r="N1426" s="678">
        <f t="shared" si="21"/>
        <v>0</v>
      </c>
      <c r="O1426" s="690"/>
    </row>
    <row r="1427" spans="1:15" ht="69.95" customHeight="1" x14ac:dyDescent="0.25">
      <c r="A1427" s="543" t="s">
        <v>940</v>
      </c>
      <c r="B1427" s="642"/>
      <c r="C1427" s="565">
        <v>2120102</v>
      </c>
      <c r="D1427" s="656" t="s">
        <v>655</v>
      </c>
      <c r="E1427" s="657" t="s">
        <v>904</v>
      </c>
      <c r="F1427" s="658" t="s">
        <v>905</v>
      </c>
      <c r="G1427" s="565">
        <v>12005072</v>
      </c>
      <c r="H1427" s="659" t="s">
        <v>658</v>
      </c>
      <c r="I1427" s="660" t="s">
        <v>466</v>
      </c>
      <c r="J1427" s="660" t="s">
        <v>30</v>
      </c>
      <c r="K1427" s="562" t="s">
        <v>163</v>
      </c>
      <c r="L1427" s="1382">
        <v>1</v>
      </c>
      <c r="M1427" s="661"/>
      <c r="N1427" s="661">
        <f t="shared" ref="N1427:N1458" si="22">+M1427*L1427</f>
        <v>0</v>
      </c>
      <c r="O1427" s="662">
        <f>SUM(N1428:N1429)</f>
        <v>0</v>
      </c>
    </row>
    <row r="1428" spans="1:15" ht="69.95" customHeight="1" x14ac:dyDescent="0.25">
      <c r="A1428" s="543"/>
      <c r="B1428" s="554"/>
      <c r="C1428" s="565">
        <v>2112042</v>
      </c>
      <c r="D1428" s="656" t="s">
        <v>659</v>
      </c>
      <c r="E1428" s="640"/>
      <c r="F1428" s="641"/>
      <c r="G1428" s="565">
        <v>12611400</v>
      </c>
      <c r="H1428" s="656" t="s">
        <v>660</v>
      </c>
      <c r="I1428" s="660" t="s">
        <v>466</v>
      </c>
      <c r="J1428" s="660"/>
      <c r="K1428" s="562" t="s">
        <v>163</v>
      </c>
      <c r="L1428" s="1382">
        <v>1</v>
      </c>
      <c r="M1428" s="661"/>
      <c r="N1428" s="661">
        <f t="shared" si="22"/>
        <v>0</v>
      </c>
      <c r="O1428" s="663"/>
    </row>
    <row r="1429" spans="1:15" ht="69.95" customHeight="1" x14ac:dyDescent="0.25">
      <c r="A1429" s="543"/>
      <c r="B1429" s="554"/>
      <c r="C1429" s="559">
        <v>1010337</v>
      </c>
      <c r="D1429" s="656" t="s">
        <v>667</v>
      </c>
      <c r="E1429" s="638"/>
      <c r="F1429" s="639"/>
      <c r="G1429" s="565">
        <v>40103058</v>
      </c>
      <c r="H1429" s="664" t="s">
        <v>668</v>
      </c>
      <c r="I1429" s="665" t="s">
        <v>669</v>
      </c>
      <c r="J1429" s="665"/>
      <c r="K1429" s="562" t="s">
        <v>103</v>
      </c>
      <c r="L1429" s="1379">
        <v>3</v>
      </c>
      <c r="M1429" s="661"/>
      <c r="N1429" s="661">
        <f t="shared" si="22"/>
        <v>0</v>
      </c>
      <c r="O1429" s="666"/>
    </row>
    <row r="1430" spans="1:15" ht="69.95" customHeight="1" x14ac:dyDescent="0.25">
      <c r="A1430" s="543"/>
      <c r="B1430" s="554"/>
      <c r="C1430" s="565">
        <v>3057005</v>
      </c>
      <c r="D1430" s="656" t="s">
        <v>919</v>
      </c>
      <c r="E1430" s="657" t="s">
        <v>920</v>
      </c>
      <c r="F1430" s="658" t="s">
        <v>920</v>
      </c>
      <c r="G1430" s="565">
        <v>90323015</v>
      </c>
      <c r="H1430" s="667" t="s">
        <v>921</v>
      </c>
      <c r="I1430" s="668" t="s">
        <v>680</v>
      </c>
      <c r="J1430" s="668" t="s">
        <v>36</v>
      </c>
      <c r="K1430" s="562" t="s">
        <v>163</v>
      </c>
      <c r="L1430" s="1380">
        <v>1</v>
      </c>
      <c r="M1430" s="661"/>
      <c r="N1430" s="661">
        <f t="shared" si="22"/>
        <v>0</v>
      </c>
      <c r="O1430" s="669">
        <f>SUM(N1430:N1432)</f>
        <v>0</v>
      </c>
    </row>
    <row r="1431" spans="1:15" ht="69.95" customHeight="1" x14ac:dyDescent="0.25">
      <c r="A1431" s="543"/>
      <c r="B1431" s="554"/>
      <c r="C1431" s="589">
        <v>2820161</v>
      </c>
      <c r="D1431" s="656" t="s">
        <v>909</v>
      </c>
      <c r="E1431" s="640"/>
      <c r="F1431" s="641"/>
      <c r="G1431" s="565">
        <v>50113260</v>
      </c>
      <c r="H1431" s="667" t="s">
        <v>910</v>
      </c>
      <c r="I1431" s="668" t="s">
        <v>448</v>
      </c>
      <c r="J1431" s="668"/>
      <c r="K1431" s="562" t="s">
        <v>163</v>
      </c>
      <c r="L1431" s="1380">
        <v>2</v>
      </c>
      <c r="M1431" s="661"/>
      <c r="N1431" s="661">
        <f t="shared" si="22"/>
        <v>0</v>
      </c>
      <c r="O1431" s="670"/>
    </row>
    <row r="1432" spans="1:15" ht="69.95" customHeight="1" x14ac:dyDescent="0.25">
      <c r="A1432" s="543"/>
      <c r="B1432" s="554"/>
      <c r="C1432" s="559">
        <v>2820108</v>
      </c>
      <c r="D1432" s="656" t="s">
        <v>686</v>
      </c>
      <c r="E1432" s="638"/>
      <c r="F1432" s="639"/>
      <c r="G1432" s="565">
        <v>50112008</v>
      </c>
      <c r="H1432" s="667" t="s">
        <v>687</v>
      </c>
      <c r="I1432" s="668" t="s">
        <v>448</v>
      </c>
      <c r="J1432" s="668"/>
      <c r="K1432" s="562" t="s">
        <v>688</v>
      </c>
      <c r="L1432" s="1380">
        <v>1</v>
      </c>
      <c r="M1432" s="661"/>
      <c r="N1432" s="661">
        <f t="shared" si="22"/>
        <v>0</v>
      </c>
      <c r="O1432" s="671"/>
    </row>
    <row r="1433" spans="1:15" ht="69.95" customHeight="1" x14ac:dyDescent="0.25">
      <c r="A1433" s="543"/>
      <c r="B1433" s="554"/>
      <c r="C1433" s="574">
        <v>2056203</v>
      </c>
      <c r="D1433" s="656" t="s">
        <v>727</v>
      </c>
      <c r="E1433" s="657" t="s">
        <v>938</v>
      </c>
      <c r="F1433" s="658" t="s">
        <v>35</v>
      </c>
      <c r="G1433" s="565">
        <v>10804300</v>
      </c>
      <c r="H1433" s="656" t="s">
        <v>728</v>
      </c>
      <c r="I1433" s="660" t="s">
        <v>466</v>
      </c>
      <c r="J1433" s="660" t="s">
        <v>623</v>
      </c>
      <c r="K1433" s="562" t="s">
        <v>163</v>
      </c>
      <c r="L1433" s="1380">
        <v>3</v>
      </c>
      <c r="M1433" s="661"/>
      <c r="N1433" s="661">
        <f t="shared" si="22"/>
        <v>0</v>
      </c>
      <c r="O1433" s="669">
        <f>SUM(N1433:N1434)</f>
        <v>0</v>
      </c>
    </row>
    <row r="1434" spans="1:15" ht="69.95" customHeight="1" x14ac:dyDescent="0.25">
      <c r="A1434" s="543"/>
      <c r="B1434" s="643"/>
      <c r="C1434" s="574">
        <v>1021752</v>
      </c>
      <c r="D1434" s="656" t="s">
        <v>689</v>
      </c>
      <c r="E1434" s="638"/>
      <c r="F1434" s="639"/>
      <c r="G1434" s="565">
        <v>41002192</v>
      </c>
      <c r="H1434" s="667" t="s">
        <v>691</v>
      </c>
      <c r="I1434" s="668" t="s">
        <v>685</v>
      </c>
      <c r="J1434" s="668"/>
      <c r="K1434" s="562" t="s">
        <v>103</v>
      </c>
      <c r="L1434" s="1380">
        <v>6</v>
      </c>
      <c r="M1434" s="661"/>
      <c r="N1434" s="661">
        <f t="shared" si="22"/>
        <v>0</v>
      </c>
      <c r="O1434" s="671"/>
    </row>
    <row r="1435" spans="1:15" ht="69.95" customHeight="1" x14ac:dyDescent="0.25">
      <c r="A1435" s="501" t="s">
        <v>941</v>
      </c>
      <c r="B1435" s="672"/>
      <c r="C1435" s="523">
        <v>2120102</v>
      </c>
      <c r="D1435" s="673" t="s">
        <v>655</v>
      </c>
      <c r="E1435" s="674" t="s">
        <v>904</v>
      </c>
      <c r="F1435" s="675" t="s">
        <v>905</v>
      </c>
      <c r="G1435" s="523">
        <v>12005072</v>
      </c>
      <c r="H1435" s="676" t="s">
        <v>658</v>
      </c>
      <c r="I1435" s="677" t="s">
        <v>466</v>
      </c>
      <c r="J1435" s="677" t="s">
        <v>30</v>
      </c>
      <c r="K1435" s="518" t="s">
        <v>163</v>
      </c>
      <c r="L1435" s="1383">
        <v>1</v>
      </c>
      <c r="M1435" s="678"/>
      <c r="N1435" s="678">
        <f t="shared" si="22"/>
        <v>0</v>
      </c>
      <c r="O1435" s="679">
        <f>SUM(N1436:N1437)</f>
        <v>0</v>
      </c>
    </row>
    <row r="1436" spans="1:15" ht="69.95" customHeight="1" x14ac:dyDescent="0.25">
      <c r="A1436" s="501"/>
      <c r="B1436" s="511"/>
      <c r="C1436" s="523">
        <v>2112042</v>
      </c>
      <c r="D1436" s="673" t="s">
        <v>659</v>
      </c>
      <c r="E1436" s="680"/>
      <c r="F1436" s="681"/>
      <c r="G1436" s="523">
        <v>12611400</v>
      </c>
      <c r="H1436" s="673" t="s">
        <v>660</v>
      </c>
      <c r="I1436" s="677" t="s">
        <v>466</v>
      </c>
      <c r="J1436" s="677"/>
      <c r="K1436" s="518" t="s">
        <v>163</v>
      </c>
      <c r="L1436" s="1383">
        <v>1</v>
      </c>
      <c r="M1436" s="678"/>
      <c r="N1436" s="678">
        <f t="shared" si="22"/>
        <v>0</v>
      </c>
      <c r="O1436" s="682"/>
    </row>
    <row r="1437" spans="1:15" ht="69.95" customHeight="1" x14ac:dyDescent="0.25">
      <c r="A1437" s="501"/>
      <c r="B1437" s="511"/>
      <c r="C1437" s="512">
        <v>1010337</v>
      </c>
      <c r="D1437" s="673" t="s">
        <v>667</v>
      </c>
      <c r="E1437" s="683"/>
      <c r="F1437" s="684"/>
      <c r="G1437" s="523">
        <v>40103058</v>
      </c>
      <c r="H1437" s="516" t="s">
        <v>668</v>
      </c>
      <c r="I1437" s="517" t="s">
        <v>669</v>
      </c>
      <c r="J1437" s="517"/>
      <c r="K1437" s="518" t="s">
        <v>103</v>
      </c>
      <c r="L1437" s="1375">
        <v>3</v>
      </c>
      <c r="M1437" s="678"/>
      <c r="N1437" s="678">
        <f t="shared" si="22"/>
        <v>0</v>
      </c>
      <c r="O1437" s="685"/>
    </row>
    <row r="1438" spans="1:15" ht="69.95" customHeight="1" x14ac:dyDescent="0.25">
      <c r="A1438" s="501"/>
      <c r="B1438" s="511"/>
      <c r="C1438" s="523">
        <v>3057008</v>
      </c>
      <c r="D1438" s="673" t="s">
        <v>924</v>
      </c>
      <c r="E1438" s="674" t="s">
        <v>925</v>
      </c>
      <c r="F1438" s="675" t="s">
        <v>925</v>
      </c>
      <c r="G1438" s="523">
        <v>90323025</v>
      </c>
      <c r="H1438" s="513" t="s">
        <v>926</v>
      </c>
      <c r="I1438" s="686" t="s">
        <v>680</v>
      </c>
      <c r="J1438" s="686" t="s">
        <v>36</v>
      </c>
      <c r="K1438" s="518" t="s">
        <v>163</v>
      </c>
      <c r="L1438" s="1376">
        <v>1</v>
      </c>
      <c r="M1438" s="678"/>
      <c r="N1438" s="678">
        <f t="shared" si="22"/>
        <v>0</v>
      </c>
      <c r="O1438" s="687">
        <f>SUM(N1438:N1440)</f>
        <v>0</v>
      </c>
    </row>
    <row r="1439" spans="1:15" ht="69.95" customHeight="1" x14ac:dyDescent="0.25">
      <c r="A1439" s="501"/>
      <c r="B1439" s="511"/>
      <c r="C1439" s="688">
        <v>2820161</v>
      </c>
      <c r="D1439" s="673" t="s">
        <v>909</v>
      </c>
      <c r="E1439" s="680"/>
      <c r="F1439" s="681"/>
      <c r="G1439" s="523">
        <v>50113260</v>
      </c>
      <c r="H1439" s="513" t="s">
        <v>910</v>
      </c>
      <c r="I1439" s="686" t="s">
        <v>448</v>
      </c>
      <c r="J1439" s="686"/>
      <c r="K1439" s="518" t="s">
        <v>163</v>
      </c>
      <c r="L1439" s="1376">
        <v>2</v>
      </c>
      <c r="M1439" s="678"/>
      <c r="N1439" s="678">
        <f t="shared" si="22"/>
        <v>0</v>
      </c>
      <c r="O1439" s="689"/>
    </row>
    <row r="1440" spans="1:15" ht="69.95" customHeight="1" x14ac:dyDescent="0.25">
      <c r="A1440" s="501"/>
      <c r="B1440" s="511"/>
      <c r="C1440" s="512">
        <v>2820108</v>
      </c>
      <c r="D1440" s="673" t="s">
        <v>686</v>
      </c>
      <c r="E1440" s="683"/>
      <c r="F1440" s="684"/>
      <c r="G1440" s="523">
        <v>50112008</v>
      </c>
      <c r="H1440" s="513" t="s">
        <v>687</v>
      </c>
      <c r="I1440" s="686" t="s">
        <v>448</v>
      </c>
      <c r="J1440" s="686"/>
      <c r="K1440" s="518" t="s">
        <v>688</v>
      </c>
      <c r="L1440" s="1376">
        <v>1</v>
      </c>
      <c r="M1440" s="678"/>
      <c r="N1440" s="678">
        <f t="shared" si="22"/>
        <v>0</v>
      </c>
      <c r="O1440" s="690"/>
    </row>
    <row r="1441" spans="1:15" ht="69.95" customHeight="1" x14ac:dyDescent="0.25">
      <c r="A1441" s="501"/>
      <c r="B1441" s="511"/>
      <c r="C1441" s="532">
        <v>2056203</v>
      </c>
      <c r="D1441" s="673" t="s">
        <v>727</v>
      </c>
      <c r="E1441" s="674" t="s">
        <v>938</v>
      </c>
      <c r="F1441" s="675" t="s">
        <v>35</v>
      </c>
      <c r="G1441" s="523">
        <v>10804300</v>
      </c>
      <c r="H1441" s="673" t="s">
        <v>728</v>
      </c>
      <c r="I1441" s="677" t="s">
        <v>466</v>
      </c>
      <c r="J1441" s="677" t="s">
        <v>623</v>
      </c>
      <c r="K1441" s="518" t="s">
        <v>163</v>
      </c>
      <c r="L1441" s="1376">
        <v>3</v>
      </c>
      <c r="M1441" s="678"/>
      <c r="N1441" s="678">
        <f t="shared" si="22"/>
        <v>0</v>
      </c>
      <c r="O1441" s="687">
        <f>SUM(N1441:N1442)</f>
        <v>0</v>
      </c>
    </row>
    <row r="1442" spans="1:15" ht="69.95" customHeight="1" x14ac:dyDescent="0.25">
      <c r="A1442" s="501"/>
      <c r="B1442" s="691"/>
      <c r="C1442" s="532">
        <v>1021752</v>
      </c>
      <c r="D1442" s="673" t="s">
        <v>689</v>
      </c>
      <c r="E1442" s="683"/>
      <c r="F1442" s="684"/>
      <c r="G1442" s="523">
        <v>41002192</v>
      </c>
      <c r="H1442" s="513" t="s">
        <v>691</v>
      </c>
      <c r="I1442" s="686" t="s">
        <v>685</v>
      </c>
      <c r="J1442" s="686"/>
      <c r="K1442" s="518" t="s">
        <v>103</v>
      </c>
      <c r="L1442" s="1376">
        <v>6</v>
      </c>
      <c r="M1442" s="678"/>
      <c r="N1442" s="678">
        <f t="shared" si="22"/>
        <v>0</v>
      </c>
      <c r="O1442" s="690"/>
    </row>
    <row r="1443" spans="1:15" ht="69.95" customHeight="1" x14ac:dyDescent="0.25">
      <c r="A1443" s="543" t="s">
        <v>942</v>
      </c>
      <c r="B1443" s="642"/>
      <c r="C1443" s="565">
        <v>2120102</v>
      </c>
      <c r="D1443" s="656" t="s">
        <v>655</v>
      </c>
      <c r="E1443" s="657" t="s">
        <v>904</v>
      </c>
      <c r="F1443" s="658" t="s">
        <v>905</v>
      </c>
      <c r="G1443" s="565">
        <v>12005072</v>
      </c>
      <c r="H1443" s="659" t="s">
        <v>658</v>
      </c>
      <c r="I1443" s="660" t="s">
        <v>466</v>
      </c>
      <c r="J1443" s="660" t="s">
        <v>30</v>
      </c>
      <c r="K1443" s="562" t="s">
        <v>163</v>
      </c>
      <c r="L1443" s="1382">
        <v>1</v>
      </c>
      <c r="M1443" s="661"/>
      <c r="N1443" s="661">
        <f t="shared" si="22"/>
        <v>0</v>
      </c>
      <c r="O1443" s="662">
        <f>SUM(N1444:N1445)</f>
        <v>0</v>
      </c>
    </row>
    <row r="1444" spans="1:15" ht="69.95" customHeight="1" x14ac:dyDescent="0.25">
      <c r="A1444" s="543"/>
      <c r="B1444" s="554"/>
      <c r="C1444" s="565">
        <v>2112042</v>
      </c>
      <c r="D1444" s="656" t="s">
        <v>659</v>
      </c>
      <c r="E1444" s="640"/>
      <c r="F1444" s="641"/>
      <c r="G1444" s="565">
        <v>12611400</v>
      </c>
      <c r="H1444" s="656" t="s">
        <v>660</v>
      </c>
      <c r="I1444" s="660" t="s">
        <v>466</v>
      </c>
      <c r="J1444" s="660"/>
      <c r="K1444" s="562" t="s">
        <v>163</v>
      </c>
      <c r="L1444" s="1382">
        <v>1</v>
      </c>
      <c r="M1444" s="661"/>
      <c r="N1444" s="661">
        <f t="shared" si="22"/>
        <v>0</v>
      </c>
      <c r="O1444" s="663"/>
    </row>
    <row r="1445" spans="1:15" ht="69.95" customHeight="1" x14ac:dyDescent="0.25">
      <c r="A1445" s="543"/>
      <c r="B1445" s="554"/>
      <c r="C1445" s="559">
        <v>1010337</v>
      </c>
      <c r="D1445" s="656" t="s">
        <v>667</v>
      </c>
      <c r="E1445" s="638"/>
      <c r="F1445" s="639"/>
      <c r="G1445" s="565">
        <v>40103058</v>
      </c>
      <c r="H1445" s="664" t="s">
        <v>668</v>
      </c>
      <c r="I1445" s="665" t="s">
        <v>669</v>
      </c>
      <c r="J1445" s="665"/>
      <c r="K1445" s="562" t="s">
        <v>103</v>
      </c>
      <c r="L1445" s="1379">
        <v>3</v>
      </c>
      <c r="M1445" s="661"/>
      <c r="N1445" s="661">
        <f t="shared" si="22"/>
        <v>0</v>
      </c>
      <c r="O1445" s="666"/>
    </row>
    <row r="1446" spans="1:15" ht="69.95" customHeight="1" x14ac:dyDescent="0.25">
      <c r="A1446" s="543"/>
      <c r="B1446" s="554"/>
      <c r="C1446" s="565">
        <v>3057012</v>
      </c>
      <c r="D1446" s="656" t="s">
        <v>929</v>
      </c>
      <c r="E1446" s="657" t="s">
        <v>930</v>
      </c>
      <c r="F1446" s="658" t="s">
        <v>930</v>
      </c>
      <c r="G1446" s="565">
        <v>90323037</v>
      </c>
      <c r="H1446" s="667" t="s">
        <v>931</v>
      </c>
      <c r="I1446" s="668" t="s">
        <v>680</v>
      </c>
      <c r="J1446" s="668" t="s">
        <v>36</v>
      </c>
      <c r="K1446" s="562" t="s">
        <v>163</v>
      </c>
      <c r="L1446" s="1380">
        <v>1</v>
      </c>
      <c r="M1446" s="661"/>
      <c r="N1446" s="661">
        <f t="shared" si="22"/>
        <v>0</v>
      </c>
      <c r="O1446" s="669">
        <f>SUM(N1446:N1448)</f>
        <v>0</v>
      </c>
    </row>
    <row r="1447" spans="1:15" ht="69.95" customHeight="1" x14ac:dyDescent="0.25">
      <c r="A1447" s="543"/>
      <c r="B1447" s="554"/>
      <c r="C1447" s="589">
        <v>2820161</v>
      </c>
      <c r="D1447" s="656" t="s">
        <v>909</v>
      </c>
      <c r="E1447" s="640"/>
      <c r="F1447" s="641"/>
      <c r="G1447" s="565">
        <v>50113260</v>
      </c>
      <c r="H1447" s="667" t="s">
        <v>910</v>
      </c>
      <c r="I1447" s="668" t="s">
        <v>448</v>
      </c>
      <c r="J1447" s="668"/>
      <c r="K1447" s="562" t="s">
        <v>163</v>
      </c>
      <c r="L1447" s="1380">
        <v>2</v>
      </c>
      <c r="M1447" s="661"/>
      <c r="N1447" s="661">
        <f t="shared" si="22"/>
        <v>0</v>
      </c>
      <c r="O1447" s="670"/>
    </row>
    <row r="1448" spans="1:15" ht="69.95" customHeight="1" x14ac:dyDescent="0.25">
      <c r="A1448" s="543"/>
      <c r="B1448" s="554"/>
      <c r="C1448" s="559">
        <v>2820108</v>
      </c>
      <c r="D1448" s="656" t="s">
        <v>686</v>
      </c>
      <c r="E1448" s="638"/>
      <c r="F1448" s="639"/>
      <c r="G1448" s="565">
        <v>50112008</v>
      </c>
      <c r="H1448" s="667" t="s">
        <v>687</v>
      </c>
      <c r="I1448" s="668" t="s">
        <v>448</v>
      </c>
      <c r="J1448" s="668"/>
      <c r="K1448" s="562" t="s">
        <v>688</v>
      </c>
      <c r="L1448" s="1380">
        <v>1</v>
      </c>
      <c r="M1448" s="661"/>
      <c r="N1448" s="661">
        <f t="shared" si="22"/>
        <v>0</v>
      </c>
      <c r="O1448" s="671"/>
    </row>
    <row r="1449" spans="1:15" ht="69.95" customHeight="1" x14ac:dyDescent="0.25">
      <c r="A1449" s="543"/>
      <c r="B1449" s="554"/>
      <c r="C1449" s="574">
        <v>2056203</v>
      </c>
      <c r="D1449" s="656" t="s">
        <v>727</v>
      </c>
      <c r="E1449" s="657" t="s">
        <v>938</v>
      </c>
      <c r="F1449" s="658" t="s">
        <v>35</v>
      </c>
      <c r="G1449" s="565">
        <v>10804300</v>
      </c>
      <c r="H1449" s="656" t="s">
        <v>728</v>
      </c>
      <c r="I1449" s="660" t="s">
        <v>466</v>
      </c>
      <c r="J1449" s="660" t="s">
        <v>623</v>
      </c>
      <c r="K1449" s="562" t="s">
        <v>163</v>
      </c>
      <c r="L1449" s="1380">
        <v>3</v>
      </c>
      <c r="M1449" s="661"/>
      <c r="N1449" s="661">
        <f t="shared" si="22"/>
        <v>0</v>
      </c>
      <c r="O1449" s="669">
        <f>SUM(N1449:N1450)</f>
        <v>0</v>
      </c>
    </row>
    <row r="1450" spans="1:15" ht="69.95" customHeight="1" x14ac:dyDescent="0.25">
      <c r="A1450" s="543"/>
      <c r="B1450" s="643"/>
      <c r="C1450" s="574">
        <v>1021752</v>
      </c>
      <c r="D1450" s="656" t="s">
        <v>689</v>
      </c>
      <c r="E1450" s="638"/>
      <c r="F1450" s="639"/>
      <c r="G1450" s="565">
        <v>41002192</v>
      </c>
      <c r="H1450" s="667" t="s">
        <v>691</v>
      </c>
      <c r="I1450" s="668" t="s">
        <v>685</v>
      </c>
      <c r="J1450" s="668"/>
      <c r="K1450" s="562" t="s">
        <v>103</v>
      </c>
      <c r="L1450" s="1380">
        <v>6</v>
      </c>
      <c r="M1450" s="661"/>
      <c r="N1450" s="661">
        <f t="shared" si="22"/>
        <v>0</v>
      </c>
      <c r="O1450" s="671"/>
    </row>
    <row r="1451" spans="1:15" ht="69.95" customHeight="1" x14ac:dyDescent="0.25">
      <c r="A1451" s="501" t="s">
        <v>943</v>
      </c>
      <c r="B1451" s="672"/>
      <c r="C1451" s="523">
        <v>2120102</v>
      </c>
      <c r="D1451" s="673" t="s">
        <v>655</v>
      </c>
      <c r="E1451" s="674" t="s">
        <v>904</v>
      </c>
      <c r="F1451" s="675" t="s">
        <v>905</v>
      </c>
      <c r="G1451" s="523">
        <v>12005072</v>
      </c>
      <c r="H1451" s="676" t="s">
        <v>658</v>
      </c>
      <c r="I1451" s="677" t="s">
        <v>466</v>
      </c>
      <c r="J1451" s="677" t="s">
        <v>30</v>
      </c>
      <c r="K1451" s="518" t="s">
        <v>163</v>
      </c>
      <c r="L1451" s="1383">
        <v>1</v>
      </c>
      <c r="M1451" s="678"/>
      <c r="N1451" s="678">
        <f t="shared" si="22"/>
        <v>0</v>
      </c>
      <c r="O1451" s="679">
        <f>SUM(N1452:N1453)</f>
        <v>0</v>
      </c>
    </row>
    <row r="1452" spans="1:15" ht="69.95" customHeight="1" x14ac:dyDescent="0.25">
      <c r="A1452" s="501"/>
      <c r="B1452" s="511"/>
      <c r="C1452" s="523">
        <v>2112042</v>
      </c>
      <c r="D1452" s="673" t="s">
        <v>659</v>
      </c>
      <c r="E1452" s="680"/>
      <c r="F1452" s="681"/>
      <c r="G1452" s="523">
        <v>12611400</v>
      </c>
      <c r="H1452" s="673" t="s">
        <v>660</v>
      </c>
      <c r="I1452" s="677" t="s">
        <v>466</v>
      </c>
      <c r="J1452" s="677"/>
      <c r="K1452" s="518" t="s">
        <v>163</v>
      </c>
      <c r="L1452" s="1383">
        <v>1</v>
      </c>
      <c r="M1452" s="678"/>
      <c r="N1452" s="678">
        <f t="shared" si="22"/>
        <v>0</v>
      </c>
      <c r="O1452" s="682"/>
    </row>
    <row r="1453" spans="1:15" ht="69.95" customHeight="1" x14ac:dyDescent="0.25">
      <c r="A1453" s="501"/>
      <c r="B1453" s="511"/>
      <c r="C1453" s="512">
        <v>1010337</v>
      </c>
      <c r="D1453" s="673" t="s">
        <v>667</v>
      </c>
      <c r="E1453" s="683"/>
      <c r="F1453" s="684"/>
      <c r="G1453" s="523">
        <v>40103058</v>
      </c>
      <c r="H1453" s="516" t="s">
        <v>668</v>
      </c>
      <c r="I1453" s="517" t="s">
        <v>669</v>
      </c>
      <c r="J1453" s="517"/>
      <c r="K1453" s="518" t="s">
        <v>103</v>
      </c>
      <c r="L1453" s="1375">
        <v>3</v>
      </c>
      <c r="M1453" s="678"/>
      <c r="N1453" s="678">
        <f t="shared" si="22"/>
        <v>0</v>
      </c>
      <c r="O1453" s="685"/>
    </row>
    <row r="1454" spans="1:15" ht="69.95" customHeight="1" x14ac:dyDescent="0.25">
      <c r="A1454" s="501"/>
      <c r="B1454" s="511"/>
      <c r="C1454" s="523">
        <v>3057015</v>
      </c>
      <c r="D1454" s="673" t="s">
        <v>934</v>
      </c>
      <c r="E1454" s="674" t="s">
        <v>935</v>
      </c>
      <c r="F1454" s="675" t="s">
        <v>935</v>
      </c>
      <c r="G1454" s="523">
        <v>90323050</v>
      </c>
      <c r="H1454" s="513" t="s">
        <v>936</v>
      </c>
      <c r="I1454" s="686" t="s">
        <v>680</v>
      </c>
      <c r="J1454" s="686" t="s">
        <v>36</v>
      </c>
      <c r="K1454" s="518" t="s">
        <v>163</v>
      </c>
      <c r="L1454" s="1376">
        <v>1</v>
      </c>
      <c r="M1454" s="678"/>
      <c r="N1454" s="678">
        <f t="shared" si="22"/>
        <v>0</v>
      </c>
      <c r="O1454" s="687">
        <f>SUM(N1454:N1456)</f>
        <v>0</v>
      </c>
    </row>
    <row r="1455" spans="1:15" ht="69.95" customHeight="1" x14ac:dyDescent="0.25">
      <c r="A1455" s="501"/>
      <c r="B1455" s="511"/>
      <c r="C1455" s="688">
        <v>2820161</v>
      </c>
      <c r="D1455" s="673" t="s">
        <v>909</v>
      </c>
      <c r="E1455" s="680"/>
      <c r="F1455" s="681"/>
      <c r="G1455" s="523">
        <v>50113260</v>
      </c>
      <c r="H1455" s="513" t="s">
        <v>910</v>
      </c>
      <c r="I1455" s="686" t="s">
        <v>448</v>
      </c>
      <c r="J1455" s="686"/>
      <c r="K1455" s="518" t="s">
        <v>163</v>
      </c>
      <c r="L1455" s="1376">
        <v>2</v>
      </c>
      <c r="M1455" s="678"/>
      <c r="N1455" s="678">
        <f t="shared" si="22"/>
        <v>0</v>
      </c>
      <c r="O1455" s="689"/>
    </row>
    <row r="1456" spans="1:15" ht="69.95" customHeight="1" x14ac:dyDescent="0.25">
      <c r="A1456" s="501"/>
      <c r="B1456" s="511"/>
      <c r="C1456" s="512">
        <v>2820108</v>
      </c>
      <c r="D1456" s="673" t="s">
        <v>686</v>
      </c>
      <c r="E1456" s="683"/>
      <c r="F1456" s="684"/>
      <c r="G1456" s="523">
        <v>50112008</v>
      </c>
      <c r="H1456" s="513" t="s">
        <v>687</v>
      </c>
      <c r="I1456" s="686" t="s">
        <v>448</v>
      </c>
      <c r="J1456" s="686"/>
      <c r="K1456" s="518" t="s">
        <v>688</v>
      </c>
      <c r="L1456" s="1376">
        <v>1</v>
      </c>
      <c r="M1456" s="678"/>
      <c r="N1456" s="678">
        <f t="shared" si="22"/>
        <v>0</v>
      </c>
      <c r="O1456" s="690"/>
    </row>
    <row r="1457" spans="1:15" ht="69.95" customHeight="1" x14ac:dyDescent="0.25">
      <c r="A1457" s="501"/>
      <c r="B1457" s="511"/>
      <c r="C1457" s="532">
        <v>2056203</v>
      </c>
      <c r="D1457" s="673" t="s">
        <v>727</v>
      </c>
      <c r="E1457" s="674" t="s">
        <v>938</v>
      </c>
      <c r="F1457" s="675" t="s">
        <v>35</v>
      </c>
      <c r="G1457" s="523">
        <v>10804300</v>
      </c>
      <c r="H1457" s="673" t="s">
        <v>728</v>
      </c>
      <c r="I1457" s="677" t="s">
        <v>466</v>
      </c>
      <c r="J1457" s="677" t="s">
        <v>623</v>
      </c>
      <c r="K1457" s="518" t="s">
        <v>163</v>
      </c>
      <c r="L1457" s="1376">
        <v>3</v>
      </c>
      <c r="M1457" s="678"/>
      <c r="N1457" s="678">
        <f t="shared" si="22"/>
        <v>0</v>
      </c>
      <c r="O1457" s="687">
        <f>SUM(N1457:N1458)</f>
        <v>0</v>
      </c>
    </row>
    <row r="1458" spans="1:15" ht="69.95" customHeight="1" x14ac:dyDescent="0.25">
      <c r="A1458" s="501"/>
      <c r="B1458" s="691"/>
      <c r="C1458" s="532">
        <v>1021752</v>
      </c>
      <c r="D1458" s="673" t="s">
        <v>689</v>
      </c>
      <c r="E1458" s="683"/>
      <c r="F1458" s="684"/>
      <c r="G1458" s="523">
        <v>41002192</v>
      </c>
      <c r="H1458" s="513" t="s">
        <v>691</v>
      </c>
      <c r="I1458" s="686" t="s">
        <v>685</v>
      </c>
      <c r="J1458" s="686"/>
      <c r="K1458" s="518" t="s">
        <v>103</v>
      </c>
      <c r="L1458" s="1376">
        <v>6</v>
      </c>
      <c r="M1458" s="678"/>
      <c r="N1458" s="678">
        <f t="shared" si="22"/>
        <v>0</v>
      </c>
      <c r="O1458" s="690"/>
    </row>
    <row r="1459" spans="1:15" ht="69.95" customHeight="1" x14ac:dyDescent="0.25">
      <c r="A1459" s="543" t="s">
        <v>944</v>
      </c>
      <c r="B1459" s="642" t="s">
        <v>944</v>
      </c>
      <c r="C1459" s="565">
        <v>2120102</v>
      </c>
      <c r="D1459" s="656" t="s">
        <v>655</v>
      </c>
      <c r="E1459" s="657" t="s">
        <v>945</v>
      </c>
      <c r="F1459" s="658" t="s">
        <v>946</v>
      </c>
      <c r="G1459" s="565">
        <v>12005072</v>
      </c>
      <c r="H1459" s="659" t="s">
        <v>658</v>
      </c>
      <c r="I1459" s="660" t="s">
        <v>466</v>
      </c>
      <c r="J1459" s="660" t="s">
        <v>30</v>
      </c>
      <c r="K1459" s="562" t="s">
        <v>163</v>
      </c>
      <c r="L1459" s="1382">
        <v>1</v>
      </c>
      <c r="M1459" s="661"/>
      <c r="N1459" s="661">
        <f>+M1459*L1459</f>
        <v>0</v>
      </c>
      <c r="O1459" s="662">
        <f>SUM(N1460:N1467)</f>
        <v>0</v>
      </c>
    </row>
    <row r="1460" spans="1:15" ht="69.95" customHeight="1" x14ac:dyDescent="0.25">
      <c r="A1460" s="543"/>
      <c r="B1460" s="554"/>
      <c r="C1460" s="565">
        <v>2112042</v>
      </c>
      <c r="D1460" s="656" t="s">
        <v>659</v>
      </c>
      <c r="E1460" s="640"/>
      <c r="F1460" s="641"/>
      <c r="G1460" s="565">
        <v>12611400</v>
      </c>
      <c r="H1460" s="656" t="s">
        <v>660</v>
      </c>
      <c r="I1460" s="660" t="s">
        <v>466</v>
      </c>
      <c r="J1460" s="660"/>
      <c r="K1460" s="562" t="s">
        <v>163</v>
      </c>
      <c r="L1460" s="1382">
        <v>1</v>
      </c>
      <c r="M1460" s="661"/>
      <c r="N1460" s="661">
        <f>+M1460*L1460</f>
        <v>0</v>
      </c>
      <c r="O1460" s="663"/>
    </row>
    <row r="1461" spans="1:15" ht="69.95" customHeight="1" x14ac:dyDescent="0.25">
      <c r="A1461" s="543"/>
      <c r="B1461" s="554"/>
      <c r="C1461" s="565">
        <v>2516122</v>
      </c>
      <c r="D1461" s="656" t="s">
        <v>661</v>
      </c>
      <c r="E1461" s="640"/>
      <c r="F1461" s="641"/>
      <c r="G1461" s="565">
        <v>81528112</v>
      </c>
      <c r="H1461" s="656" t="s">
        <v>664</v>
      </c>
      <c r="I1461" s="660" t="s">
        <v>665</v>
      </c>
      <c r="J1461" s="660"/>
      <c r="K1461" s="562" t="s">
        <v>163</v>
      </c>
      <c r="L1461" s="1382">
        <v>1</v>
      </c>
      <c r="M1461" s="661"/>
      <c r="N1461" s="661">
        <f t="shared" ref="N1461:N1478" si="23">+M1461*L1461</f>
        <v>0</v>
      </c>
      <c r="O1461" s="663"/>
    </row>
    <row r="1462" spans="1:15" ht="69.95" customHeight="1" x14ac:dyDescent="0.25">
      <c r="A1462" s="543"/>
      <c r="B1462" s="554"/>
      <c r="C1462" s="559">
        <v>2801201</v>
      </c>
      <c r="D1462" s="656" t="s">
        <v>947</v>
      </c>
      <c r="E1462" s="640"/>
      <c r="F1462" s="641"/>
      <c r="G1462" s="565">
        <v>51070120</v>
      </c>
      <c r="H1462" s="664" t="s">
        <v>948</v>
      </c>
      <c r="I1462" s="665" t="s">
        <v>448</v>
      </c>
      <c r="J1462" s="665"/>
      <c r="K1462" s="562" t="s">
        <v>163</v>
      </c>
      <c r="L1462" s="1379">
        <v>1</v>
      </c>
      <c r="M1462" s="661"/>
      <c r="N1462" s="661">
        <f t="shared" si="23"/>
        <v>0</v>
      </c>
      <c r="O1462" s="663"/>
    </row>
    <row r="1463" spans="1:15" ht="69.95" customHeight="1" x14ac:dyDescent="0.25">
      <c r="A1463" s="543"/>
      <c r="B1463" s="554"/>
      <c r="C1463" s="565">
        <v>2851630</v>
      </c>
      <c r="D1463" s="656" t="s">
        <v>459</v>
      </c>
      <c r="E1463" s="640"/>
      <c r="F1463" s="641"/>
      <c r="G1463" s="565">
        <v>53516052</v>
      </c>
      <c r="H1463" s="656" t="s">
        <v>460</v>
      </c>
      <c r="I1463" s="660" t="s">
        <v>448</v>
      </c>
      <c r="J1463" s="660"/>
      <c r="K1463" s="562" t="s">
        <v>163</v>
      </c>
      <c r="L1463" s="1382">
        <v>1</v>
      </c>
      <c r="M1463" s="661"/>
      <c r="N1463" s="661">
        <f t="shared" si="23"/>
        <v>0</v>
      </c>
      <c r="O1463" s="663"/>
    </row>
    <row r="1464" spans="1:15" ht="69.95" customHeight="1" x14ac:dyDescent="0.25">
      <c r="A1464" s="543"/>
      <c r="B1464" s="554"/>
      <c r="C1464" s="559">
        <v>2831607</v>
      </c>
      <c r="D1464" s="656" t="s">
        <v>449</v>
      </c>
      <c r="E1464" s="640"/>
      <c r="F1464" s="641"/>
      <c r="G1464" s="565">
        <v>54038070</v>
      </c>
      <c r="H1464" s="664" t="s">
        <v>450</v>
      </c>
      <c r="I1464" s="665" t="s">
        <v>448</v>
      </c>
      <c r="J1464" s="665"/>
      <c r="K1464" s="562" t="s">
        <v>163</v>
      </c>
      <c r="L1464" s="1379">
        <v>1</v>
      </c>
      <c r="M1464" s="661"/>
      <c r="N1464" s="661">
        <f t="shared" si="23"/>
        <v>0</v>
      </c>
      <c r="O1464" s="663"/>
    </row>
    <row r="1465" spans="1:15" ht="69.95" customHeight="1" x14ac:dyDescent="0.25">
      <c r="A1465" s="543"/>
      <c r="B1465" s="554"/>
      <c r="C1465" s="565">
        <v>2820111</v>
      </c>
      <c r="D1465" s="656" t="s">
        <v>455</v>
      </c>
      <c r="E1465" s="640"/>
      <c r="F1465" s="641"/>
      <c r="G1465" s="565">
        <v>50113160</v>
      </c>
      <c r="H1465" s="656" t="s">
        <v>456</v>
      </c>
      <c r="I1465" s="660" t="s">
        <v>448</v>
      </c>
      <c r="J1465" s="660"/>
      <c r="K1465" s="562" t="s">
        <v>163</v>
      </c>
      <c r="L1465" s="1382">
        <v>1</v>
      </c>
      <c r="M1465" s="661"/>
      <c r="N1465" s="661">
        <f t="shared" si="23"/>
        <v>0</v>
      </c>
      <c r="O1465" s="663"/>
    </row>
    <row r="1466" spans="1:15" ht="69.95" customHeight="1" x14ac:dyDescent="0.25">
      <c r="A1466" s="543"/>
      <c r="B1466" s="554"/>
      <c r="C1466" s="559">
        <v>1010337</v>
      </c>
      <c r="D1466" s="656" t="s">
        <v>667</v>
      </c>
      <c r="E1466" s="640"/>
      <c r="F1466" s="641"/>
      <c r="G1466" s="565">
        <v>40103058</v>
      </c>
      <c r="H1466" s="664" t="s">
        <v>668</v>
      </c>
      <c r="I1466" s="665" t="s">
        <v>669</v>
      </c>
      <c r="J1466" s="665"/>
      <c r="K1466" s="562" t="s">
        <v>103</v>
      </c>
      <c r="L1466" s="1379">
        <v>3</v>
      </c>
      <c r="M1466" s="661"/>
      <c r="N1466" s="661">
        <f t="shared" si="23"/>
        <v>0</v>
      </c>
      <c r="O1466" s="663"/>
    </row>
    <row r="1467" spans="1:15" ht="69.95" customHeight="1" x14ac:dyDescent="0.25">
      <c r="A1467" s="543"/>
      <c r="B1467" s="554"/>
      <c r="C1467" s="565">
        <v>2901620</v>
      </c>
      <c r="D1467" s="656" t="s">
        <v>457</v>
      </c>
      <c r="E1467" s="638"/>
      <c r="F1467" s="639"/>
      <c r="G1467" s="565">
        <v>52516050</v>
      </c>
      <c r="H1467" s="656" t="s">
        <v>458</v>
      </c>
      <c r="I1467" s="660" t="s">
        <v>448</v>
      </c>
      <c r="J1467" s="660"/>
      <c r="K1467" s="562" t="s">
        <v>163</v>
      </c>
      <c r="L1467" s="1382">
        <v>1</v>
      </c>
      <c r="M1467" s="661"/>
      <c r="N1467" s="661">
        <f t="shared" si="23"/>
        <v>0</v>
      </c>
      <c r="O1467" s="666"/>
    </row>
    <row r="1468" spans="1:15" ht="69.95" customHeight="1" x14ac:dyDescent="0.25">
      <c r="A1468" s="543"/>
      <c r="B1468" s="554"/>
      <c r="C1468" s="565">
        <v>2624101</v>
      </c>
      <c r="D1468" s="656" t="s">
        <v>733</v>
      </c>
      <c r="E1468" s="692" t="s">
        <v>949</v>
      </c>
      <c r="F1468" s="693" t="s">
        <v>35</v>
      </c>
      <c r="G1468" s="565">
        <v>80632001</v>
      </c>
      <c r="H1468" s="656" t="s">
        <v>735</v>
      </c>
      <c r="I1468" s="660" t="s">
        <v>665</v>
      </c>
      <c r="J1468" s="660" t="s">
        <v>30</v>
      </c>
      <c r="K1468" s="562" t="s">
        <v>163</v>
      </c>
      <c r="L1468" s="1382">
        <v>1</v>
      </c>
      <c r="M1468" s="661"/>
      <c r="N1468" s="661">
        <f t="shared" si="23"/>
        <v>0</v>
      </c>
      <c r="O1468" s="694">
        <f>SUM(N1468:N1468)</f>
        <v>0</v>
      </c>
    </row>
    <row r="1469" spans="1:15" ht="69.95" customHeight="1" x14ac:dyDescent="0.25">
      <c r="A1469" s="543"/>
      <c r="B1469" s="554"/>
      <c r="C1469" s="565">
        <v>2601806</v>
      </c>
      <c r="D1469" s="656" t="s">
        <v>673</v>
      </c>
      <c r="E1469" s="657" t="s">
        <v>950</v>
      </c>
      <c r="F1469" s="658" t="s">
        <v>951</v>
      </c>
      <c r="G1469" s="565">
        <v>81201018</v>
      </c>
      <c r="H1469" s="656" t="s">
        <v>676</v>
      </c>
      <c r="I1469" s="660" t="s">
        <v>665</v>
      </c>
      <c r="J1469" s="660" t="s">
        <v>30</v>
      </c>
      <c r="K1469" s="562" t="s">
        <v>163</v>
      </c>
      <c r="L1469" s="1382">
        <v>1</v>
      </c>
      <c r="M1469" s="661"/>
      <c r="N1469" s="661">
        <f t="shared" si="23"/>
        <v>0</v>
      </c>
      <c r="O1469" s="662">
        <f>SUM(N1469:N1470)</f>
        <v>0</v>
      </c>
    </row>
    <row r="1470" spans="1:15" ht="69.95" customHeight="1" x14ac:dyDescent="0.25">
      <c r="A1470" s="543"/>
      <c r="B1470" s="554"/>
      <c r="C1470" s="565">
        <v>1010337</v>
      </c>
      <c r="D1470" s="656" t="s">
        <v>667</v>
      </c>
      <c r="E1470" s="638"/>
      <c r="F1470" s="639"/>
      <c r="G1470" s="565">
        <v>40103058</v>
      </c>
      <c r="H1470" s="656" t="s">
        <v>668</v>
      </c>
      <c r="I1470" s="660" t="s">
        <v>669</v>
      </c>
      <c r="J1470" s="660"/>
      <c r="K1470" s="562" t="s">
        <v>103</v>
      </c>
      <c r="L1470" s="1382">
        <v>3</v>
      </c>
      <c r="M1470" s="661"/>
      <c r="N1470" s="661">
        <f t="shared" si="23"/>
        <v>0</v>
      </c>
      <c r="O1470" s="666"/>
    </row>
    <row r="1471" spans="1:15" ht="69.95" customHeight="1" x14ac:dyDescent="0.25">
      <c r="A1471" s="543"/>
      <c r="B1471" s="554"/>
      <c r="C1471" s="565">
        <v>3017003</v>
      </c>
      <c r="D1471" s="656" t="s">
        <v>952</v>
      </c>
      <c r="E1471" s="657" t="s">
        <v>953</v>
      </c>
      <c r="F1471" s="658" t="s">
        <v>953</v>
      </c>
      <c r="G1471" s="565">
        <v>90123005</v>
      </c>
      <c r="H1471" s="667" t="s">
        <v>954</v>
      </c>
      <c r="I1471" s="668" t="s">
        <v>680</v>
      </c>
      <c r="J1471" s="668" t="s">
        <v>36</v>
      </c>
      <c r="K1471" s="562" t="s">
        <v>163</v>
      </c>
      <c r="L1471" s="1380">
        <v>1</v>
      </c>
      <c r="M1471" s="661"/>
      <c r="N1471" s="661">
        <f t="shared" si="23"/>
        <v>0</v>
      </c>
      <c r="O1471" s="669">
        <f>SUM(N1471:N1473)</f>
        <v>0</v>
      </c>
    </row>
    <row r="1472" spans="1:15" ht="69.95" customHeight="1" x14ac:dyDescent="0.25">
      <c r="A1472" s="543"/>
      <c r="B1472" s="554"/>
      <c r="C1472" s="589">
        <v>2820161</v>
      </c>
      <c r="D1472" s="656" t="s">
        <v>909</v>
      </c>
      <c r="E1472" s="640"/>
      <c r="F1472" s="641"/>
      <c r="G1472" s="565">
        <v>50113260</v>
      </c>
      <c r="H1472" s="667" t="s">
        <v>910</v>
      </c>
      <c r="I1472" s="668" t="s">
        <v>448</v>
      </c>
      <c r="J1472" s="668"/>
      <c r="K1472" s="562" t="s">
        <v>163</v>
      </c>
      <c r="L1472" s="1380">
        <v>2</v>
      </c>
      <c r="M1472" s="661"/>
      <c r="N1472" s="661">
        <f t="shared" si="23"/>
        <v>0</v>
      </c>
      <c r="O1472" s="670"/>
    </row>
    <row r="1473" spans="1:15" ht="69.95" customHeight="1" x14ac:dyDescent="0.25">
      <c r="A1473" s="543"/>
      <c r="B1473" s="554"/>
      <c r="C1473" s="559">
        <v>2820108</v>
      </c>
      <c r="D1473" s="656" t="s">
        <v>686</v>
      </c>
      <c r="E1473" s="638"/>
      <c r="F1473" s="639"/>
      <c r="G1473" s="565">
        <v>50112008</v>
      </c>
      <c r="H1473" s="667" t="s">
        <v>687</v>
      </c>
      <c r="I1473" s="668" t="s">
        <v>448</v>
      </c>
      <c r="J1473" s="668"/>
      <c r="K1473" s="562" t="s">
        <v>688</v>
      </c>
      <c r="L1473" s="1380">
        <v>1</v>
      </c>
      <c r="M1473" s="661"/>
      <c r="N1473" s="661">
        <f t="shared" si="23"/>
        <v>0</v>
      </c>
      <c r="O1473" s="671"/>
    </row>
    <row r="1474" spans="1:15" ht="69.95" customHeight="1" x14ac:dyDescent="0.25">
      <c r="A1474" s="543"/>
      <c r="B1474" s="554"/>
      <c r="C1474" s="574">
        <v>1021752</v>
      </c>
      <c r="D1474" s="656" t="s">
        <v>689</v>
      </c>
      <c r="E1474" s="657" t="s">
        <v>955</v>
      </c>
      <c r="F1474" s="658" t="s">
        <v>35</v>
      </c>
      <c r="G1474" s="565">
        <v>41002192</v>
      </c>
      <c r="H1474" s="656" t="s">
        <v>691</v>
      </c>
      <c r="I1474" s="660" t="s">
        <v>685</v>
      </c>
      <c r="J1474" s="660" t="s">
        <v>623</v>
      </c>
      <c r="K1474" s="562" t="s">
        <v>103</v>
      </c>
      <c r="L1474" s="1380">
        <v>6</v>
      </c>
      <c r="M1474" s="661"/>
      <c r="N1474" s="661">
        <f t="shared" si="23"/>
        <v>0</v>
      </c>
      <c r="O1474" s="669">
        <f>SUM(N1474:N1477)</f>
        <v>0</v>
      </c>
    </row>
    <row r="1475" spans="1:15" ht="69.95" customHeight="1" x14ac:dyDescent="0.25">
      <c r="A1475" s="543"/>
      <c r="B1475" s="554"/>
      <c r="C1475" s="565">
        <v>2862301</v>
      </c>
      <c r="D1475" s="656" t="s">
        <v>692</v>
      </c>
      <c r="E1475" s="640"/>
      <c r="F1475" s="641"/>
      <c r="G1475" s="565">
        <v>50801001</v>
      </c>
      <c r="H1475" s="667" t="s">
        <v>693</v>
      </c>
      <c r="I1475" s="668" t="s">
        <v>448</v>
      </c>
      <c r="J1475" s="668"/>
      <c r="K1475" s="562" t="s">
        <v>163</v>
      </c>
      <c r="L1475" s="1380">
        <v>1</v>
      </c>
      <c r="M1475" s="661"/>
      <c r="N1475" s="661">
        <f t="shared" si="23"/>
        <v>0</v>
      </c>
      <c r="O1475" s="670"/>
    </row>
    <row r="1476" spans="1:15" ht="69.95" customHeight="1" x14ac:dyDescent="0.25">
      <c r="A1476" s="543"/>
      <c r="B1476" s="554"/>
      <c r="C1476" s="574">
        <v>2635125</v>
      </c>
      <c r="D1476" s="656" t="s">
        <v>742</v>
      </c>
      <c r="E1476" s="640"/>
      <c r="F1476" s="641"/>
      <c r="G1476" s="565">
        <v>80101250</v>
      </c>
      <c r="H1476" s="656" t="s">
        <v>743</v>
      </c>
      <c r="I1476" s="660" t="s">
        <v>665</v>
      </c>
      <c r="J1476" s="660"/>
      <c r="K1476" s="562" t="s">
        <v>163</v>
      </c>
      <c r="L1476" s="1380">
        <v>2</v>
      </c>
      <c r="M1476" s="661"/>
      <c r="N1476" s="661">
        <f t="shared" si="23"/>
        <v>0</v>
      </c>
      <c r="O1476" s="670"/>
    </row>
    <row r="1477" spans="1:15" ht="69.95" customHeight="1" x14ac:dyDescent="0.25">
      <c r="A1477" s="543"/>
      <c r="B1477" s="554"/>
      <c r="C1477" s="565">
        <v>2052244</v>
      </c>
      <c r="D1477" s="656" t="s">
        <v>491</v>
      </c>
      <c r="E1477" s="638"/>
      <c r="F1477" s="639"/>
      <c r="G1477" s="565">
        <v>10606082</v>
      </c>
      <c r="H1477" s="667" t="s">
        <v>492</v>
      </c>
      <c r="I1477" s="668" t="s">
        <v>466</v>
      </c>
      <c r="J1477" s="668"/>
      <c r="K1477" s="562" t="s">
        <v>163</v>
      </c>
      <c r="L1477" s="1380">
        <v>3</v>
      </c>
      <c r="M1477" s="661"/>
      <c r="N1477" s="661">
        <f t="shared" si="23"/>
        <v>0</v>
      </c>
      <c r="O1477" s="671"/>
    </row>
    <row r="1478" spans="1:15" ht="69.95" customHeight="1" x14ac:dyDescent="0.25">
      <c r="A1478" s="543"/>
      <c r="B1478" s="643"/>
      <c r="C1478" s="574">
        <v>2621102</v>
      </c>
      <c r="D1478" s="656" t="s">
        <v>744</v>
      </c>
      <c r="E1478" s="695" t="s">
        <v>956</v>
      </c>
      <c r="F1478" s="696" t="s">
        <v>35</v>
      </c>
      <c r="G1478" s="565">
        <v>80611035</v>
      </c>
      <c r="H1478" s="656" t="s">
        <v>746</v>
      </c>
      <c r="I1478" s="660" t="s">
        <v>665</v>
      </c>
      <c r="J1478" s="660" t="s">
        <v>623</v>
      </c>
      <c r="K1478" s="562" t="s">
        <v>163</v>
      </c>
      <c r="L1478" s="1380">
        <v>2</v>
      </c>
      <c r="M1478" s="661"/>
      <c r="N1478" s="661">
        <f t="shared" si="23"/>
        <v>0</v>
      </c>
      <c r="O1478" s="697">
        <f>SUM(N1478)</f>
        <v>0</v>
      </c>
    </row>
    <row r="1479" spans="1:15" ht="69.95" customHeight="1" x14ac:dyDescent="0.25">
      <c r="A1479" s="501" t="s">
        <v>957</v>
      </c>
      <c r="B1479" s="672" t="s">
        <v>957</v>
      </c>
      <c r="C1479" s="523">
        <v>2120102</v>
      </c>
      <c r="D1479" s="673" t="s">
        <v>655</v>
      </c>
      <c r="E1479" s="674" t="s">
        <v>945</v>
      </c>
      <c r="F1479" s="675" t="s">
        <v>946</v>
      </c>
      <c r="G1479" s="523">
        <v>12005072</v>
      </c>
      <c r="H1479" s="676" t="s">
        <v>658</v>
      </c>
      <c r="I1479" s="677" t="s">
        <v>466</v>
      </c>
      <c r="J1479" s="677" t="s">
        <v>30</v>
      </c>
      <c r="K1479" s="518" t="s">
        <v>163</v>
      </c>
      <c r="L1479" s="1383">
        <v>1</v>
      </c>
      <c r="M1479" s="678"/>
      <c r="N1479" s="678">
        <f>+M1479*L1479</f>
        <v>0</v>
      </c>
      <c r="O1479" s="679">
        <f>SUM(N1480:N1487)</f>
        <v>0</v>
      </c>
    </row>
    <row r="1480" spans="1:15" ht="69.95" customHeight="1" x14ac:dyDescent="0.25">
      <c r="A1480" s="501"/>
      <c r="B1480" s="511"/>
      <c r="C1480" s="523">
        <v>2112042</v>
      </c>
      <c r="D1480" s="673" t="s">
        <v>659</v>
      </c>
      <c r="E1480" s="680"/>
      <c r="F1480" s="681"/>
      <c r="G1480" s="523">
        <v>12611400</v>
      </c>
      <c r="H1480" s="673" t="s">
        <v>658</v>
      </c>
      <c r="I1480" s="677" t="s">
        <v>466</v>
      </c>
      <c r="J1480" s="677"/>
      <c r="K1480" s="518" t="s">
        <v>163</v>
      </c>
      <c r="L1480" s="1383">
        <v>1</v>
      </c>
      <c r="M1480" s="678"/>
      <c r="N1480" s="678">
        <f>+M1480*L1480</f>
        <v>0</v>
      </c>
      <c r="O1480" s="682"/>
    </row>
    <row r="1481" spans="1:15" ht="69.95" customHeight="1" x14ac:dyDescent="0.25">
      <c r="A1481" s="501"/>
      <c r="B1481" s="511"/>
      <c r="C1481" s="523">
        <v>2516122</v>
      </c>
      <c r="D1481" s="673" t="s">
        <v>661</v>
      </c>
      <c r="E1481" s="680"/>
      <c r="F1481" s="681"/>
      <c r="G1481" s="523">
        <v>81528112</v>
      </c>
      <c r="H1481" s="673" t="s">
        <v>664</v>
      </c>
      <c r="I1481" s="677" t="s">
        <v>665</v>
      </c>
      <c r="J1481" s="677"/>
      <c r="K1481" s="518" t="s">
        <v>163</v>
      </c>
      <c r="L1481" s="1383">
        <v>1</v>
      </c>
      <c r="M1481" s="678"/>
      <c r="N1481" s="678">
        <f t="shared" ref="N1481:N1497" si="24">+M1481*L1481</f>
        <v>0</v>
      </c>
      <c r="O1481" s="682"/>
    </row>
    <row r="1482" spans="1:15" ht="69.95" customHeight="1" x14ac:dyDescent="0.25">
      <c r="A1482" s="501"/>
      <c r="B1482" s="511"/>
      <c r="C1482" s="512">
        <v>2801201</v>
      </c>
      <c r="D1482" s="673" t="s">
        <v>947</v>
      </c>
      <c r="E1482" s="680"/>
      <c r="F1482" s="681"/>
      <c r="G1482" s="523">
        <v>51070120</v>
      </c>
      <c r="H1482" s="516" t="s">
        <v>948</v>
      </c>
      <c r="I1482" s="517" t="s">
        <v>448</v>
      </c>
      <c r="J1482" s="517"/>
      <c r="K1482" s="518" t="s">
        <v>163</v>
      </c>
      <c r="L1482" s="1375">
        <v>1</v>
      </c>
      <c r="M1482" s="678"/>
      <c r="N1482" s="678">
        <f t="shared" si="24"/>
        <v>0</v>
      </c>
      <c r="O1482" s="682"/>
    </row>
    <row r="1483" spans="1:15" ht="69.95" customHeight="1" x14ac:dyDescent="0.25">
      <c r="A1483" s="501"/>
      <c r="B1483" s="511"/>
      <c r="C1483" s="523">
        <v>2851630</v>
      </c>
      <c r="D1483" s="673" t="s">
        <v>459</v>
      </c>
      <c r="E1483" s="680"/>
      <c r="F1483" s="681"/>
      <c r="G1483" s="523">
        <v>53516052</v>
      </c>
      <c r="H1483" s="673" t="s">
        <v>460</v>
      </c>
      <c r="I1483" s="677" t="s">
        <v>448</v>
      </c>
      <c r="J1483" s="677"/>
      <c r="K1483" s="518" t="s">
        <v>163</v>
      </c>
      <c r="L1483" s="1383">
        <v>1</v>
      </c>
      <c r="M1483" s="678"/>
      <c r="N1483" s="678">
        <f t="shared" si="24"/>
        <v>0</v>
      </c>
      <c r="O1483" s="682"/>
    </row>
    <row r="1484" spans="1:15" ht="69.95" customHeight="1" x14ac:dyDescent="0.25">
      <c r="A1484" s="501"/>
      <c r="B1484" s="511"/>
      <c r="C1484" s="512">
        <v>2831607</v>
      </c>
      <c r="D1484" s="673" t="s">
        <v>449</v>
      </c>
      <c r="E1484" s="680"/>
      <c r="F1484" s="681"/>
      <c r="G1484" s="523">
        <v>54038070</v>
      </c>
      <c r="H1484" s="516" t="s">
        <v>450</v>
      </c>
      <c r="I1484" s="517" t="s">
        <v>448</v>
      </c>
      <c r="J1484" s="517"/>
      <c r="K1484" s="518" t="s">
        <v>163</v>
      </c>
      <c r="L1484" s="1375">
        <v>1</v>
      </c>
      <c r="M1484" s="678"/>
      <c r="N1484" s="678">
        <f t="shared" si="24"/>
        <v>0</v>
      </c>
      <c r="O1484" s="682"/>
    </row>
    <row r="1485" spans="1:15" ht="69.95" customHeight="1" x14ac:dyDescent="0.25">
      <c r="A1485" s="501"/>
      <c r="B1485" s="511"/>
      <c r="C1485" s="523">
        <v>2820111</v>
      </c>
      <c r="D1485" s="673" t="s">
        <v>455</v>
      </c>
      <c r="E1485" s="680"/>
      <c r="F1485" s="681"/>
      <c r="G1485" s="523">
        <v>50113160</v>
      </c>
      <c r="H1485" s="673" t="s">
        <v>456</v>
      </c>
      <c r="I1485" s="677" t="s">
        <v>448</v>
      </c>
      <c r="J1485" s="677"/>
      <c r="K1485" s="518" t="s">
        <v>163</v>
      </c>
      <c r="L1485" s="1383">
        <v>1</v>
      </c>
      <c r="M1485" s="678"/>
      <c r="N1485" s="678">
        <f t="shared" si="24"/>
        <v>0</v>
      </c>
      <c r="O1485" s="682"/>
    </row>
    <row r="1486" spans="1:15" ht="69.95" customHeight="1" x14ac:dyDescent="0.25">
      <c r="A1486" s="501"/>
      <c r="B1486" s="511"/>
      <c r="C1486" s="512">
        <v>1010337</v>
      </c>
      <c r="D1486" s="673" t="s">
        <v>667</v>
      </c>
      <c r="E1486" s="680"/>
      <c r="F1486" s="681"/>
      <c r="G1486" s="523">
        <v>40103058</v>
      </c>
      <c r="H1486" s="516" t="s">
        <v>668</v>
      </c>
      <c r="I1486" s="517" t="s">
        <v>669</v>
      </c>
      <c r="J1486" s="517"/>
      <c r="K1486" s="518" t="s">
        <v>103</v>
      </c>
      <c r="L1486" s="1375">
        <v>3</v>
      </c>
      <c r="M1486" s="678"/>
      <c r="N1486" s="678">
        <f t="shared" si="24"/>
        <v>0</v>
      </c>
      <c r="O1486" s="682"/>
    </row>
    <row r="1487" spans="1:15" ht="69.95" customHeight="1" x14ac:dyDescent="0.25">
      <c r="A1487" s="501"/>
      <c r="B1487" s="511"/>
      <c r="C1487" s="523">
        <v>2901620</v>
      </c>
      <c r="D1487" s="673" t="s">
        <v>457</v>
      </c>
      <c r="E1487" s="683"/>
      <c r="F1487" s="684"/>
      <c r="G1487" s="523">
        <v>52516050</v>
      </c>
      <c r="H1487" s="673" t="s">
        <v>458</v>
      </c>
      <c r="I1487" s="677" t="s">
        <v>448</v>
      </c>
      <c r="J1487" s="677"/>
      <c r="K1487" s="518" t="s">
        <v>163</v>
      </c>
      <c r="L1487" s="1383">
        <v>1</v>
      </c>
      <c r="M1487" s="678"/>
      <c r="N1487" s="678">
        <f t="shared" si="24"/>
        <v>0</v>
      </c>
      <c r="O1487" s="685"/>
    </row>
    <row r="1488" spans="1:15" ht="69.95" customHeight="1" x14ac:dyDescent="0.25">
      <c r="A1488" s="501"/>
      <c r="B1488" s="511"/>
      <c r="C1488" s="523">
        <v>2624102</v>
      </c>
      <c r="D1488" s="673" t="s">
        <v>748</v>
      </c>
      <c r="E1488" s="698" t="s">
        <v>958</v>
      </c>
      <c r="F1488" s="699" t="s">
        <v>35</v>
      </c>
      <c r="G1488" s="523">
        <v>80632002</v>
      </c>
      <c r="H1488" s="673" t="s">
        <v>750</v>
      </c>
      <c r="I1488" s="677" t="s">
        <v>665</v>
      </c>
      <c r="J1488" s="677" t="s">
        <v>30</v>
      </c>
      <c r="K1488" s="518" t="s">
        <v>163</v>
      </c>
      <c r="L1488" s="1383">
        <v>1</v>
      </c>
      <c r="M1488" s="678"/>
      <c r="N1488" s="678">
        <f t="shared" si="24"/>
        <v>0</v>
      </c>
      <c r="O1488" s="700">
        <f>SUM(N1488:N1488)</f>
        <v>0</v>
      </c>
    </row>
    <row r="1489" spans="1:15" ht="69.95" customHeight="1" x14ac:dyDescent="0.25">
      <c r="A1489" s="501"/>
      <c r="B1489" s="511"/>
      <c r="C1489" s="523">
        <v>2601806</v>
      </c>
      <c r="D1489" s="673" t="s">
        <v>673</v>
      </c>
      <c r="E1489" s="674" t="s">
        <v>950</v>
      </c>
      <c r="F1489" s="675" t="s">
        <v>951</v>
      </c>
      <c r="G1489" s="523">
        <v>81201018</v>
      </c>
      <c r="H1489" s="673" t="s">
        <v>676</v>
      </c>
      <c r="I1489" s="677" t="s">
        <v>665</v>
      </c>
      <c r="J1489" s="677" t="s">
        <v>30</v>
      </c>
      <c r="K1489" s="518" t="s">
        <v>163</v>
      </c>
      <c r="L1489" s="1383">
        <v>1</v>
      </c>
      <c r="M1489" s="678"/>
      <c r="N1489" s="678">
        <f t="shared" si="24"/>
        <v>0</v>
      </c>
      <c r="O1489" s="679">
        <f>SUM(N1489:N1490)</f>
        <v>0</v>
      </c>
    </row>
    <row r="1490" spans="1:15" ht="69.95" customHeight="1" x14ac:dyDescent="0.25">
      <c r="A1490" s="501"/>
      <c r="B1490" s="511"/>
      <c r="C1490" s="523">
        <v>1010337</v>
      </c>
      <c r="D1490" s="673" t="s">
        <v>667</v>
      </c>
      <c r="E1490" s="683"/>
      <c r="F1490" s="684"/>
      <c r="G1490" s="523">
        <v>40103058</v>
      </c>
      <c r="H1490" s="673" t="s">
        <v>668</v>
      </c>
      <c r="I1490" s="677" t="s">
        <v>669</v>
      </c>
      <c r="J1490" s="677"/>
      <c r="K1490" s="518" t="s">
        <v>103</v>
      </c>
      <c r="L1490" s="1383">
        <v>3</v>
      </c>
      <c r="M1490" s="678"/>
      <c r="N1490" s="678">
        <f t="shared" si="24"/>
        <v>0</v>
      </c>
      <c r="O1490" s="685"/>
    </row>
    <row r="1491" spans="1:15" ht="69.95" customHeight="1" x14ac:dyDescent="0.25">
      <c r="A1491" s="501"/>
      <c r="B1491" s="511"/>
      <c r="C1491" s="523">
        <v>3017004</v>
      </c>
      <c r="D1491" s="673" t="s">
        <v>959</v>
      </c>
      <c r="E1491" s="674" t="s">
        <v>960</v>
      </c>
      <c r="F1491" s="675" t="s">
        <v>960</v>
      </c>
      <c r="G1491" s="523">
        <v>90123010</v>
      </c>
      <c r="H1491" s="513" t="s">
        <v>961</v>
      </c>
      <c r="I1491" s="686" t="s">
        <v>680</v>
      </c>
      <c r="J1491" s="686" t="s">
        <v>36</v>
      </c>
      <c r="K1491" s="518" t="s">
        <v>163</v>
      </c>
      <c r="L1491" s="1376">
        <v>1</v>
      </c>
      <c r="M1491" s="678"/>
      <c r="N1491" s="678">
        <f t="shared" si="24"/>
        <v>0</v>
      </c>
      <c r="O1491" s="687">
        <f>SUM(N1491:N1493)</f>
        <v>0</v>
      </c>
    </row>
    <row r="1492" spans="1:15" ht="69.95" customHeight="1" x14ac:dyDescent="0.25">
      <c r="A1492" s="501"/>
      <c r="B1492" s="511"/>
      <c r="C1492" s="688">
        <v>2820161</v>
      </c>
      <c r="D1492" s="673" t="s">
        <v>909</v>
      </c>
      <c r="E1492" s="680"/>
      <c r="F1492" s="681"/>
      <c r="G1492" s="523">
        <v>50113260</v>
      </c>
      <c r="H1492" s="513" t="s">
        <v>910</v>
      </c>
      <c r="I1492" s="686" t="s">
        <v>448</v>
      </c>
      <c r="J1492" s="686"/>
      <c r="K1492" s="518" t="s">
        <v>163</v>
      </c>
      <c r="L1492" s="1376">
        <v>2</v>
      </c>
      <c r="M1492" s="678"/>
      <c r="N1492" s="678">
        <f t="shared" si="24"/>
        <v>0</v>
      </c>
      <c r="O1492" s="689"/>
    </row>
    <row r="1493" spans="1:15" ht="69.95" customHeight="1" x14ac:dyDescent="0.25">
      <c r="A1493" s="501"/>
      <c r="B1493" s="511"/>
      <c r="C1493" s="512">
        <v>2820108</v>
      </c>
      <c r="D1493" s="673" t="s">
        <v>686</v>
      </c>
      <c r="E1493" s="683"/>
      <c r="F1493" s="684"/>
      <c r="G1493" s="523">
        <v>50112008</v>
      </c>
      <c r="H1493" s="513" t="s">
        <v>687</v>
      </c>
      <c r="I1493" s="686" t="s">
        <v>448</v>
      </c>
      <c r="J1493" s="686"/>
      <c r="K1493" s="518" t="s">
        <v>688</v>
      </c>
      <c r="L1493" s="1376">
        <v>1</v>
      </c>
      <c r="M1493" s="678"/>
      <c r="N1493" s="678">
        <f t="shared" si="24"/>
        <v>0</v>
      </c>
      <c r="O1493" s="690"/>
    </row>
    <row r="1494" spans="1:15" ht="69.95" customHeight="1" x14ac:dyDescent="0.25">
      <c r="A1494" s="501"/>
      <c r="B1494" s="511"/>
      <c r="C1494" s="532">
        <v>1021752</v>
      </c>
      <c r="D1494" s="673" t="s">
        <v>689</v>
      </c>
      <c r="E1494" s="674" t="s">
        <v>955</v>
      </c>
      <c r="F1494" s="675" t="s">
        <v>35</v>
      </c>
      <c r="G1494" s="523">
        <v>41002192</v>
      </c>
      <c r="H1494" s="673" t="s">
        <v>691</v>
      </c>
      <c r="I1494" s="677" t="s">
        <v>685</v>
      </c>
      <c r="J1494" s="677" t="s">
        <v>623</v>
      </c>
      <c r="K1494" s="518" t="s">
        <v>103</v>
      </c>
      <c r="L1494" s="1376">
        <v>6</v>
      </c>
      <c r="M1494" s="678"/>
      <c r="N1494" s="678">
        <f t="shared" si="24"/>
        <v>0</v>
      </c>
      <c r="O1494" s="687">
        <f>SUM(N1494:N1497)</f>
        <v>0</v>
      </c>
    </row>
    <row r="1495" spans="1:15" ht="69.95" customHeight="1" x14ac:dyDescent="0.25">
      <c r="A1495" s="501"/>
      <c r="B1495" s="511"/>
      <c r="C1495" s="523">
        <v>2862301</v>
      </c>
      <c r="D1495" s="673" t="s">
        <v>692</v>
      </c>
      <c r="E1495" s="680"/>
      <c r="F1495" s="681"/>
      <c r="G1495" s="523">
        <v>50801001</v>
      </c>
      <c r="H1495" s="513" t="s">
        <v>693</v>
      </c>
      <c r="I1495" s="686" t="s">
        <v>448</v>
      </c>
      <c r="J1495" s="686"/>
      <c r="K1495" s="518" t="s">
        <v>163</v>
      </c>
      <c r="L1495" s="1376">
        <v>1</v>
      </c>
      <c r="M1495" s="678"/>
      <c r="N1495" s="678">
        <f t="shared" si="24"/>
        <v>0</v>
      </c>
      <c r="O1495" s="689"/>
    </row>
    <row r="1496" spans="1:15" ht="69.95" customHeight="1" x14ac:dyDescent="0.25">
      <c r="A1496" s="501"/>
      <c r="B1496" s="511"/>
      <c r="C1496" s="532">
        <v>2635125</v>
      </c>
      <c r="D1496" s="673" t="s">
        <v>742</v>
      </c>
      <c r="E1496" s="680"/>
      <c r="F1496" s="681"/>
      <c r="G1496" s="523">
        <v>80101250</v>
      </c>
      <c r="H1496" s="673" t="s">
        <v>743</v>
      </c>
      <c r="I1496" s="677" t="s">
        <v>665</v>
      </c>
      <c r="J1496" s="677"/>
      <c r="K1496" s="518" t="s">
        <v>163</v>
      </c>
      <c r="L1496" s="1376">
        <v>2</v>
      </c>
      <c r="M1496" s="678"/>
      <c r="N1496" s="678">
        <f t="shared" si="24"/>
        <v>0</v>
      </c>
      <c r="O1496" s="689"/>
    </row>
    <row r="1497" spans="1:15" ht="69.95" customHeight="1" x14ac:dyDescent="0.25">
      <c r="A1497" s="501"/>
      <c r="B1497" s="511"/>
      <c r="C1497" s="523">
        <v>2052244</v>
      </c>
      <c r="D1497" s="673" t="s">
        <v>491</v>
      </c>
      <c r="E1497" s="683"/>
      <c r="F1497" s="684"/>
      <c r="G1497" s="523">
        <v>10606082</v>
      </c>
      <c r="H1497" s="513" t="s">
        <v>492</v>
      </c>
      <c r="I1497" s="686" t="s">
        <v>466</v>
      </c>
      <c r="J1497" s="686"/>
      <c r="K1497" s="518" t="s">
        <v>163</v>
      </c>
      <c r="L1497" s="1376">
        <v>3</v>
      </c>
      <c r="M1497" s="678"/>
      <c r="N1497" s="678">
        <f t="shared" si="24"/>
        <v>0</v>
      </c>
      <c r="O1497" s="690"/>
    </row>
    <row r="1498" spans="1:15" ht="69.95" customHeight="1" x14ac:dyDescent="0.25">
      <c r="A1498" s="501"/>
      <c r="B1498" s="691"/>
      <c r="C1498" s="532">
        <v>2621102</v>
      </c>
      <c r="D1498" s="673" t="s">
        <v>744</v>
      </c>
      <c r="E1498" s="701" t="s">
        <v>962</v>
      </c>
      <c r="F1498" s="702" t="s">
        <v>35</v>
      </c>
      <c r="G1498" s="523">
        <v>80611035</v>
      </c>
      <c r="H1498" s="673" t="s">
        <v>746</v>
      </c>
      <c r="I1498" s="677" t="s">
        <v>665</v>
      </c>
      <c r="J1498" s="677" t="s">
        <v>623</v>
      </c>
      <c r="K1498" s="518" t="s">
        <v>163</v>
      </c>
      <c r="L1498" s="1376">
        <v>2</v>
      </c>
      <c r="M1498" s="678"/>
      <c r="N1498" s="678">
        <f>+M1498*L1498</f>
        <v>0</v>
      </c>
      <c r="O1498" s="703">
        <f>SUM(N1498)</f>
        <v>0</v>
      </c>
    </row>
    <row r="1499" spans="1:15" ht="69.95" customHeight="1" x14ac:dyDescent="0.25">
      <c r="A1499" s="543" t="s">
        <v>963</v>
      </c>
      <c r="B1499" s="642" t="s">
        <v>963</v>
      </c>
      <c r="C1499" s="565">
        <v>2120102</v>
      </c>
      <c r="D1499" s="656" t="s">
        <v>655</v>
      </c>
      <c r="E1499" s="657" t="s">
        <v>945</v>
      </c>
      <c r="F1499" s="658" t="s">
        <v>946</v>
      </c>
      <c r="G1499" s="565">
        <v>12005072</v>
      </c>
      <c r="H1499" s="659" t="s">
        <v>658</v>
      </c>
      <c r="I1499" s="660" t="s">
        <v>466</v>
      </c>
      <c r="J1499" s="660" t="s">
        <v>30</v>
      </c>
      <c r="K1499" s="562" t="s">
        <v>163</v>
      </c>
      <c r="L1499" s="1382">
        <v>1</v>
      </c>
      <c r="M1499" s="661"/>
      <c r="N1499" s="661">
        <f>+M1499*L1499</f>
        <v>0</v>
      </c>
      <c r="O1499" s="662">
        <f>SUM(N1500:N1507)</f>
        <v>0</v>
      </c>
    </row>
    <row r="1500" spans="1:15" ht="69.95" customHeight="1" x14ac:dyDescent="0.25">
      <c r="A1500" s="543"/>
      <c r="B1500" s="554"/>
      <c r="C1500" s="565">
        <v>2112042</v>
      </c>
      <c r="D1500" s="656" t="s">
        <v>659</v>
      </c>
      <c r="E1500" s="640"/>
      <c r="F1500" s="641"/>
      <c r="G1500" s="565">
        <v>12611400</v>
      </c>
      <c r="H1500" s="656" t="s">
        <v>660</v>
      </c>
      <c r="I1500" s="660" t="s">
        <v>466</v>
      </c>
      <c r="J1500" s="660"/>
      <c r="K1500" s="562" t="s">
        <v>163</v>
      </c>
      <c r="L1500" s="1382">
        <v>1</v>
      </c>
      <c r="M1500" s="661"/>
      <c r="N1500" s="661">
        <f>+M1500*L1500</f>
        <v>0</v>
      </c>
      <c r="O1500" s="663"/>
    </row>
    <row r="1501" spans="1:15" ht="69.95" customHeight="1" x14ac:dyDescent="0.25">
      <c r="A1501" s="543"/>
      <c r="B1501" s="554"/>
      <c r="C1501" s="565">
        <v>2516122</v>
      </c>
      <c r="D1501" s="656" t="s">
        <v>661</v>
      </c>
      <c r="E1501" s="640"/>
      <c r="F1501" s="641"/>
      <c r="G1501" s="565">
        <v>81528112</v>
      </c>
      <c r="H1501" s="656" t="s">
        <v>664</v>
      </c>
      <c r="I1501" s="660" t="s">
        <v>665</v>
      </c>
      <c r="J1501" s="660"/>
      <c r="K1501" s="562" t="s">
        <v>163</v>
      </c>
      <c r="L1501" s="1382">
        <v>1</v>
      </c>
      <c r="M1501" s="661"/>
      <c r="N1501" s="661">
        <f t="shared" ref="N1501:N1518" si="25">+M1501*L1501</f>
        <v>0</v>
      </c>
      <c r="O1501" s="663"/>
    </row>
    <row r="1502" spans="1:15" ht="69.95" customHeight="1" x14ac:dyDescent="0.25">
      <c r="A1502" s="543"/>
      <c r="B1502" s="554"/>
      <c r="C1502" s="559">
        <v>2801201</v>
      </c>
      <c r="D1502" s="656" t="s">
        <v>947</v>
      </c>
      <c r="E1502" s="640"/>
      <c r="F1502" s="641"/>
      <c r="G1502" s="565">
        <v>51070120</v>
      </c>
      <c r="H1502" s="664" t="s">
        <v>948</v>
      </c>
      <c r="I1502" s="665" t="s">
        <v>448</v>
      </c>
      <c r="J1502" s="665"/>
      <c r="K1502" s="562" t="s">
        <v>163</v>
      </c>
      <c r="L1502" s="1379">
        <v>1</v>
      </c>
      <c r="M1502" s="661"/>
      <c r="N1502" s="661">
        <f t="shared" si="25"/>
        <v>0</v>
      </c>
      <c r="O1502" s="663"/>
    </row>
    <row r="1503" spans="1:15" ht="69.95" customHeight="1" x14ac:dyDescent="0.25">
      <c r="A1503" s="543"/>
      <c r="B1503" s="554"/>
      <c r="C1503" s="565">
        <v>2851630</v>
      </c>
      <c r="D1503" s="656" t="s">
        <v>459</v>
      </c>
      <c r="E1503" s="640"/>
      <c r="F1503" s="641"/>
      <c r="G1503" s="565">
        <v>53516052</v>
      </c>
      <c r="H1503" s="656" t="s">
        <v>460</v>
      </c>
      <c r="I1503" s="660" t="s">
        <v>448</v>
      </c>
      <c r="J1503" s="660"/>
      <c r="K1503" s="562" t="s">
        <v>163</v>
      </c>
      <c r="L1503" s="1382">
        <v>1</v>
      </c>
      <c r="M1503" s="661"/>
      <c r="N1503" s="661">
        <f t="shared" si="25"/>
        <v>0</v>
      </c>
      <c r="O1503" s="663"/>
    </row>
    <row r="1504" spans="1:15" ht="69.95" customHeight="1" x14ac:dyDescent="0.25">
      <c r="A1504" s="543"/>
      <c r="B1504" s="554"/>
      <c r="C1504" s="559">
        <v>2831607</v>
      </c>
      <c r="D1504" s="656" t="s">
        <v>449</v>
      </c>
      <c r="E1504" s="640"/>
      <c r="F1504" s="641"/>
      <c r="G1504" s="565">
        <v>54038070</v>
      </c>
      <c r="H1504" s="664" t="s">
        <v>450</v>
      </c>
      <c r="I1504" s="665" t="s">
        <v>448</v>
      </c>
      <c r="J1504" s="665"/>
      <c r="K1504" s="562" t="s">
        <v>163</v>
      </c>
      <c r="L1504" s="1379">
        <v>1</v>
      </c>
      <c r="M1504" s="661"/>
      <c r="N1504" s="661">
        <f t="shared" si="25"/>
        <v>0</v>
      </c>
      <c r="O1504" s="663"/>
    </row>
    <row r="1505" spans="1:15" ht="69.95" customHeight="1" x14ac:dyDescent="0.25">
      <c r="A1505" s="543"/>
      <c r="B1505" s="554"/>
      <c r="C1505" s="565">
        <v>2820111</v>
      </c>
      <c r="D1505" s="656" t="s">
        <v>455</v>
      </c>
      <c r="E1505" s="640"/>
      <c r="F1505" s="641"/>
      <c r="G1505" s="565">
        <v>50113160</v>
      </c>
      <c r="H1505" s="656" t="s">
        <v>456</v>
      </c>
      <c r="I1505" s="660" t="s">
        <v>448</v>
      </c>
      <c r="J1505" s="660"/>
      <c r="K1505" s="562" t="s">
        <v>163</v>
      </c>
      <c r="L1505" s="1382">
        <v>1</v>
      </c>
      <c r="M1505" s="661"/>
      <c r="N1505" s="661">
        <f t="shared" si="25"/>
        <v>0</v>
      </c>
      <c r="O1505" s="663"/>
    </row>
    <row r="1506" spans="1:15" ht="69.95" customHeight="1" x14ac:dyDescent="0.25">
      <c r="A1506" s="543"/>
      <c r="B1506" s="554"/>
      <c r="C1506" s="559">
        <v>1010337</v>
      </c>
      <c r="D1506" s="656" t="s">
        <v>667</v>
      </c>
      <c r="E1506" s="640"/>
      <c r="F1506" s="641"/>
      <c r="G1506" s="565">
        <v>40103058</v>
      </c>
      <c r="H1506" s="664" t="s">
        <v>668</v>
      </c>
      <c r="I1506" s="665" t="s">
        <v>669</v>
      </c>
      <c r="J1506" s="665"/>
      <c r="K1506" s="562" t="s">
        <v>103</v>
      </c>
      <c r="L1506" s="1379">
        <v>3</v>
      </c>
      <c r="M1506" s="661"/>
      <c r="N1506" s="661">
        <f t="shared" si="25"/>
        <v>0</v>
      </c>
      <c r="O1506" s="663"/>
    </row>
    <row r="1507" spans="1:15" ht="69.95" customHeight="1" x14ac:dyDescent="0.25">
      <c r="A1507" s="543"/>
      <c r="B1507" s="554"/>
      <c r="C1507" s="565">
        <v>2901620</v>
      </c>
      <c r="D1507" s="656" t="s">
        <v>457</v>
      </c>
      <c r="E1507" s="638"/>
      <c r="F1507" s="639"/>
      <c r="G1507" s="565">
        <v>52516050</v>
      </c>
      <c r="H1507" s="656" t="s">
        <v>458</v>
      </c>
      <c r="I1507" s="660" t="s">
        <v>448</v>
      </c>
      <c r="J1507" s="660"/>
      <c r="K1507" s="562" t="s">
        <v>163</v>
      </c>
      <c r="L1507" s="1382">
        <v>1</v>
      </c>
      <c r="M1507" s="661"/>
      <c r="N1507" s="661">
        <f t="shared" si="25"/>
        <v>0</v>
      </c>
      <c r="O1507" s="666"/>
    </row>
    <row r="1508" spans="1:15" ht="69.95" customHeight="1" x14ac:dyDescent="0.25">
      <c r="A1508" s="543"/>
      <c r="B1508" s="554"/>
      <c r="C1508" s="565">
        <v>2624102</v>
      </c>
      <c r="D1508" s="656" t="s">
        <v>748</v>
      </c>
      <c r="E1508" s="692" t="s">
        <v>958</v>
      </c>
      <c r="F1508" s="693" t="s">
        <v>35</v>
      </c>
      <c r="G1508" s="565">
        <v>80632002</v>
      </c>
      <c r="H1508" s="656" t="s">
        <v>750</v>
      </c>
      <c r="I1508" s="660" t="s">
        <v>665</v>
      </c>
      <c r="J1508" s="660" t="s">
        <v>30</v>
      </c>
      <c r="K1508" s="562" t="s">
        <v>163</v>
      </c>
      <c r="L1508" s="1382">
        <v>1</v>
      </c>
      <c r="M1508" s="661"/>
      <c r="N1508" s="661">
        <f t="shared" si="25"/>
        <v>0</v>
      </c>
      <c r="O1508" s="694">
        <f>SUM(N1508:N1508)</f>
        <v>0</v>
      </c>
    </row>
    <row r="1509" spans="1:15" ht="69.95" customHeight="1" x14ac:dyDescent="0.25">
      <c r="A1509" s="543"/>
      <c r="B1509" s="554"/>
      <c r="C1509" s="565">
        <v>2601806</v>
      </c>
      <c r="D1509" s="656" t="s">
        <v>673</v>
      </c>
      <c r="E1509" s="657" t="s">
        <v>950</v>
      </c>
      <c r="F1509" s="658" t="s">
        <v>951</v>
      </c>
      <c r="G1509" s="565">
        <v>81201018</v>
      </c>
      <c r="H1509" s="656" t="s">
        <v>676</v>
      </c>
      <c r="I1509" s="660" t="s">
        <v>665</v>
      </c>
      <c r="J1509" s="660" t="s">
        <v>30</v>
      </c>
      <c r="K1509" s="562" t="s">
        <v>163</v>
      </c>
      <c r="L1509" s="1382">
        <v>1</v>
      </c>
      <c r="M1509" s="661"/>
      <c r="N1509" s="661">
        <f t="shared" si="25"/>
        <v>0</v>
      </c>
      <c r="O1509" s="662">
        <f>SUM(N1509:N1510)</f>
        <v>0</v>
      </c>
    </row>
    <row r="1510" spans="1:15" ht="69.95" customHeight="1" x14ac:dyDescent="0.25">
      <c r="A1510" s="543"/>
      <c r="B1510" s="554"/>
      <c r="C1510" s="565">
        <v>1010337</v>
      </c>
      <c r="D1510" s="656" t="s">
        <v>667</v>
      </c>
      <c r="E1510" s="638"/>
      <c r="F1510" s="639"/>
      <c r="G1510" s="565">
        <v>40103058</v>
      </c>
      <c r="H1510" s="656" t="s">
        <v>668</v>
      </c>
      <c r="I1510" s="660" t="s">
        <v>669</v>
      </c>
      <c r="J1510" s="660"/>
      <c r="K1510" s="562" t="s">
        <v>103</v>
      </c>
      <c r="L1510" s="1382">
        <v>3</v>
      </c>
      <c r="M1510" s="661"/>
      <c r="N1510" s="661">
        <f t="shared" si="25"/>
        <v>0</v>
      </c>
      <c r="O1510" s="666"/>
    </row>
    <row r="1511" spans="1:15" ht="69.95" customHeight="1" x14ac:dyDescent="0.25">
      <c r="A1511" s="543"/>
      <c r="B1511" s="554"/>
      <c r="C1511" s="565">
        <v>3017005</v>
      </c>
      <c r="D1511" s="656" t="s">
        <v>964</v>
      </c>
      <c r="E1511" s="657" t="s">
        <v>965</v>
      </c>
      <c r="F1511" s="658" t="s">
        <v>965</v>
      </c>
      <c r="G1511" s="565">
        <v>90123015</v>
      </c>
      <c r="H1511" s="667" t="s">
        <v>966</v>
      </c>
      <c r="I1511" s="668" t="s">
        <v>680</v>
      </c>
      <c r="J1511" s="668" t="s">
        <v>36</v>
      </c>
      <c r="K1511" s="562" t="s">
        <v>163</v>
      </c>
      <c r="L1511" s="1380">
        <v>1</v>
      </c>
      <c r="M1511" s="661"/>
      <c r="N1511" s="661">
        <f t="shared" si="25"/>
        <v>0</v>
      </c>
      <c r="O1511" s="669">
        <f>SUM(N1511:N1513)</f>
        <v>0</v>
      </c>
    </row>
    <row r="1512" spans="1:15" ht="69.95" customHeight="1" x14ac:dyDescent="0.25">
      <c r="A1512" s="543"/>
      <c r="B1512" s="554"/>
      <c r="C1512" s="589">
        <v>2820161</v>
      </c>
      <c r="D1512" s="656" t="s">
        <v>909</v>
      </c>
      <c r="E1512" s="640"/>
      <c r="F1512" s="641"/>
      <c r="G1512" s="565">
        <v>50113260</v>
      </c>
      <c r="H1512" s="667" t="s">
        <v>910</v>
      </c>
      <c r="I1512" s="668" t="s">
        <v>448</v>
      </c>
      <c r="J1512" s="668"/>
      <c r="K1512" s="562" t="s">
        <v>163</v>
      </c>
      <c r="L1512" s="1380">
        <v>2</v>
      </c>
      <c r="M1512" s="661"/>
      <c r="N1512" s="661">
        <f t="shared" si="25"/>
        <v>0</v>
      </c>
      <c r="O1512" s="670"/>
    </row>
    <row r="1513" spans="1:15" ht="69.95" customHeight="1" x14ac:dyDescent="0.25">
      <c r="A1513" s="543"/>
      <c r="B1513" s="554"/>
      <c r="C1513" s="559">
        <v>2820108</v>
      </c>
      <c r="D1513" s="656" t="s">
        <v>686</v>
      </c>
      <c r="E1513" s="638"/>
      <c r="F1513" s="639"/>
      <c r="G1513" s="565">
        <v>50112008</v>
      </c>
      <c r="H1513" s="667" t="s">
        <v>687</v>
      </c>
      <c r="I1513" s="668" t="s">
        <v>448</v>
      </c>
      <c r="J1513" s="668"/>
      <c r="K1513" s="562" t="s">
        <v>688</v>
      </c>
      <c r="L1513" s="1380">
        <v>1</v>
      </c>
      <c r="M1513" s="661"/>
      <c r="N1513" s="661">
        <f t="shared" si="25"/>
        <v>0</v>
      </c>
      <c r="O1513" s="671"/>
    </row>
    <row r="1514" spans="1:15" ht="69.95" customHeight="1" x14ac:dyDescent="0.25">
      <c r="A1514" s="543"/>
      <c r="B1514" s="554"/>
      <c r="C1514" s="574">
        <v>1021752</v>
      </c>
      <c r="D1514" s="656" t="s">
        <v>689</v>
      </c>
      <c r="E1514" s="657" t="s">
        <v>955</v>
      </c>
      <c r="F1514" s="658" t="s">
        <v>35</v>
      </c>
      <c r="G1514" s="565">
        <v>41002192</v>
      </c>
      <c r="H1514" s="656" t="s">
        <v>691</v>
      </c>
      <c r="I1514" s="660" t="s">
        <v>685</v>
      </c>
      <c r="J1514" s="660" t="s">
        <v>623</v>
      </c>
      <c r="K1514" s="562" t="s">
        <v>103</v>
      </c>
      <c r="L1514" s="1380">
        <v>6</v>
      </c>
      <c r="M1514" s="661"/>
      <c r="N1514" s="661">
        <f t="shared" si="25"/>
        <v>0</v>
      </c>
      <c r="O1514" s="669">
        <f>SUM(N1514:N1517)</f>
        <v>0</v>
      </c>
    </row>
    <row r="1515" spans="1:15" ht="69.95" customHeight="1" x14ac:dyDescent="0.25">
      <c r="A1515" s="543"/>
      <c r="B1515" s="554"/>
      <c r="C1515" s="565">
        <v>2862301</v>
      </c>
      <c r="D1515" s="656" t="s">
        <v>692</v>
      </c>
      <c r="E1515" s="640"/>
      <c r="F1515" s="641"/>
      <c r="G1515" s="565">
        <v>50801001</v>
      </c>
      <c r="H1515" s="667" t="s">
        <v>693</v>
      </c>
      <c r="I1515" s="668" t="s">
        <v>448</v>
      </c>
      <c r="J1515" s="668"/>
      <c r="K1515" s="562" t="s">
        <v>163</v>
      </c>
      <c r="L1515" s="1380">
        <v>1</v>
      </c>
      <c r="M1515" s="661"/>
      <c r="N1515" s="661">
        <f t="shared" si="25"/>
        <v>0</v>
      </c>
      <c r="O1515" s="670"/>
    </row>
    <row r="1516" spans="1:15" ht="69.95" customHeight="1" x14ac:dyDescent="0.25">
      <c r="A1516" s="543"/>
      <c r="B1516" s="554"/>
      <c r="C1516" s="574">
        <v>2635125</v>
      </c>
      <c r="D1516" s="656" t="s">
        <v>742</v>
      </c>
      <c r="E1516" s="640"/>
      <c r="F1516" s="641"/>
      <c r="G1516" s="565">
        <v>80101250</v>
      </c>
      <c r="H1516" s="656" t="s">
        <v>743</v>
      </c>
      <c r="I1516" s="660" t="s">
        <v>665</v>
      </c>
      <c r="J1516" s="660"/>
      <c r="K1516" s="562" t="s">
        <v>163</v>
      </c>
      <c r="L1516" s="1380">
        <v>2</v>
      </c>
      <c r="M1516" s="661"/>
      <c r="N1516" s="661">
        <f t="shared" si="25"/>
        <v>0</v>
      </c>
      <c r="O1516" s="670"/>
    </row>
    <row r="1517" spans="1:15" ht="69.95" customHeight="1" x14ac:dyDescent="0.25">
      <c r="A1517" s="543"/>
      <c r="B1517" s="554"/>
      <c r="C1517" s="565">
        <v>2052244</v>
      </c>
      <c r="D1517" s="656" t="s">
        <v>491</v>
      </c>
      <c r="E1517" s="638"/>
      <c r="F1517" s="639"/>
      <c r="G1517" s="565">
        <v>10606082</v>
      </c>
      <c r="H1517" s="667" t="s">
        <v>492</v>
      </c>
      <c r="I1517" s="668" t="s">
        <v>466</v>
      </c>
      <c r="J1517" s="668"/>
      <c r="K1517" s="562" t="s">
        <v>163</v>
      </c>
      <c r="L1517" s="1380">
        <v>3</v>
      </c>
      <c r="M1517" s="661"/>
      <c r="N1517" s="661">
        <f t="shared" si="25"/>
        <v>0</v>
      </c>
      <c r="O1517" s="671"/>
    </row>
    <row r="1518" spans="1:15" ht="69.95" customHeight="1" x14ac:dyDescent="0.25">
      <c r="A1518" s="543"/>
      <c r="B1518" s="643"/>
      <c r="C1518" s="574">
        <v>2621106</v>
      </c>
      <c r="D1518" s="656" t="s">
        <v>754</v>
      </c>
      <c r="E1518" s="695" t="s">
        <v>967</v>
      </c>
      <c r="F1518" s="696" t="s">
        <v>35</v>
      </c>
      <c r="G1518" s="565">
        <v>80611063</v>
      </c>
      <c r="H1518" s="656" t="s">
        <v>756</v>
      </c>
      <c r="I1518" s="660" t="s">
        <v>665</v>
      </c>
      <c r="J1518" s="660" t="s">
        <v>623</v>
      </c>
      <c r="K1518" s="562" t="s">
        <v>163</v>
      </c>
      <c r="L1518" s="1380">
        <v>2</v>
      </c>
      <c r="M1518" s="661"/>
      <c r="N1518" s="661">
        <f t="shared" si="25"/>
        <v>0</v>
      </c>
      <c r="O1518" s="697">
        <f>SUM(N1518)</f>
        <v>0</v>
      </c>
    </row>
    <row r="1519" spans="1:15" ht="69.95" customHeight="1" x14ac:dyDescent="0.25">
      <c r="A1519" s="501" t="s">
        <v>968</v>
      </c>
      <c r="B1519" s="672" t="s">
        <v>968</v>
      </c>
      <c r="C1519" s="523">
        <v>2120102</v>
      </c>
      <c r="D1519" s="673" t="s">
        <v>655</v>
      </c>
      <c r="E1519" s="674" t="s">
        <v>945</v>
      </c>
      <c r="F1519" s="675" t="s">
        <v>946</v>
      </c>
      <c r="G1519" s="523">
        <v>12005072</v>
      </c>
      <c r="H1519" s="676" t="s">
        <v>658</v>
      </c>
      <c r="I1519" s="677" t="s">
        <v>466</v>
      </c>
      <c r="J1519" s="677" t="s">
        <v>30</v>
      </c>
      <c r="K1519" s="518" t="s">
        <v>163</v>
      </c>
      <c r="L1519" s="1383">
        <v>1</v>
      </c>
      <c r="M1519" s="678"/>
      <c r="N1519" s="678">
        <f>+M1519*L1519</f>
        <v>0</v>
      </c>
      <c r="O1519" s="679">
        <f>SUM(N1520:N1527)</f>
        <v>0</v>
      </c>
    </row>
    <row r="1520" spans="1:15" ht="69.95" customHeight="1" x14ac:dyDescent="0.25">
      <c r="A1520" s="501"/>
      <c r="B1520" s="511"/>
      <c r="C1520" s="523">
        <v>2112042</v>
      </c>
      <c r="D1520" s="673" t="s">
        <v>659</v>
      </c>
      <c r="E1520" s="680"/>
      <c r="F1520" s="681"/>
      <c r="G1520" s="523">
        <v>12611400</v>
      </c>
      <c r="H1520" s="673" t="s">
        <v>660</v>
      </c>
      <c r="I1520" s="677" t="s">
        <v>466</v>
      </c>
      <c r="J1520" s="677"/>
      <c r="K1520" s="518" t="s">
        <v>163</v>
      </c>
      <c r="L1520" s="1383">
        <v>1</v>
      </c>
      <c r="M1520" s="678"/>
      <c r="N1520" s="678">
        <f>+M1520*L1520</f>
        <v>0</v>
      </c>
      <c r="O1520" s="682"/>
    </row>
    <row r="1521" spans="1:15" ht="69.95" customHeight="1" x14ac:dyDescent="0.25">
      <c r="A1521" s="501"/>
      <c r="B1521" s="511"/>
      <c r="C1521" s="523">
        <v>2516122</v>
      </c>
      <c r="D1521" s="673" t="s">
        <v>661</v>
      </c>
      <c r="E1521" s="680"/>
      <c r="F1521" s="681"/>
      <c r="G1521" s="523">
        <v>81528112</v>
      </c>
      <c r="H1521" s="673" t="s">
        <v>664</v>
      </c>
      <c r="I1521" s="677" t="s">
        <v>665</v>
      </c>
      <c r="J1521" s="677"/>
      <c r="K1521" s="518" t="s">
        <v>163</v>
      </c>
      <c r="L1521" s="1383">
        <v>1</v>
      </c>
      <c r="M1521" s="678"/>
      <c r="N1521" s="678">
        <f t="shared" ref="N1521:N1538" si="26">+M1521*L1521</f>
        <v>0</v>
      </c>
      <c r="O1521" s="682"/>
    </row>
    <row r="1522" spans="1:15" ht="69.95" customHeight="1" x14ac:dyDescent="0.25">
      <c r="A1522" s="501"/>
      <c r="B1522" s="511"/>
      <c r="C1522" s="512">
        <v>2801201</v>
      </c>
      <c r="D1522" s="673" t="s">
        <v>947</v>
      </c>
      <c r="E1522" s="680"/>
      <c r="F1522" s="681"/>
      <c r="G1522" s="523">
        <v>51070120</v>
      </c>
      <c r="H1522" s="516" t="s">
        <v>948</v>
      </c>
      <c r="I1522" s="517" t="s">
        <v>448</v>
      </c>
      <c r="J1522" s="517"/>
      <c r="K1522" s="518" t="s">
        <v>163</v>
      </c>
      <c r="L1522" s="1375">
        <v>1</v>
      </c>
      <c r="M1522" s="678"/>
      <c r="N1522" s="678">
        <f t="shared" si="26"/>
        <v>0</v>
      </c>
      <c r="O1522" s="682"/>
    </row>
    <row r="1523" spans="1:15" ht="69.95" customHeight="1" x14ac:dyDescent="0.25">
      <c r="A1523" s="501"/>
      <c r="B1523" s="511"/>
      <c r="C1523" s="523">
        <v>2851630</v>
      </c>
      <c r="D1523" s="673" t="s">
        <v>459</v>
      </c>
      <c r="E1523" s="680"/>
      <c r="F1523" s="681"/>
      <c r="G1523" s="523">
        <v>53516052</v>
      </c>
      <c r="H1523" s="673" t="s">
        <v>460</v>
      </c>
      <c r="I1523" s="677" t="s">
        <v>448</v>
      </c>
      <c r="J1523" s="677"/>
      <c r="K1523" s="518" t="s">
        <v>163</v>
      </c>
      <c r="L1523" s="1383">
        <v>1</v>
      </c>
      <c r="M1523" s="678"/>
      <c r="N1523" s="678">
        <f t="shared" si="26"/>
        <v>0</v>
      </c>
      <c r="O1523" s="682"/>
    </row>
    <row r="1524" spans="1:15" ht="69.95" customHeight="1" x14ac:dyDescent="0.25">
      <c r="A1524" s="501"/>
      <c r="B1524" s="511"/>
      <c r="C1524" s="512">
        <v>2831607</v>
      </c>
      <c r="D1524" s="673" t="s">
        <v>449</v>
      </c>
      <c r="E1524" s="680"/>
      <c r="F1524" s="681"/>
      <c r="G1524" s="523">
        <v>54038070</v>
      </c>
      <c r="H1524" s="516" t="s">
        <v>450</v>
      </c>
      <c r="I1524" s="517" t="s">
        <v>448</v>
      </c>
      <c r="J1524" s="517"/>
      <c r="K1524" s="518" t="s">
        <v>163</v>
      </c>
      <c r="L1524" s="1375">
        <v>1</v>
      </c>
      <c r="M1524" s="678"/>
      <c r="N1524" s="678">
        <f t="shared" si="26"/>
        <v>0</v>
      </c>
      <c r="O1524" s="682"/>
    </row>
    <row r="1525" spans="1:15" ht="69.95" customHeight="1" x14ac:dyDescent="0.25">
      <c r="A1525" s="501"/>
      <c r="B1525" s="511"/>
      <c r="C1525" s="523">
        <v>2820111</v>
      </c>
      <c r="D1525" s="673" t="s">
        <v>455</v>
      </c>
      <c r="E1525" s="680"/>
      <c r="F1525" s="681"/>
      <c r="G1525" s="523">
        <v>50113160</v>
      </c>
      <c r="H1525" s="673" t="s">
        <v>456</v>
      </c>
      <c r="I1525" s="677" t="s">
        <v>448</v>
      </c>
      <c r="J1525" s="677"/>
      <c r="K1525" s="518" t="s">
        <v>163</v>
      </c>
      <c r="L1525" s="1383">
        <v>1</v>
      </c>
      <c r="M1525" s="678"/>
      <c r="N1525" s="678">
        <f t="shared" si="26"/>
        <v>0</v>
      </c>
      <c r="O1525" s="682"/>
    </row>
    <row r="1526" spans="1:15" ht="69.95" customHeight="1" x14ac:dyDescent="0.25">
      <c r="A1526" s="501"/>
      <c r="B1526" s="511"/>
      <c r="C1526" s="512">
        <v>1010337</v>
      </c>
      <c r="D1526" s="673" t="s">
        <v>667</v>
      </c>
      <c r="E1526" s="680"/>
      <c r="F1526" s="681"/>
      <c r="G1526" s="523">
        <v>40103058</v>
      </c>
      <c r="H1526" s="516" t="s">
        <v>668</v>
      </c>
      <c r="I1526" s="517" t="s">
        <v>669</v>
      </c>
      <c r="J1526" s="517"/>
      <c r="K1526" s="518" t="s">
        <v>103</v>
      </c>
      <c r="L1526" s="1375">
        <v>3</v>
      </c>
      <c r="M1526" s="678"/>
      <c r="N1526" s="678">
        <f t="shared" si="26"/>
        <v>0</v>
      </c>
      <c r="O1526" s="682"/>
    </row>
    <row r="1527" spans="1:15" ht="69.95" customHeight="1" x14ac:dyDescent="0.25">
      <c r="A1527" s="501"/>
      <c r="B1527" s="511"/>
      <c r="C1527" s="523">
        <v>2901620</v>
      </c>
      <c r="D1527" s="673" t="s">
        <v>457</v>
      </c>
      <c r="E1527" s="683"/>
      <c r="F1527" s="684"/>
      <c r="G1527" s="523">
        <v>52516050</v>
      </c>
      <c r="H1527" s="673" t="s">
        <v>458</v>
      </c>
      <c r="I1527" s="677" t="s">
        <v>448</v>
      </c>
      <c r="J1527" s="677"/>
      <c r="K1527" s="518" t="s">
        <v>163</v>
      </c>
      <c r="L1527" s="1383">
        <v>1</v>
      </c>
      <c r="M1527" s="678"/>
      <c r="N1527" s="678">
        <f t="shared" si="26"/>
        <v>0</v>
      </c>
      <c r="O1527" s="685"/>
    </row>
    <row r="1528" spans="1:15" ht="69.95" customHeight="1" x14ac:dyDescent="0.25">
      <c r="A1528" s="501"/>
      <c r="B1528" s="511"/>
      <c r="C1528" s="523">
        <v>2624105</v>
      </c>
      <c r="D1528" s="673" t="s">
        <v>768</v>
      </c>
      <c r="E1528" s="698" t="s">
        <v>969</v>
      </c>
      <c r="F1528" s="699" t="s">
        <v>35</v>
      </c>
      <c r="G1528" s="523">
        <v>80632005</v>
      </c>
      <c r="H1528" s="673" t="s">
        <v>770</v>
      </c>
      <c r="I1528" s="677" t="s">
        <v>665</v>
      </c>
      <c r="J1528" s="677" t="s">
        <v>30</v>
      </c>
      <c r="K1528" s="518" t="s">
        <v>163</v>
      </c>
      <c r="L1528" s="1383">
        <v>1</v>
      </c>
      <c r="M1528" s="678"/>
      <c r="N1528" s="678">
        <f t="shared" si="26"/>
        <v>0</v>
      </c>
      <c r="O1528" s="700">
        <f>SUM(N1528:N1528)</f>
        <v>0</v>
      </c>
    </row>
    <row r="1529" spans="1:15" ht="69.95" customHeight="1" x14ac:dyDescent="0.25">
      <c r="A1529" s="501"/>
      <c r="B1529" s="511"/>
      <c r="C1529" s="523">
        <v>2601806</v>
      </c>
      <c r="D1529" s="673" t="s">
        <v>673</v>
      </c>
      <c r="E1529" s="674" t="s">
        <v>950</v>
      </c>
      <c r="F1529" s="675" t="s">
        <v>951</v>
      </c>
      <c r="G1529" s="523">
        <v>81201018</v>
      </c>
      <c r="H1529" s="673" t="s">
        <v>676</v>
      </c>
      <c r="I1529" s="677" t="s">
        <v>665</v>
      </c>
      <c r="J1529" s="677" t="s">
        <v>30</v>
      </c>
      <c r="K1529" s="518" t="s">
        <v>163</v>
      </c>
      <c r="L1529" s="1383">
        <v>1</v>
      </c>
      <c r="M1529" s="678"/>
      <c r="N1529" s="678">
        <f t="shared" si="26"/>
        <v>0</v>
      </c>
      <c r="O1529" s="679">
        <f>SUM(N1529:N1530)</f>
        <v>0</v>
      </c>
    </row>
    <row r="1530" spans="1:15" ht="69.95" customHeight="1" x14ac:dyDescent="0.25">
      <c r="A1530" s="501"/>
      <c r="B1530" s="511"/>
      <c r="C1530" s="523">
        <v>1010337</v>
      </c>
      <c r="D1530" s="673" t="s">
        <v>667</v>
      </c>
      <c r="E1530" s="683"/>
      <c r="F1530" s="684"/>
      <c r="G1530" s="523">
        <v>40103058</v>
      </c>
      <c r="H1530" s="673" t="s">
        <v>668</v>
      </c>
      <c r="I1530" s="677" t="s">
        <v>669</v>
      </c>
      <c r="J1530" s="677"/>
      <c r="K1530" s="518" t="s">
        <v>103</v>
      </c>
      <c r="L1530" s="1383">
        <v>3</v>
      </c>
      <c r="M1530" s="678"/>
      <c r="N1530" s="678">
        <f t="shared" si="26"/>
        <v>0</v>
      </c>
      <c r="O1530" s="685"/>
    </row>
    <row r="1531" spans="1:15" ht="69.95" customHeight="1" x14ac:dyDescent="0.25">
      <c r="A1531" s="501"/>
      <c r="B1531" s="511"/>
      <c r="C1531" s="523">
        <v>3017008</v>
      </c>
      <c r="D1531" s="673" t="s">
        <v>970</v>
      </c>
      <c r="E1531" s="674" t="s">
        <v>971</v>
      </c>
      <c r="F1531" s="675" t="s">
        <v>971</v>
      </c>
      <c r="G1531" s="523">
        <v>90123025</v>
      </c>
      <c r="H1531" s="513" t="s">
        <v>972</v>
      </c>
      <c r="I1531" s="686" t="s">
        <v>680</v>
      </c>
      <c r="J1531" s="686" t="s">
        <v>36</v>
      </c>
      <c r="K1531" s="518" t="s">
        <v>163</v>
      </c>
      <c r="L1531" s="1376">
        <v>1</v>
      </c>
      <c r="M1531" s="678"/>
      <c r="N1531" s="678">
        <f t="shared" si="26"/>
        <v>0</v>
      </c>
      <c r="O1531" s="687">
        <f>SUM(N1531:N1533)</f>
        <v>0</v>
      </c>
    </row>
    <row r="1532" spans="1:15" ht="69.95" customHeight="1" x14ac:dyDescent="0.25">
      <c r="A1532" s="501"/>
      <c r="B1532" s="511"/>
      <c r="C1532" s="688">
        <v>2820161</v>
      </c>
      <c r="D1532" s="673" t="s">
        <v>909</v>
      </c>
      <c r="E1532" s="680"/>
      <c r="F1532" s="681"/>
      <c r="G1532" s="523">
        <v>50113260</v>
      </c>
      <c r="H1532" s="513" t="s">
        <v>910</v>
      </c>
      <c r="I1532" s="686" t="s">
        <v>448</v>
      </c>
      <c r="J1532" s="686"/>
      <c r="K1532" s="518" t="s">
        <v>163</v>
      </c>
      <c r="L1532" s="1376">
        <v>2</v>
      </c>
      <c r="M1532" s="678"/>
      <c r="N1532" s="678">
        <f t="shared" si="26"/>
        <v>0</v>
      </c>
      <c r="O1532" s="689"/>
    </row>
    <row r="1533" spans="1:15" ht="69.95" customHeight="1" x14ac:dyDescent="0.25">
      <c r="A1533" s="501"/>
      <c r="B1533" s="511"/>
      <c r="C1533" s="512">
        <v>2820108</v>
      </c>
      <c r="D1533" s="673" t="s">
        <v>686</v>
      </c>
      <c r="E1533" s="683"/>
      <c r="F1533" s="684"/>
      <c r="G1533" s="523">
        <v>50112008</v>
      </c>
      <c r="H1533" s="513" t="s">
        <v>687</v>
      </c>
      <c r="I1533" s="686" t="s">
        <v>448</v>
      </c>
      <c r="J1533" s="686"/>
      <c r="K1533" s="518" t="s">
        <v>688</v>
      </c>
      <c r="L1533" s="1376">
        <v>1</v>
      </c>
      <c r="M1533" s="678"/>
      <c r="N1533" s="678">
        <f t="shared" si="26"/>
        <v>0</v>
      </c>
      <c r="O1533" s="690"/>
    </row>
    <row r="1534" spans="1:15" ht="69.95" customHeight="1" x14ac:dyDescent="0.25">
      <c r="A1534" s="501"/>
      <c r="B1534" s="511"/>
      <c r="C1534" s="532">
        <v>1021752</v>
      </c>
      <c r="D1534" s="673" t="s">
        <v>689</v>
      </c>
      <c r="E1534" s="674" t="s">
        <v>955</v>
      </c>
      <c r="F1534" s="675" t="s">
        <v>35</v>
      </c>
      <c r="G1534" s="523">
        <v>41002192</v>
      </c>
      <c r="H1534" s="673" t="s">
        <v>691</v>
      </c>
      <c r="I1534" s="677" t="s">
        <v>685</v>
      </c>
      <c r="J1534" s="677" t="s">
        <v>623</v>
      </c>
      <c r="K1534" s="518" t="s">
        <v>103</v>
      </c>
      <c r="L1534" s="1376">
        <v>6</v>
      </c>
      <c r="M1534" s="678"/>
      <c r="N1534" s="678">
        <f t="shared" si="26"/>
        <v>0</v>
      </c>
      <c r="O1534" s="687">
        <f>SUM(N1534:N1537)</f>
        <v>0</v>
      </c>
    </row>
    <row r="1535" spans="1:15" ht="69.95" customHeight="1" x14ac:dyDescent="0.25">
      <c r="A1535" s="501"/>
      <c r="B1535" s="511"/>
      <c r="C1535" s="523">
        <v>2862301</v>
      </c>
      <c r="D1535" s="673" t="s">
        <v>692</v>
      </c>
      <c r="E1535" s="680"/>
      <c r="F1535" s="681"/>
      <c r="G1535" s="523">
        <v>50801001</v>
      </c>
      <c r="H1535" s="513" t="s">
        <v>693</v>
      </c>
      <c r="I1535" s="686" t="s">
        <v>448</v>
      </c>
      <c r="J1535" s="686"/>
      <c r="K1535" s="518" t="s">
        <v>163</v>
      </c>
      <c r="L1535" s="1376">
        <v>1</v>
      </c>
      <c r="M1535" s="678"/>
      <c r="N1535" s="678">
        <f t="shared" si="26"/>
        <v>0</v>
      </c>
      <c r="O1535" s="689"/>
    </row>
    <row r="1536" spans="1:15" ht="69.95" customHeight="1" x14ac:dyDescent="0.25">
      <c r="A1536" s="501"/>
      <c r="B1536" s="511"/>
      <c r="C1536" s="532">
        <v>2635125</v>
      </c>
      <c r="D1536" s="673" t="s">
        <v>742</v>
      </c>
      <c r="E1536" s="680"/>
      <c r="F1536" s="681"/>
      <c r="G1536" s="523">
        <v>80101250</v>
      </c>
      <c r="H1536" s="673" t="s">
        <v>743</v>
      </c>
      <c r="I1536" s="677" t="s">
        <v>665</v>
      </c>
      <c r="J1536" s="677"/>
      <c r="K1536" s="518" t="s">
        <v>163</v>
      </c>
      <c r="L1536" s="1376">
        <v>2</v>
      </c>
      <c r="M1536" s="678"/>
      <c r="N1536" s="678">
        <f t="shared" si="26"/>
        <v>0</v>
      </c>
      <c r="O1536" s="689"/>
    </row>
    <row r="1537" spans="1:15" ht="69.95" customHeight="1" x14ac:dyDescent="0.25">
      <c r="A1537" s="501"/>
      <c r="B1537" s="511"/>
      <c r="C1537" s="523">
        <v>2052244</v>
      </c>
      <c r="D1537" s="673" t="s">
        <v>491</v>
      </c>
      <c r="E1537" s="683"/>
      <c r="F1537" s="684"/>
      <c r="G1537" s="523">
        <v>10606082</v>
      </c>
      <c r="H1537" s="513" t="s">
        <v>492</v>
      </c>
      <c r="I1537" s="686" t="s">
        <v>466</v>
      </c>
      <c r="J1537" s="686"/>
      <c r="K1537" s="518" t="s">
        <v>163</v>
      </c>
      <c r="L1537" s="1376">
        <v>3</v>
      </c>
      <c r="M1537" s="678"/>
      <c r="N1537" s="678">
        <f t="shared" si="26"/>
        <v>0</v>
      </c>
      <c r="O1537" s="690"/>
    </row>
    <row r="1538" spans="1:15" ht="69.95" customHeight="1" x14ac:dyDescent="0.25">
      <c r="A1538" s="501"/>
      <c r="B1538" s="691"/>
      <c r="C1538" s="532">
        <v>2621110</v>
      </c>
      <c r="D1538" s="673" t="s">
        <v>973</v>
      </c>
      <c r="E1538" s="701" t="s">
        <v>974</v>
      </c>
      <c r="F1538" s="702" t="s">
        <v>35</v>
      </c>
      <c r="G1538" s="523">
        <v>80611100</v>
      </c>
      <c r="H1538" s="673" t="s">
        <v>975</v>
      </c>
      <c r="I1538" s="677" t="s">
        <v>665</v>
      </c>
      <c r="J1538" s="677" t="s">
        <v>623</v>
      </c>
      <c r="K1538" s="518" t="s">
        <v>163</v>
      </c>
      <c r="L1538" s="1376">
        <v>2</v>
      </c>
      <c r="M1538" s="678"/>
      <c r="N1538" s="678">
        <f t="shared" si="26"/>
        <v>0</v>
      </c>
      <c r="O1538" s="703">
        <f>SUM(N1538)</f>
        <v>0</v>
      </c>
    </row>
    <row r="1539" spans="1:15" ht="69.95" customHeight="1" x14ac:dyDescent="0.25">
      <c r="A1539" s="543" t="s">
        <v>976</v>
      </c>
      <c r="B1539" s="642" t="s">
        <v>976</v>
      </c>
      <c r="C1539" s="565">
        <v>2120102</v>
      </c>
      <c r="D1539" s="656" t="s">
        <v>655</v>
      </c>
      <c r="E1539" s="657" t="s">
        <v>945</v>
      </c>
      <c r="F1539" s="658" t="s">
        <v>946</v>
      </c>
      <c r="G1539" s="565">
        <v>12005072</v>
      </c>
      <c r="H1539" s="659" t="s">
        <v>658</v>
      </c>
      <c r="I1539" s="660" t="s">
        <v>466</v>
      </c>
      <c r="J1539" s="660" t="s">
        <v>30</v>
      </c>
      <c r="K1539" s="562" t="s">
        <v>163</v>
      </c>
      <c r="L1539" s="1382">
        <v>1</v>
      </c>
      <c r="M1539" s="661"/>
      <c r="N1539" s="661">
        <f>+M1539*L1539</f>
        <v>0</v>
      </c>
      <c r="O1539" s="662">
        <f>SUM(N1540:N1547)</f>
        <v>0</v>
      </c>
    </row>
    <row r="1540" spans="1:15" ht="69.95" customHeight="1" x14ac:dyDescent="0.25">
      <c r="A1540" s="543"/>
      <c r="B1540" s="554"/>
      <c r="C1540" s="565">
        <v>2112042</v>
      </c>
      <c r="D1540" s="656" t="s">
        <v>659</v>
      </c>
      <c r="E1540" s="640"/>
      <c r="F1540" s="641"/>
      <c r="G1540" s="565">
        <v>12611400</v>
      </c>
      <c r="H1540" s="656" t="s">
        <v>660</v>
      </c>
      <c r="I1540" s="660" t="s">
        <v>466</v>
      </c>
      <c r="J1540" s="660"/>
      <c r="K1540" s="562" t="s">
        <v>163</v>
      </c>
      <c r="L1540" s="1382">
        <v>1</v>
      </c>
      <c r="M1540" s="661"/>
      <c r="N1540" s="661">
        <f>+M1540*L1540</f>
        <v>0</v>
      </c>
      <c r="O1540" s="663"/>
    </row>
    <row r="1541" spans="1:15" ht="69.95" customHeight="1" x14ac:dyDescent="0.25">
      <c r="A1541" s="543"/>
      <c r="B1541" s="554"/>
      <c r="C1541" s="565">
        <v>2516122</v>
      </c>
      <c r="D1541" s="656" t="s">
        <v>661</v>
      </c>
      <c r="E1541" s="640"/>
      <c r="F1541" s="641"/>
      <c r="G1541" s="565">
        <v>81528112</v>
      </c>
      <c r="H1541" s="656" t="s">
        <v>664</v>
      </c>
      <c r="I1541" s="660" t="s">
        <v>665</v>
      </c>
      <c r="J1541" s="660"/>
      <c r="K1541" s="562" t="s">
        <v>163</v>
      </c>
      <c r="L1541" s="1382">
        <v>1</v>
      </c>
      <c r="M1541" s="661"/>
      <c r="N1541" s="661">
        <f t="shared" ref="N1541:N1558" si="27">+M1541*L1541</f>
        <v>0</v>
      </c>
      <c r="O1541" s="663"/>
    </row>
    <row r="1542" spans="1:15" ht="69.95" customHeight="1" x14ac:dyDescent="0.25">
      <c r="A1542" s="543"/>
      <c r="B1542" s="554"/>
      <c r="C1542" s="559">
        <v>2801201</v>
      </c>
      <c r="D1542" s="656" t="s">
        <v>947</v>
      </c>
      <c r="E1542" s="640"/>
      <c r="F1542" s="641"/>
      <c r="G1542" s="565">
        <v>51070120</v>
      </c>
      <c r="H1542" s="664" t="s">
        <v>948</v>
      </c>
      <c r="I1542" s="665" t="s">
        <v>448</v>
      </c>
      <c r="J1542" s="665"/>
      <c r="K1542" s="562" t="s">
        <v>163</v>
      </c>
      <c r="L1542" s="1379">
        <v>1</v>
      </c>
      <c r="M1542" s="661"/>
      <c r="N1542" s="661">
        <f t="shared" si="27"/>
        <v>0</v>
      </c>
      <c r="O1542" s="663"/>
    </row>
    <row r="1543" spans="1:15" ht="69.95" customHeight="1" x14ac:dyDescent="0.25">
      <c r="A1543" s="543"/>
      <c r="B1543" s="554"/>
      <c r="C1543" s="565">
        <v>2851630</v>
      </c>
      <c r="D1543" s="656" t="s">
        <v>459</v>
      </c>
      <c r="E1543" s="640"/>
      <c r="F1543" s="641"/>
      <c r="G1543" s="565">
        <v>53516052</v>
      </c>
      <c r="H1543" s="656" t="s">
        <v>460</v>
      </c>
      <c r="I1543" s="660" t="s">
        <v>448</v>
      </c>
      <c r="J1543" s="660"/>
      <c r="K1543" s="562" t="s">
        <v>163</v>
      </c>
      <c r="L1543" s="1382">
        <v>1</v>
      </c>
      <c r="M1543" s="661"/>
      <c r="N1543" s="661">
        <f t="shared" si="27"/>
        <v>0</v>
      </c>
      <c r="O1543" s="663"/>
    </row>
    <row r="1544" spans="1:15" ht="69.95" customHeight="1" x14ac:dyDescent="0.25">
      <c r="A1544" s="543"/>
      <c r="B1544" s="554"/>
      <c r="C1544" s="559">
        <v>2831607</v>
      </c>
      <c r="D1544" s="656" t="s">
        <v>449</v>
      </c>
      <c r="E1544" s="640"/>
      <c r="F1544" s="641"/>
      <c r="G1544" s="565">
        <v>54038070</v>
      </c>
      <c r="H1544" s="664" t="s">
        <v>450</v>
      </c>
      <c r="I1544" s="665" t="s">
        <v>448</v>
      </c>
      <c r="J1544" s="665"/>
      <c r="K1544" s="562" t="s">
        <v>163</v>
      </c>
      <c r="L1544" s="1379">
        <v>1</v>
      </c>
      <c r="M1544" s="661"/>
      <c r="N1544" s="661">
        <f t="shared" si="27"/>
        <v>0</v>
      </c>
      <c r="O1544" s="663"/>
    </row>
    <row r="1545" spans="1:15" ht="69.95" customHeight="1" x14ac:dyDescent="0.25">
      <c r="A1545" s="543"/>
      <c r="B1545" s="554"/>
      <c r="C1545" s="565">
        <v>2820111</v>
      </c>
      <c r="D1545" s="656" t="s">
        <v>455</v>
      </c>
      <c r="E1545" s="640"/>
      <c r="F1545" s="641"/>
      <c r="G1545" s="565">
        <v>50113160</v>
      </c>
      <c r="H1545" s="656" t="s">
        <v>456</v>
      </c>
      <c r="I1545" s="660" t="s">
        <v>448</v>
      </c>
      <c r="J1545" s="660"/>
      <c r="K1545" s="562" t="s">
        <v>163</v>
      </c>
      <c r="L1545" s="1382">
        <v>1</v>
      </c>
      <c r="M1545" s="661"/>
      <c r="N1545" s="661">
        <f t="shared" si="27"/>
        <v>0</v>
      </c>
      <c r="O1545" s="663"/>
    </row>
    <row r="1546" spans="1:15" ht="69.95" customHeight="1" x14ac:dyDescent="0.25">
      <c r="A1546" s="543"/>
      <c r="B1546" s="554"/>
      <c r="C1546" s="559">
        <v>1010337</v>
      </c>
      <c r="D1546" s="656" t="s">
        <v>667</v>
      </c>
      <c r="E1546" s="640"/>
      <c r="F1546" s="641"/>
      <c r="G1546" s="565">
        <v>40103058</v>
      </c>
      <c r="H1546" s="664" t="s">
        <v>668</v>
      </c>
      <c r="I1546" s="665" t="s">
        <v>669</v>
      </c>
      <c r="J1546" s="665"/>
      <c r="K1546" s="562" t="s">
        <v>103</v>
      </c>
      <c r="L1546" s="1379">
        <v>3</v>
      </c>
      <c r="M1546" s="661"/>
      <c r="N1546" s="661">
        <f t="shared" si="27"/>
        <v>0</v>
      </c>
      <c r="O1546" s="663"/>
    </row>
    <row r="1547" spans="1:15" ht="69.95" customHeight="1" x14ac:dyDescent="0.25">
      <c r="A1547" s="543"/>
      <c r="B1547" s="554"/>
      <c r="C1547" s="565">
        <v>2901620</v>
      </c>
      <c r="D1547" s="656" t="s">
        <v>457</v>
      </c>
      <c r="E1547" s="638"/>
      <c r="F1547" s="639"/>
      <c r="G1547" s="565">
        <v>52516050</v>
      </c>
      <c r="H1547" s="656" t="s">
        <v>458</v>
      </c>
      <c r="I1547" s="660" t="s">
        <v>448</v>
      </c>
      <c r="J1547" s="660"/>
      <c r="K1547" s="562" t="s">
        <v>163</v>
      </c>
      <c r="L1547" s="1382">
        <v>1</v>
      </c>
      <c r="M1547" s="661"/>
      <c r="N1547" s="661">
        <f t="shared" si="27"/>
        <v>0</v>
      </c>
      <c r="O1547" s="666"/>
    </row>
    <row r="1548" spans="1:15" ht="69.95" customHeight="1" x14ac:dyDescent="0.25">
      <c r="A1548" s="543"/>
      <c r="B1548" s="554"/>
      <c r="C1548" s="565">
        <v>2624206</v>
      </c>
      <c r="D1548" s="656" t="s">
        <v>670</v>
      </c>
      <c r="E1548" s="692" t="s">
        <v>977</v>
      </c>
      <c r="F1548" s="693" t="s">
        <v>35</v>
      </c>
      <c r="G1548" s="565">
        <v>80633006</v>
      </c>
      <c r="H1548" s="656" t="s">
        <v>672</v>
      </c>
      <c r="I1548" s="660" t="s">
        <v>665</v>
      </c>
      <c r="J1548" s="660" t="s">
        <v>30</v>
      </c>
      <c r="K1548" s="562" t="s">
        <v>163</v>
      </c>
      <c r="L1548" s="1382">
        <v>1</v>
      </c>
      <c r="M1548" s="661"/>
      <c r="N1548" s="661">
        <f t="shared" si="27"/>
        <v>0</v>
      </c>
      <c r="O1548" s="694">
        <f>SUM(N1548:N1548)</f>
        <v>0</v>
      </c>
    </row>
    <row r="1549" spans="1:15" ht="69.95" customHeight="1" x14ac:dyDescent="0.25">
      <c r="A1549" s="543"/>
      <c r="B1549" s="554"/>
      <c r="C1549" s="565">
        <v>2601806</v>
      </c>
      <c r="D1549" s="656" t="s">
        <v>673</v>
      </c>
      <c r="E1549" s="657" t="s">
        <v>950</v>
      </c>
      <c r="F1549" s="658" t="s">
        <v>951</v>
      </c>
      <c r="G1549" s="565">
        <v>81201018</v>
      </c>
      <c r="H1549" s="656" t="s">
        <v>676</v>
      </c>
      <c r="I1549" s="660" t="s">
        <v>665</v>
      </c>
      <c r="J1549" s="660" t="s">
        <v>30</v>
      </c>
      <c r="K1549" s="562" t="s">
        <v>163</v>
      </c>
      <c r="L1549" s="1382">
        <v>1</v>
      </c>
      <c r="M1549" s="661"/>
      <c r="N1549" s="661">
        <f t="shared" si="27"/>
        <v>0</v>
      </c>
      <c r="O1549" s="662">
        <f>SUM(N1549:N1550)</f>
        <v>0</v>
      </c>
    </row>
    <row r="1550" spans="1:15" ht="69.95" customHeight="1" x14ac:dyDescent="0.25">
      <c r="A1550" s="543"/>
      <c r="B1550" s="554"/>
      <c r="C1550" s="565">
        <v>1010337</v>
      </c>
      <c r="D1550" s="656" t="s">
        <v>667</v>
      </c>
      <c r="E1550" s="638"/>
      <c r="F1550" s="639"/>
      <c r="G1550" s="565">
        <v>40103058</v>
      </c>
      <c r="H1550" s="656" t="s">
        <v>668</v>
      </c>
      <c r="I1550" s="660" t="s">
        <v>669</v>
      </c>
      <c r="J1550" s="660"/>
      <c r="K1550" s="562" t="s">
        <v>103</v>
      </c>
      <c r="L1550" s="1382">
        <v>3</v>
      </c>
      <c r="M1550" s="661"/>
      <c r="N1550" s="661">
        <f t="shared" si="27"/>
        <v>0</v>
      </c>
      <c r="O1550" s="666"/>
    </row>
    <row r="1551" spans="1:15" ht="69.95" customHeight="1" x14ac:dyDescent="0.25">
      <c r="A1551" s="543"/>
      <c r="B1551" s="554"/>
      <c r="C1551" s="565">
        <v>3017012</v>
      </c>
      <c r="D1551" s="656" t="s">
        <v>978</v>
      </c>
      <c r="E1551" s="657" t="s">
        <v>979</v>
      </c>
      <c r="F1551" s="658" t="s">
        <v>979</v>
      </c>
      <c r="G1551" s="565">
        <v>90123037</v>
      </c>
      <c r="H1551" s="667" t="s">
        <v>980</v>
      </c>
      <c r="I1551" s="668" t="s">
        <v>680</v>
      </c>
      <c r="J1551" s="668" t="s">
        <v>36</v>
      </c>
      <c r="K1551" s="562" t="s">
        <v>163</v>
      </c>
      <c r="L1551" s="1380">
        <v>1</v>
      </c>
      <c r="M1551" s="661"/>
      <c r="N1551" s="661">
        <f t="shared" si="27"/>
        <v>0</v>
      </c>
      <c r="O1551" s="669">
        <f>SUM(N1551:N1553)</f>
        <v>0</v>
      </c>
    </row>
    <row r="1552" spans="1:15" ht="69.95" customHeight="1" x14ac:dyDescent="0.25">
      <c r="A1552" s="543"/>
      <c r="B1552" s="554"/>
      <c r="C1552" s="589">
        <v>2820161</v>
      </c>
      <c r="D1552" s="656" t="s">
        <v>909</v>
      </c>
      <c r="E1552" s="640"/>
      <c r="F1552" s="641"/>
      <c r="G1552" s="565">
        <v>50113260</v>
      </c>
      <c r="H1552" s="667" t="s">
        <v>910</v>
      </c>
      <c r="I1552" s="668" t="s">
        <v>448</v>
      </c>
      <c r="J1552" s="668"/>
      <c r="K1552" s="562" t="s">
        <v>163</v>
      </c>
      <c r="L1552" s="1380">
        <v>2</v>
      </c>
      <c r="M1552" s="661"/>
      <c r="N1552" s="661">
        <f t="shared" si="27"/>
        <v>0</v>
      </c>
      <c r="O1552" s="670"/>
    </row>
    <row r="1553" spans="1:15" ht="69.95" customHeight="1" x14ac:dyDescent="0.25">
      <c r="A1553" s="543"/>
      <c r="B1553" s="554"/>
      <c r="C1553" s="559">
        <v>2820108</v>
      </c>
      <c r="D1553" s="656" t="s">
        <v>686</v>
      </c>
      <c r="E1553" s="638"/>
      <c r="F1553" s="639"/>
      <c r="G1553" s="565">
        <v>50112008</v>
      </c>
      <c r="H1553" s="667" t="s">
        <v>687</v>
      </c>
      <c r="I1553" s="668" t="s">
        <v>448</v>
      </c>
      <c r="J1553" s="668"/>
      <c r="K1553" s="562" t="s">
        <v>688</v>
      </c>
      <c r="L1553" s="1380">
        <v>1</v>
      </c>
      <c r="M1553" s="661"/>
      <c r="N1553" s="661">
        <f t="shared" si="27"/>
        <v>0</v>
      </c>
      <c r="O1553" s="671"/>
    </row>
    <row r="1554" spans="1:15" ht="69.95" customHeight="1" x14ac:dyDescent="0.25">
      <c r="A1554" s="543"/>
      <c r="B1554" s="554"/>
      <c r="C1554" s="574">
        <v>1021752</v>
      </c>
      <c r="D1554" s="656" t="s">
        <v>689</v>
      </c>
      <c r="E1554" s="657" t="s">
        <v>955</v>
      </c>
      <c r="F1554" s="658" t="s">
        <v>35</v>
      </c>
      <c r="G1554" s="565">
        <v>41002192</v>
      </c>
      <c r="H1554" s="656" t="s">
        <v>691</v>
      </c>
      <c r="I1554" s="660" t="s">
        <v>685</v>
      </c>
      <c r="J1554" s="660" t="s">
        <v>623</v>
      </c>
      <c r="K1554" s="562" t="s">
        <v>103</v>
      </c>
      <c r="L1554" s="1380">
        <v>6</v>
      </c>
      <c r="M1554" s="661"/>
      <c r="N1554" s="661">
        <f t="shared" si="27"/>
        <v>0</v>
      </c>
      <c r="O1554" s="669">
        <f>SUM(N1554:N1557)</f>
        <v>0</v>
      </c>
    </row>
    <row r="1555" spans="1:15" ht="69.95" customHeight="1" x14ac:dyDescent="0.25">
      <c r="A1555" s="543"/>
      <c r="B1555" s="554"/>
      <c r="C1555" s="565">
        <v>2862301</v>
      </c>
      <c r="D1555" s="656" t="s">
        <v>692</v>
      </c>
      <c r="E1555" s="640"/>
      <c r="F1555" s="641"/>
      <c r="G1555" s="565">
        <v>50801001</v>
      </c>
      <c r="H1555" s="667" t="s">
        <v>693</v>
      </c>
      <c r="I1555" s="668" t="s">
        <v>448</v>
      </c>
      <c r="J1555" s="668"/>
      <c r="K1555" s="562" t="s">
        <v>163</v>
      </c>
      <c r="L1555" s="1380">
        <v>1</v>
      </c>
      <c r="M1555" s="661"/>
      <c r="N1555" s="661">
        <f t="shared" si="27"/>
        <v>0</v>
      </c>
      <c r="O1555" s="670"/>
    </row>
    <row r="1556" spans="1:15" ht="69.95" customHeight="1" x14ac:dyDescent="0.25">
      <c r="A1556" s="543"/>
      <c r="B1556" s="554"/>
      <c r="C1556" s="574">
        <v>2635125</v>
      </c>
      <c r="D1556" s="656" t="s">
        <v>742</v>
      </c>
      <c r="E1556" s="640"/>
      <c r="F1556" s="641"/>
      <c r="G1556" s="565">
        <v>80101250</v>
      </c>
      <c r="H1556" s="656" t="s">
        <v>743</v>
      </c>
      <c r="I1556" s="660" t="s">
        <v>665</v>
      </c>
      <c r="J1556" s="660"/>
      <c r="K1556" s="562" t="s">
        <v>163</v>
      </c>
      <c r="L1556" s="1380">
        <v>2</v>
      </c>
      <c r="M1556" s="661"/>
      <c r="N1556" s="661">
        <f t="shared" si="27"/>
        <v>0</v>
      </c>
      <c r="O1556" s="670"/>
    </row>
    <row r="1557" spans="1:15" ht="69.95" customHeight="1" x14ac:dyDescent="0.25">
      <c r="A1557" s="543"/>
      <c r="B1557" s="554"/>
      <c r="C1557" s="565">
        <v>2052244</v>
      </c>
      <c r="D1557" s="656" t="s">
        <v>491</v>
      </c>
      <c r="E1557" s="638"/>
      <c r="F1557" s="639"/>
      <c r="G1557" s="565">
        <v>10606082</v>
      </c>
      <c r="H1557" s="667" t="s">
        <v>492</v>
      </c>
      <c r="I1557" s="668" t="s">
        <v>466</v>
      </c>
      <c r="J1557" s="668"/>
      <c r="K1557" s="562" t="s">
        <v>163</v>
      </c>
      <c r="L1557" s="1380">
        <v>3</v>
      </c>
      <c r="M1557" s="661"/>
      <c r="N1557" s="661">
        <f t="shared" si="27"/>
        <v>0</v>
      </c>
      <c r="O1557" s="671"/>
    </row>
    <row r="1558" spans="1:15" ht="69.95" customHeight="1" x14ac:dyDescent="0.25">
      <c r="A1558" s="543"/>
      <c r="B1558" s="643"/>
      <c r="C1558" s="574">
        <v>2621112</v>
      </c>
      <c r="D1558" s="656" t="s">
        <v>764</v>
      </c>
      <c r="E1558" s="695" t="s">
        <v>981</v>
      </c>
      <c r="F1558" s="696" t="s">
        <v>35</v>
      </c>
      <c r="G1558" s="565">
        <v>80611125</v>
      </c>
      <c r="H1558" s="656" t="s">
        <v>766</v>
      </c>
      <c r="I1558" s="660" t="s">
        <v>665</v>
      </c>
      <c r="J1558" s="660" t="s">
        <v>623</v>
      </c>
      <c r="K1558" s="562" t="s">
        <v>163</v>
      </c>
      <c r="L1558" s="1380">
        <v>2</v>
      </c>
      <c r="M1558" s="661"/>
      <c r="N1558" s="661">
        <f t="shared" si="27"/>
        <v>0</v>
      </c>
      <c r="O1558" s="697">
        <f>SUM(N1558)</f>
        <v>0</v>
      </c>
    </row>
    <row r="1559" spans="1:15" ht="69.95" customHeight="1" x14ac:dyDescent="0.25">
      <c r="A1559" s="501" t="s">
        <v>982</v>
      </c>
      <c r="B1559" s="672" t="s">
        <v>982</v>
      </c>
      <c r="C1559" s="523">
        <v>2120102</v>
      </c>
      <c r="D1559" s="673" t="s">
        <v>655</v>
      </c>
      <c r="E1559" s="674" t="s">
        <v>945</v>
      </c>
      <c r="F1559" s="675" t="s">
        <v>946</v>
      </c>
      <c r="G1559" s="523">
        <v>12005072</v>
      </c>
      <c r="H1559" s="676" t="s">
        <v>658</v>
      </c>
      <c r="I1559" s="677" t="s">
        <v>466</v>
      </c>
      <c r="J1559" s="677" t="s">
        <v>30</v>
      </c>
      <c r="K1559" s="518" t="s">
        <v>163</v>
      </c>
      <c r="L1559" s="1383">
        <v>1</v>
      </c>
      <c r="M1559" s="678"/>
      <c r="N1559" s="678">
        <f>+M1559*L1559</f>
        <v>0</v>
      </c>
      <c r="O1559" s="679">
        <f>SUM(N1560:N1567)</f>
        <v>0</v>
      </c>
    </row>
    <row r="1560" spans="1:15" ht="69.95" customHeight="1" x14ac:dyDescent="0.25">
      <c r="A1560" s="501"/>
      <c r="B1560" s="511"/>
      <c r="C1560" s="523">
        <v>2112042</v>
      </c>
      <c r="D1560" s="673" t="s">
        <v>659</v>
      </c>
      <c r="E1560" s="680"/>
      <c r="F1560" s="681"/>
      <c r="G1560" s="523">
        <v>12611400</v>
      </c>
      <c r="H1560" s="673" t="s">
        <v>660</v>
      </c>
      <c r="I1560" s="677" t="s">
        <v>466</v>
      </c>
      <c r="J1560" s="677"/>
      <c r="K1560" s="518" t="s">
        <v>163</v>
      </c>
      <c r="L1560" s="1383">
        <v>1</v>
      </c>
      <c r="M1560" s="678"/>
      <c r="N1560" s="678">
        <f>+M1560*L1560</f>
        <v>0</v>
      </c>
      <c r="O1560" s="682"/>
    </row>
    <row r="1561" spans="1:15" ht="69.95" customHeight="1" x14ac:dyDescent="0.25">
      <c r="A1561" s="501"/>
      <c r="B1561" s="511"/>
      <c r="C1561" s="523">
        <v>2516122</v>
      </c>
      <c r="D1561" s="673" t="s">
        <v>661</v>
      </c>
      <c r="E1561" s="680"/>
      <c r="F1561" s="681"/>
      <c r="G1561" s="523">
        <v>81528112</v>
      </c>
      <c r="H1561" s="673" t="s">
        <v>664</v>
      </c>
      <c r="I1561" s="677" t="s">
        <v>665</v>
      </c>
      <c r="J1561" s="677"/>
      <c r="K1561" s="518" t="s">
        <v>163</v>
      </c>
      <c r="L1561" s="1383">
        <v>1</v>
      </c>
      <c r="M1561" s="678"/>
      <c r="N1561" s="678">
        <f t="shared" ref="N1561:N1577" si="28">+M1561*L1561</f>
        <v>0</v>
      </c>
      <c r="O1561" s="682"/>
    </row>
    <row r="1562" spans="1:15" ht="69.95" customHeight="1" x14ac:dyDescent="0.25">
      <c r="A1562" s="501"/>
      <c r="B1562" s="511"/>
      <c r="C1562" s="512">
        <v>2801201</v>
      </c>
      <c r="D1562" s="673" t="s">
        <v>947</v>
      </c>
      <c r="E1562" s="680"/>
      <c r="F1562" s="681"/>
      <c r="G1562" s="523">
        <v>51070120</v>
      </c>
      <c r="H1562" s="516" t="s">
        <v>948</v>
      </c>
      <c r="I1562" s="517" t="s">
        <v>448</v>
      </c>
      <c r="J1562" s="517"/>
      <c r="K1562" s="518" t="s">
        <v>163</v>
      </c>
      <c r="L1562" s="1375">
        <v>1</v>
      </c>
      <c r="M1562" s="678"/>
      <c r="N1562" s="678">
        <f t="shared" si="28"/>
        <v>0</v>
      </c>
      <c r="O1562" s="682"/>
    </row>
    <row r="1563" spans="1:15" ht="69.95" customHeight="1" x14ac:dyDescent="0.25">
      <c r="A1563" s="501"/>
      <c r="B1563" s="511"/>
      <c r="C1563" s="523">
        <v>2851630</v>
      </c>
      <c r="D1563" s="673" t="s">
        <v>459</v>
      </c>
      <c r="E1563" s="680"/>
      <c r="F1563" s="681"/>
      <c r="G1563" s="523">
        <v>53516052</v>
      </c>
      <c r="H1563" s="673" t="s">
        <v>460</v>
      </c>
      <c r="I1563" s="677" t="s">
        <v>448</v>
      </c>
      <c r="J1563" s="677"/>
      <c r="K1563" s="518" t="s">
        <v>163</v>
      </c>
      <c r="L1563" s="1383">
        <v>1</v>
      </c>
      <c r="M1563" s="678"/>
      <c r="N1563" s="678">
        <f t="shared" si="28"/>
        <v>0</v>
      </c>
      <c r="O1563" s="682"/>
    </row>
    <row r="1564" spans="1:15" ht="69.95" customHeight="1" x14ac:dyDescent="0.25">
      <c r="A1564" s="501"/>
      <c r="B1564" s="511"/>
      <c r="C1564" s="512">
        <v>2831607</v>
      </c>
      <c r="D1564" s="673" t="s">
        <v>449</v>
      </c>
      <c r="E1564" s="680"/>
      <c r="F1564" s="681"/>
      <c r="G1564" s="523">
        <v>54038070</v>
      </c>
      <c r="H1564" s="516" t="s">
        <v>450</v>
      </c>
      <c r="I1564" s="517" t="s">
        <v>448</v>
      </c>
      <c r="J1564" s="517"/>
      <c r="K1564" s="518" t="s">
        <v>163</v>
      </c>
      <c r="L1564" s="1375">
        <v>1</v>
      </c>
      <c r="M1564" s="678"/>
      <c r="N1564" s="678">
        <f t="shared" si="28"/>
        <v>0</v>
      </c>
      <c r="O1564" s="682"/>
    </row>
    <row r="1565" spans="1:15" ht="69.95" customHeight="1" x14ac:dyDescent="0.25">
      <c r="A1565" s="501"/>
      <c r="B1565" s="511"/>
      <c r="C1565" s="523">
        <v>2820111</v>
      </c>
      <c r="D1565" s="673" t="s">
        <v>455</v>
      </c>
      <c r="E1565" s="680"/>
      <c r="F1565" s="681"/>
      <c r="G1565" s="523">
        <v>50113160</v>
      </c>
      <c r="H1565" s="673" t="s">
        <v>456</v>
      </c>
      <c r="I1565" s="677" t="s">
        <v>448</v>
      </c>
      <c r="J1565" s="677"/>
      <c r="K1565" s="518" t="s">
        <v>163</v>
      </c>
      <c r="L1565" s="1383">
        <v>1</v>
      </c>
      <c r="M1565" s="678"/>
      <c r="N1565" s="678">
        <f t="shared" si="28"/>
        <v>0</v>
      </c>
      <c r="O1565" s="682"/>
    </row>
    <row r="1566" spans="1:15" ht="69.95" customHeight="1" x14ac:dyDescent="0.25">
      <c r="A1566" s="501"/>
      <c r="B1566" s="511"/>
      <c r="C1566" s="512">
        <v>1010337</v>
      </c>
      <c r="D1566" s="673" t="s">
        <v>667</v>
      </c>
      <c r="E1566" s="680"/>
      <c r="F1566" s="681"/>
      <c r="G1566" s="523">
        <v>40103058</v>
      </c>
      <c r="H1566" s="516" t="s">
        <v>668</v>
      </c>
      <c r="I1566" s="517" t="s">
        <v>669</v>
      </c>
      <c r="J1566" s="517"/>
      <c r="K1566" s="518" t="s">
        <v>103</v>
      </c>
      <c r="L1566" s="1375">
        <v>3</v>
      </c>
      <c r="M1566" s="678"/>
      <c r="N1566" s="678">
        <f t="shared" si="28"/>
        <v>0</v>
      </c>
      <c r="O1566" s="682"/>
    </row>
    <row r="1567" spans="1:15" ht="69.95" customHeight="1" x14ac:dyDescent="0.25">
      <c r="A1567" s="501"/>
      <c r="B1567" s="511"/>
      <c r="C1567" s="523">
        <v>2901620</v>
      </c>
      <c r="D1567" s="673" t="s">
        <v>457</v>
      </c>
      <c r="E1567" s="680"/>
      <c r="F1567" s="681"/>
      <c r="G1567" s="523">
        <v>52516050</v>
      </c>
      <c r="H1567" s="673" t="s">
        <v>458</v>
      </c>
      <c r="I1567" s="677" t="s">
        <v>448</v>
      </c>
      <c r="J1567" s="677"/>
      <c r="K1567" s="518" t="s">
        <v>163</v>
      </c>
      <c r="L1567" s="1383">
        <v>1</v>
      </c>
      <c r="M1567" s="678"/>
      <c r="N1567" s="678">
        <f t="shared" si="28"/>
        <v>0</v>
      </c>
      <c r="O1567" s="685"/>
    </row>
    <row r="1568" spans="1:15" ht="69.95" customHeight="1" x14ac:dyDescent="0.25">
      <c r="A1568" s="501"/>
      <c r="B1568" s="511"/>
      <c r="C1568" s="704">
        <v>2624210</v>
      </c>
      <c r="D1568" s="673" t="s">
        <v>788</v>
      </c>
      <c r="E1568" s="698" t="s">
        <v>983</v>
      </c>
      <c r="F1568" s="699" t="s">
        <v>35</v>
      </c>
      <c r="G1568" s="523">
        <v>80633010</v>
      </c>
      <c r="H1568" s="673" t="s">
        <v>790</v>
      </c>
      <c r="I1568" s="677" t="s">
        <v>665</v>
      </c>
      <c r="J1568" s="677" t="s">
        <v>30</v>
      </c>
      <c r="K1568" s="518" t="s">
        <v>163</v>
      </c>
      <c r="L1568" s="1383">
        <v>1</v>
      </c>
      <c r="M1568" s="678"/>
      <c r="N1568" s="678">
        <f t="shared" si="28"/>
        <v>0</v>
      </c>
      <c r="O1568" s="700">
        <f>SUM(N1568:N1568)</f>
        <v>0</v>
      </c>
    </row>
    <row r="1569" spans="1:15" ht="69.95" customHeight="1" x14ac:dyDescent="0.25">
      <c r="A1569" s="501"/>
      <c r="B1569" s="511"/>
      <c r="C1569" s="704">
        <v>2601806</v>
      </c>
      <c r="D1569" s="673" t="s">
        <v>673</v>
      </c>
      <c r="E1569" s="674" t="s">
        <v>950</v>
      </c>
      <c r="F1569" s="675" t="s">
        <v>951</v>
      </c>
      <c r="G1569" s="523">
        <v>81201018</v>
      </c>
      <c r="H1569" s="673" t="s">
        <v>676</v>
      </c>
      <c r="I1569" s="677" t="s">
        <v>665</v>
      </c>
      <c r="J1569" s="677" t="s">
        <v>30</v>
      </c>
      <c r="K1569" s="518" t="s">
        <v>163</v>
      </c>
      <c r="L1569" s="1383">
        <v>1</v>
      </c>
      <c r="M1569" s="678"/>
      <c r="N1569" s="678">
        <f t="shared" si="28"/>
        <v>0</v>
      </c>
      <c r="O1569" s="679">
        <f>SUM(N1569:N1570)</f>
        <v>0</v>
      </c>
    </row>
    <row r="1570" spans="1:15" ht="69.95" customHeight="1" x14ac:dyDescent="0.25">
      <c r="A1570" s="501"/>
      <c r="B1570" s="511"/>
      <c r="C1570" s="704">
        <v>1010337</v>
      </c>
      <c r="D1570" s="673" t="s">
        <v>667</v>
      </c>
      <c r="E1570" s="683"/>
      <c r="F1570" s="684"/>
      <c r="G1570" s="523">
        <v>40103058</v>
      </c>
      <c r="H1570" s="673" t="s">
        <v>668</v>
      </c>
      <c r="I1570" s="677" t="s">
        <v>669</v>
      </c>
      <c r="J1570" s="677"/>
      <c r="K1570" s="518" t="s">
        <v>103</v>
      </c>
      <c r="L1570" s="1383">
        <v>3</v>
      </c>
      <c r="M1570" s="678"/>
      <c r="N1570" s="678">
        <f t="shared" si="28"/>
        <v>0</v>
      </c>
      <c r="O1570" s="685"/>
    </row>
    <row r="1571" spans="1:15" ht="69.95" customHeight="1" x14ac:dyDescent="0.25">
      <c r="A1571" s="501"/>
      <c r="B1571" s="511"/>
      <c r="C1571" s="704">
        <v>3017015</v>
      </c>
      <c r="D1571" s="673" t="s">
        <v>984</v>
      </c>
      <c r="E1571" s="674" t="s">
        <v>985</v>
      </c>
      <c r="F1571" s="675" t="s">
        <v>985</v>
      </c>
      <c r="G1571" s="523">
        <v>90123050</v>
      </c>
      <c r="H1571" s="513" t="s">
        <v>986</v>
      </c>
      <c r="I1571" s="686" t="s">
        <v>680</v>
      </c>
      <c r="J1571" s="686" t="s">
        <v>36</v>
      </c>
      <c r="K1571" s="518" t="s">
        <v>163</v>
      </c>
      <c r="L1571" s="1376">
        <v>1</v>
      </c>
      <c r="M1571" s="678"/>
      <c r="N1571" s="678">
        <f t="shared" si="28"/>
        <v>0</v>
      </c>
      <c r="O1571" s="687">
        <f>SUM(N1571:N1573)</f>
        <v>0</v>
      </c>
    </row>
    <row r="1572" spans="1:15" ht="69.95" customHeight="1" x14ac:dyDescent="0.25">
      <c r="A1572" s="501"/>
      <c r="B1572" s="511"/>
      <c r="C1572" s="705">
        <v>2820161</v>
      </c>
      <c r="D1572" s="673" t="s">
        <v>909</v>
      </c>
      <c r="E1572" s="680"/>
      <c r="F1572" s="681"/>
      <c r="G1572" s="523">
        <v>50113260</v>
      </c>
      <c r="H1572" s="513" t="s">
        <v>910</v>
      </c>
      <c r="I1572" s="686" t="s">
        <v>448</v>
      </c>
      <c r="J1572" s="686"/>
      <c r="K1572" s="518" t="s">
        <v>163</v>
      </c>
      <c r="L1572" s="1376">
        <v>2</v>
      </c>
      <c r="M1572" s="678"/>
      <c r="N1572" s="678">
        <f t="shared" si="28"/>
        <v>0</v>
      </c>
      <c r="O1572" s="689"/>
    </row>
    <row r="1573" spans="1:15" ht="69.95" customHeight="1" x14ac:dyDescent="0.25">
      <c r="A1573" s="501"/>
      <c r="B1573" s="511"/>
      <c r="C1573" s="706">
        <v>2820108</v>
      </c>
      <c r="D1573" s="673" t="s">
        <v>686</v>
      </c>
      <c r="E1573" s="683"/>
      <c r="F1573" s="684"/>
      <c r="G1573" s="523">
        <v>50112008</v>
      </c>
      <c r="H1573" s="513" t="s">
        <v>687</v>
      </c>
      <c r="I1573" s="686" t="s">
        <v>448</v>
      </c>
      <c r="J1573" s="686"/>
      <c r="K1573" s="518" t="s">
        <v>688</v>
      </c>
      <c r="L1573" s="1376">
        <v>1</v>
      </c>
      <c r="M1573" s="678"/>
      <c r="N1573" s="678">
        <f t="shared" si="28"/>
        <v>0</v>
      </c>
      <c r="O1573" s="690"/>
    </row>
    <row r="1574" spans="1:15" ht="69.95" customHeight="1" x14ac:dyDescent="0.25">
      <c r="A1574" s="501"/>
      <c r="B1574" s="511"/>
      <c r="C1574" s="707">
        <v>1021752</v>
      </c>
      <c r="D1574" s="673" t="s">
        <v>689</v>
      </c>
      <c r="E1574" s="674" t="s">
        <v>955</v>
      </c>
      <c r="F1574" s="675" t="s">
        <v>35</v>
      </c>
      <c r="G1574" s="523">
        <v>41002192</v>
      </c>
      <c r="H1574" s="673" t="s">
        <v>691</v>
      </c>
      <c r="I1574" s="677" t="s">
        <v>685</v>
      </c>
      <c r="J1574" s="677" t="s">
        <v>623</v>
      </c>
      <c r="K1574" s="518" t="s">
        <v>103</v>
      </c>
      <c r="L1574" s="1376">
        <v>6</v>
      </c>
      <c r="M1574" s="678"/>
      <c r="N1574" s="678">
        <f t="shared" si="28"/>
        <v>0</v>
      </c>
      <c r="O1574" s="687">
        <f>SUM(N1574:N1577)</f>
        <v>0</v>
      </c>
    </row>
    <row r="1575" spans="1:15" ht="69.95" customHeight="1" x14ac:dyDescent="0.25">
      <c r="A1575" s="501"/>
      <c r="B1575" s="511"/>
      <c r="C1575" s="704">
        <v>2862301</v>
      </c>
      <c r="D1575" s="673" t="s">
        <v>692</v>
      </c>
      <c r="E1575" s="680"/>
      <c r="F1575" s="681"/>
      <c r="G1575" s="523">
        <v>50801001</v>
      </c>
      <c r="H1575" s="513" t="s">
        <v>693</v>
      </c>
      <c r="I1575" s="686" t="s">
        <v>448</v>
      </c>
      <c r="J1575" s="686"/>
      <c r="K1575" s="518" t="s">
        <v>163</v>
      </c>
      <c r="L1575" s="1376">
        <v>1</v>
      </c>
      <c r="M1575" s="678"/>
      <c r="N1575" s="678">
        <f t="shared" si="28"/>
        <v>0</v>
      </c>
      <c r="O1575" s="689"/>
    </row>
    <row r="1576" spans="1:15" ht="69.95" customHeight="1" x14ac:dyDescent="0.25">
      <c r="A1576" s="501"/>
      <c r="B1576" s="511"/>
      <c r="C1576" s="707">
        <v>2635125</v>
      </c>
      <c r="D1576" s="673" t="s">
        <v>742</v>
      </c>
      <c r="E1576" s="680"/>
      <c r="F1576" s="681"/>
      <c r="G1576" s="523">
        <v>80101250</v>
      </c>
      <c r="H1576" s="673" t="s">
        <v>743</v>
      </c>
      <c r="I1576" s="677" t="s">
        <v>665</v>
      </c>
      <c r="J1576" s="677"/>
      <c r="K1576" s="518" t="s">
        <v>163</v>
      </c>
      <c r="L1576" s="1376">
        <v>2</v>
      </c>
      <c r="M1576" s="678"/>
      <c r="N1576" s="678">
        <f t="shared" si="28"/>
        <v>0</v>
      </c>
      <c r="O1576" s="689"/>
    </row>
    <row r="1577" spans="1:15" ht="69.95" customHeight="1" x14ac:dyDescent="0.25">
      <c r="A1577" s="501"/>
      <c r="B1577" s="511"/>
      <c r="C1577" s="704">
        <v>2052244</v>
      </c>
      <c r="D1577" s="673" t="s">
        <v>491</v>
      </c>
      <c r="E1577" s="683"/>
      <c r="F1577" s="684"/>
      <c r="G1577" s="523">
        <v>10606082</v>
      </c>
      <c r="H1577" s="513" t="s">
        <v>492</v>
      </c>
      <c r="I1577" s="686" t="s">
        <v>466</v>
      </c>
      <c r="J1577" s="686"/>
      <c r="K1577" s="518" t="s">
        <v>163</v>
      </c>
      <c r="L1577" s="1376">
        <v>3</v>
      </c>
      <c r="M1577" s="678"/>
      <c r="N1577" s="678">
        <f t="shared" si="28"/>
        <v>0</v>
      </c>
      <c r="O1577" s="690"/>
    </row>
    <row r="1578" spans="1:15" ht="69.95" customHeight="1" x14ac:dyDescent="0.25">
      <c r="A1578" s="501"/>
      <c r="B1578" s="691"/>
      <c r="C1578" s="707">
        <v>2621116</v>
      </c>
      <c r="D1578" s="673" t="s">
        <v>774</v>
      </c>
      <c r="E1578" s="701" t="s">
        <v>987</v>
      </c>
      <c r="F1578" s="702" t="s">
        <v>35</v>
      </c>
      <c r="G1578" s="523">
        <v>80611160</v>
      </c>
      <c r="H1578" s="673" t="s">
        <v>776</v>
      </c>
      <c r="I1578" s="677" t="s">
        <v>665</v>
      </c>
      <c r="J1578" s="677" t="s">
        <v>623</v>
      </c>
      <c r="K1578" s="518" t="s">
        <v>163</v>
      </c>
      <c r="L1578" s="1376">
        <v>2</v>
      </c>
      <c r="M1578" s="678"/>
      <c r="N1578" s="678">
        <f>+M1578*L1578</f>
        <v>0</v>
      </c>
      <c r="O1578" s="703">
        <f>SUM(N1578)</f>
        <v>0</v>
      </c>
    </row>
    <row r="1579" spans="1:15" ht="69.95" customHeight="1" x14ac:dyDescent="0.25">
      <c r="A1579" s="543" t="s">
        <v>988</v>
      </c>
      <c r="B1579" s="642" t="s">
        <v>988</v>
      </c>
      <c r="C1579" s="565">
        <v>2120102</v>
      </c>
      <c r="D1579" s="656" t="s">
        <v>655</v>
      </c>
      <c r="E1579" s="657" t="s">
        <v>945</v>
      </c>
      <c r="F1579" s="658" t="s">
        <v>946</v>
      </c>
      <c r="G1579" s="565">
        <v>12005072</v>
      </c>
      <c r="H1579" s="659" t="s">
        <v>658</v>
      </c>
      <c r="I1579" s="660" t="s">
        <v>466</v>
      </c>
      <c r="J1579" s="660" t="s">
        <v>30</v>
      </c>
      <c r="K1579" s="562" t="s">
        <v>163</v>
      </c>
      <c r="L1579" s="1382">
        <v>1</v>
      </c>
      <c r="M1579" s="661"/>
      <c r="N1579" s="661">
        <f>+M1579*L1579</f>
        <v>0</v>
      </c>
      <c r="O1579" s="662">
        <f>SUM(N1580:N1587)</f>
        <v>0</v>
      </c>
    </row>
    <row r="1580" spans="1:15" ht="69.95" customHeight="1" x14ac:dyDescent="0.25">
      <c r="A1580" s="543"/>
      <c r="B1580" s="554"/>
      <c r="C1580" s="565">
        <v>2112042</v>
      </c>
      <c r="D1580" s="656" t="s">
        <v>659</v>
      </c>
      <c r="E1580" s="640"/>
      <c r="F1580" s="641"/>
      <c r="G1580" s="565">
        <v>12611400</v>
      </c>
      <c r="H1580" s="656" t="s">
        <v>660</v>
      </c>
      <c r="I1580" s="660" t="s">
        <v>466</v>
      </c>
      <c r="J1580" s="660"/>
      <c r="K1580" s="562" t="s">
        <v>163</v>
      </c>
      <c r="L1580" s="1382">
        <v>1</v>
      </c>
      <c r="M1580" s="661"/>
      <c r="N1580" s="661">
        <f>+M1580*L1580</f>
        <v>0</v>
      </c>
      <c r="O1580" s="663"/>
    </row>
    <row r="1581" spans="1:15" ht="69.95" customHeight="1" x14ac:dyDescent="0.25">
      <c r="A1581" s="543"/>
      <c r="B1581" s="554"/>
      <c r="C1581" s="565">
        <v>2516122</v>
      </c>
      <c r="D1581" s="656" t="s">
        <v>661</v>
      </c>
      <c r="E1581" s="640"/>
      <c r="F1581" s="641"/>
      <c r="G1581" s="565">
        <v>81528112</v>
      </c>
      <c r="H1581" s="656" t="s">
        <v>664</v>
      </c>
      <c r="I1581" s="660" t="s">
        <v>665</v>
      </c>
      <c r="J1581" s="660"/>
      <c r="K1581" s="562" t="s">
        <v>163</v>
      </c>
      <c r="L1581" s="1382">
        <v>1</v>
      </c>
      <c r="M1581" s="661"/>
      <c r="N1581" s="661">
        <f t="shared" ref="N1581:N1597" si="29">+M1581*L1581</f>
        <v>0</v>
      </c>
      <c r="O1581" s="663"/>
    </row>
    <row r="1582" spans="1:15" ht="69.95" customHeight="1" x14ac:dyDescent="0.25">
      <c r="A1582" s="543"/>
      <c r="B1582" s="554"/>
      <c r="C1582" s="559">
        <v>2801201</v>
      </c>
      <c r="D1582" s="656" t="s">
        <v>947</v>
      </c>
      <c r="E1582" s="640"/>
      <c r="F1582" s="641"/>
      <c r="G1582" s="565">
        <v>51070120</v>
      </c>
      <c r="H1582" s="664" t="s">
        <v>948</v>
      </c>
      <c r="I1582" s="665" t="s">
        <v>448</v>
      </c>
      <c r="J1582" s="665"/>
      <c r="K1582" s="562" t="s">
        <v>163</v>
      </c>
      <c r="L1582" s="1379">
        <v>1</v>
      </c>
      <c r="M1582" s="661"/>
      <c r="N1582" s="661">
        <f t="shared" si="29"/>
        <v>0</v>
      </c>
      <c r="O1582" s="663"/>
    </row>
    <row r="1583" spans="1:15" ht="69.95" customHeight="1" x14ac:dyDescent="0.25">
      <c r="A1583" s="543"/>
      <c r="B1583" s="554"/>
      <c r="C1583" s="565">
        <v>2851630</v>
      </c>
      <c r="D1583" s="656" t="s">
        <v>459</v>
      </c>
      <c r="E1583" s="640"/>
      <c r="F1583" s="641"/>
      <c r="G1583" s="565">
        <v>53516052</v>
      </c>
      <c r="H1583" s="656" t="s">
        <v>460</v>
      </c>
      <c r="I1583" s="660" t="s">
        <v>448</v>
      </c>
      <c r="J1583" s="660"/>
      <c r="K1583" s="562" t="s">
        <v>163</v>
      </c>
      <c r="L1583" s="1382">
        <v>1</v>
      </c>
      <c r="M1583" s="661"/>
      <c r="N1583" s="661">
        <f t="shared" si="29"/>
        <v>0</v>
      </c>
      <c r="O1583" s="663"/>
    </row>
    <row r="1584" spans="1:15" ht="69.95" customHeight="1" x14ac:dyDescent="0.25">
      <c r="A1584" s="543"/>
      <c r="B1584" s="554"/>
      <c r="C1584" s="559">
        <v>2831607</v>
      </c>
      <c r="D1584" s="656" t="s">
        <v>449</v>
      </c>
      <c r="E1584" s="640"/>
      <c r="F1584" s="641"/>
      <c r="G1584" s="565">
        <v>54038070</v>
      </c>
      <c r="H1584" s="664" t="s">
        <v>450</v>
      </c>
      <c r="I1584" s="665" t="s">
        <v>448</v>
      </c>
      <c r="J1584" s="665"/>
      <c r="K1584" s="562" t="s">
        <v>163</v>
      </c>
      <c r="L1584" s="1379">
        <v>1</v>
      </c>
      <c r="M1584" s="661"/>
      <c r="N1584" s="661">
        <f t="shared" si="29"/>
        <v>0</v>
      </c>
      <c r="O1584" s="663"/>
    </row>
    <row r="1585" spans="1:15" ht="69.95" customHeight="1" x14ac:dyDescent="0.25">
      <c r="A1585" s="543"/>
      <c r="B1585" s="554"/>
      <c r="C1585" s="565">
        <v>2820111</v>
      </c>
      <c r="D1585" s="656" t="s">
        <v>455</v>
      </c>
      <c r="E1585" s="640"/>
      <c r="F1585" s="641"/>
      <c r="G1585" s="565">
        <v>50113160</v>
      </c>
      <c r="H1585" s="656" t="s">
        <v>456</v>
      </c>
      <c r="I1585" s="660" t="s">
        <v>448</v>
      </c>
      <c r="J1585" s="660"/>
      <c r="K1585" s="562" t="s">
        <v>163</v>
      </c>
      <c r="L1585" s="1382">
        <v>1</v>
      </c>
      <c r="M1585" s="661"/>
      <c r="N1585" s="661">
        <f t="shared" si="29"/>
        <v>0</v>
      </c>
      <c r="O1585" s="663"/>
    </row>
    <row r="1586" spans="1:15" ht="69.95" customHeight="1" x14ac:dyDescent="0.25">
      <c r="A1586" s="543"/>
      <c r="B1586" s="554"/>
      <c r="C1586" s="559">
        <v>1010337</v>
      </c>
      <c r="D1586" s="656" t="s">
        <v>667</v>
      </c>
      <c r="E1586" s="640"/>
      <c r="F1586" s="641"/>
      <c r="G1586" s="565">
        <v>40103058</v>
      </c>
      <c r="H1586" s="664" t="s">
        <v>668</v>
      </c>
      <c r="I1586" s="665" t="s">
        <v>669</v>
      </c>
      <c r="J1586" s="665"/>
      <c r="K1586" s="562" t="s">
        <v>103</v>
      </c>
      <c r="L1586" s="1379">
        <v>3</v>
      </c>
      <c r="M1586" s="661"/>
      <c r="N1586" s="661">
        <f t="shared" si="29"/>
        <v>0</v>
      </c>
      <c r="O1586" s="663"/>
    </row>
    <row r="1587" spans="1:15" ht="69.95" customHeight="1" x14ac:dyDescent="0.25">
      <c r="A1587" s="543"/>
      <c r="B1587" s="554"/>
      <c r="C1587" s="565">
        <v>2901620</v>
      </c>
      <c r="D1587" s="656" t="s">
        <v>457</v>
      </c>
      <c r="E1587" s="638"/>
      <c r="F1587" s="639"/>
      <c r="G1587" s="565">
        <v>52516050</v>
      </c>
      <c r="H1587" s="656" t="s">
        <v>458</v>
      </c>
      <c r="I1587" s="660" t="s">
        <v>448</v>
      </c>
      <c r="J1587" s="660"/>
      <c r="K1587" s="562" t="s">
        <v>163</v>
      </c>
      <c r="L1587" s="1382">
        <v>1</v>
      </c>
      <c r="M1587" s="661"/>
      <c r="N1587" s="661">
        <f t="shared" si="29"/>
        <v>0</v>
      </c>
      <c r="O1587" s="666"/>
    </row>
    <row r="1588" spans="1:15" ht="69.95" customHeight="1" x14ac:dyDescent="0.25">
      <c r="A1588" s="543"/>
      <c r="B1588" s="554"/>
      <c r="C1588" s="565">
        <v>2624215</v>
      </c>
      <c r="D1588" s="656" t="s">
        <v>843</v>
      </c>
      <c r="E1588" s="692" t="s">
        <v>989</v>
      </c>
      <c r="F1588" s="693" t="s">
        <v>35</v>
      </c>
      <c r="G1588" s="565">
        <v>80633015</v>
      </c>
      <c r="H1588" s="656" t="s">
        <v>845</v>
      </c>
      <c r="I1588" s="660" t="s">
        <v>665</v>
      </c>
      <c r="J1588" s="660" t="s">
        <v>30</v>
      </c>
      <c r="K1588" s="562" t="s">
        <v>163</v>
      </c>
      <c r="L1588" s="1382">
        <v>1</v>
      </c>
      <c r="M1588" s="661"/>
      <c r="N1588" s="661">
        <f t="shared" si="29"/>
        <v>0</v>
      </c>
      <c r="O1588" s="694">
        <f>SUM(N1588:N1588)</f>
        <v>0</v>
      </c>
    </row>
    <row r="1589" spans="1:15" ht="69.95" customHeight="1" x14ac:dyDescent="0.25">
      <c r="A1589" s="543"/>
      <c r="B1589" s="554"/>
      <c r="C1589" s="565">
        <v>2601806</v>
      </c>
      <c r="D1589" s="656" t="s">
        <v>673</v>
      </c>
      <c r="E1589" s="657" t="s">
        <v>950</v>
      </c>
      <c r="F1589" s="658" t="s">
        <v>951</v>
      </c>
      <c r="G1589" s="565">
        <v>81201018</v>
      </c>
      <c r="H1589" s="656" t="s">
        <v>676</v>
      </c>
      <c r="I1589" s="660" t="s">
        <v>665</v>
      </c>
      <c r="J1589" s="660" t="s">
        <v>30</v>
      </c>
      <c r="K1589" s="562" t="s">
        <v>163</v>
      </c>
      <c r="L1589" s="1382">
        <v>1</v>
      </c>
      <c r="M1589" s="661"/>
      <c r="N1589" s="661">
        <f t="shared" si="29"/>
        <v>0</v>
      </c>
      <c r="O1589" s="662">
        <f>SUM(N1589:N1590)</f>
        <v>0</v>
      </c>
    </row>
    <row r="1590" spans="1:15" ht="69.95" customHeight="1" x14ac:dyDescent="0.25">
      <c r="A1590" s="543"/>
      <c r="B1590" s="554"/>
      <c r="C1590" s="565">
        <v>1010337</v>
      </c>
      <c r="D1590" s="656" t="s">
        <v>667</v>
      </c>
      <c r="E1590" s="638"/>
      <c r="F1590" s="639"/>
      <c r="G1590" s="565">
        <v>40103058</v>
      </c>
      <c r="H1590" s="656" t="s">
        <v>668</v>
      </c>
      <c r="I1590" s="660" t="s">
        <v>669</v>
      </c>
      <c r="J1590" s="660"/>
      <c r="K1590" s="562" t="s">
        <v>103</v>
      </c>
      <c r="L1590" s="1382">
        <v>3</v>
      </c>
      <c r="M1590" s="661"/>
      <c r="N1590" s="661">
        <f t="shared" si="29"/>
        <v>0</v>
      </c>
      <c r="O1590" s="666"/>
    </row>
    <row r="1591" spans="1:15" ht="69.95" customHeight="1" x14ac:dyDescent="0.25">
      <c r="A1591" s="543"/>
      <c r="B1591" s="554"/>
      <c r="C1591" s="565">
        <v>3017018</v>
      </c>
      <c r="D1591" s="656" t="s">
        <v>990</v>
      </c>
      <c r="E1591" s="657" t="s">
        <v>991</v>
      </c>
      <c r="F1591" s="658" t="s">
        <v>991</v>
      </c>
      <c r="G1591" s="565">
        <v>90123075</v>
      </c>
      <c r="H1591" s="667" t="s">
        <v>992</v>
      </c>
      <c r="I1591" s="668" t="s">
        <v>680</v>
      </c>
      <c r="J1591" s="668" t="s">
        <v>36</v>
      </c>
      <c r="K1591" s="562" t="s">
        <v>163</v>
      </c>
      <c r="L1591" s="1380">
        <v>1</v>
      </c>
      <c r="M1591" s="661"/>
      <c r="N1591" s="661">
        <f t="shared" si="29"/>
        <v>0</v>
      </c>
      <c r="O1591" s="669">
        <f>SUM(N1591:N1593)</f>
        <v>0</v>
      </c>
    </row>
    <row r="1592" spans="1:15" ht="69.95" customHeight="1" x14ac:dyDescent="0.25">
      <c r="A1592" s="543"/>
      <c r="B1592" s="554"/>
      <c r="C1592" s="589">
        <v>2820161</v>
      </c>
      <c r="D1592" s="656" t="s">
        <v>909</v>
      </c>
      <c r="E1592" s="640"/>
      <c r="F1592" s="641"/>
      <c r="G1592" s="565">
        <v>50113260</v>
      </c>
      <c r="H1592" s="667" t="s">
        <v>910</v>
      </c>
      <c r="I1592" s="668" t="s">
        <v>448</v>
      </c>
      <c r="J1592" s="668"/>
      <c r="K1592" s="562" t="s">
        <v>163</v>
      </c>
      <c r="L1592" s="1380">
        <v>2</v>
      </c>
      <c r="M1592" s="661"/>
      <c r="N1592" s="661">
        <f t="shared" si="29"/>
        <v>0</v>
      </c>
      <c r="O1592" s="670"/>
    </row>
    <row r="1593" spans="1:15" ht="69.95" customHeight="1" x14ac:dyDescent="0.25">
      <c r="A1593" s="543"/>
      <c r="B1593" s="554"/>
      <c r="C1593" s="559">
        <v>2820108</v>
      </c>
      <c r="D1593" s="656" t="s">
        <v>686</v>
      </c>
      <c r="E1593" s="638"/>
      <c r="F1593" s="639"/>
      <c r="G1593" s="565">
        <v>50112008</v>
      </c>
      <c r="H1593" s="667" t="s">
        <v>687</v>
      </c>
      <c r="I1593" s="668" t="s">
        <v>448</v>
      </c>
      <c r="J1593" s="668"/>
      <c r="K1593" s="562" t="s">
        <v>688</v>
      </c>
      <c r="L1593" s="1380">
        <v>1</v>
      </c>
      <c r="M1593" s="661"/>
      <c r="N1593" s="661">
        <f t="shared" si="29"/>
        <v>0</v>
      </c>
      <c r="O1593" s="671"/>
    </row>
    <row r="1594" spans="1:15" ht="69.95" customHeight="1" x14ac:dyDescent="0.25">
      <c r="A1594" s="543"/>
      <c r="B1594" s="554"/>
      <c r="C1594" s="574">
        <v>1021752</v>
      </c>
      <c r="D1594" s="656" t="s">
        <v>689</v>
      </c>
      <c r="E1594" s="657" t="s">
        <v>955</v>
      </c>
      <c r="F1594" s="658" t="s">
        <v>35</v>
      </c>
      <c r="G1594" s="565">
        <v>41002192</v>
      </c>
      <c r="H1594" s="656" t="s">
        <v>691</v>
      </c>
      <c r="I1594" s="660" t="s">
        <v>685</v>
      </c>
      <c r="J1594" s="660" t="s">
        <v>623</v>
      </c>
      <c r="K1594" s="562" t="s">
        <v>103</v>
      </c>
      <c r="L1594" s="1380">
        <v>6</v>
      </c>
      <c r="M1594" s="661"/>
      <c r="N1594" s="661">
        <f t="shared" si="29"/>
        <v>0</v>
      </c>
      <c r="O1594" s="669">
        <f>SUM(N1594:N1597)</f>
        <v>0</v>
      </c>
    </row>
    <row r="1595" spans="1:15" ht="69.95" customHeight="1" x14ac:dyDescent="0.25">
      <c r="A1595" s="543"/>
      <c r="B1595" s="554"/>
      <c r="C1595" s="565">
        <v>2862301</v>
      </c>
      <c r="D1595" s="656" t="s">
        <v>692</v>
      </c>
      <c r="E1595" s="640"/>
      <c r="F1595" s="641"/>
      <c r="G1595" s="565">
        <v>50801001</v>
      </c>
      <c r="H1595" s="667" t="s">
        <v>693</v>
      </c>
      <c r="I1595" s="668" t="s">
        <v>448</v>
      </c>
      <c r="J1595" s="668"/>
      <c r="K1595" s="562" t="s">
        <v>163</v>
      </c>
      <c r="L1595" s="1380">
        <v>1</v>
      </c>
      <c r="M1595" s="661"/>
      <c r="N1595" s="661">
        <f t="shared" si="29"/>
        <v>0</v>
      </c>
      <c r="O1595" s="670"/>
    </row>
    <row r="1596" spans="1:15" ht="69.95" customHeight="1" x14ac:dyDescent="0.25">
      <c r="A1596" s="543"/>
      <c r="B1596" s="554"/>
      <c r="C1596" s="574">
        <v>2635125</v>
      </c>
      <c r="D1596" s="656" t="s">
        <v>742</v>
      </c>
      <c r="E1596" s="640"/>
      <c r="F1596" s="641"/>
      <c r="G1596" s="565">
        <v>80101250</v>
      </c>
      <c r="H1596" s="656" t="s">
        <v>743</v>
      </c>
      <c r="I1596" s="660" t="s">
        <v>665</v>
      </c>
      <c r="J1596" s="660"/>
      <c r="K1596" s="562" t="s">
        <v>163</v>
      </c>
      <c r="L1596" s="1380">
        <v>2</v>
      </c>
      <c r="M1596" s="661"/>
      <c r="N1596" s="661">
        <f t="shared" si="29"/>
        <v>0</v>
      </c>
      <c r="O1596" s="670"/>
    </row>
    <row r="1597" spans="1:15" ht="69.95" customHeight="1" x14ac:dyDescent="0.25">
      <c r="A1597" s="543"/>
      <c r="B1597" s="554"/>
      <c r="C1597" s="565">
        <v>2052244</v>
      </c>
      <c r="D1597" s="656" t="s">
        <v>491</v>
      </c>
      <c r="E1597" s="638"/>
      <c r="F1597" s="639"/>
      <c r="G1597" s="565">
        <v>10606082</v>
      </c>
      <c r="H1597" s="667" t="s">
        <v>492</v>
      </c>
      <c r="I1597" s="668" t="s">
        <v>466</v>
      </c>
      <c r="J1597" s="668"/>
      <c r="K1597" s="562" t="s">
        <v>163</v>
      </c>
      <c r="L1597" s="1380">
        <v>3</v>
      </c>
      <c r="M1597" s="661"/>
      <c r="N1597" s="661">
        <f t="shared" si="29"/>
        <v>0</v>
      </c>
      <c r="O1597" s="671"/>
    </row>
    <row r="1598" spans="1:15" ht="69.95" customHeight="1" x14ac:dyDescent="0.25">
      <c r="A1598" s="543"/>
      <c r="B1598" s="643"/>
      <c r="C1598" s="574">
        <v>2621125</v>
      </c>
      <c r="D1598" s="656" t="s">
        <v>993</v>
      </c>
      <c r="E1598" s="695" t="s">
        <v>994</v>
      </c>
      <c r="F1598" s="696" t="s">
        <v>35</v>
      </c>
      <c r="G1598" s="565">
        <v>80611250</v>
      </c>
      <c r="H1598" s="656" t="s">
        <v>995</v>
      </c>
      <c r="I1598" s="660" t="s">
        <v>665</v>
      </c>
      <c r="J1598" s="660" t="s">
        <v>623</v>
      </c>
      <c r="K1598" s="562" t="s">
        <v>163</v>
      </c>
      <c r="L1598" s="1380">
        <v>2</v>
      </c>
      <c r="M1598" s="661"/>
      <c r="N1598" s="661">
        <f>+M1598*L1598</f>
        <v>0</v>
      </c>
      <c r="O1598" s="697">
        <f>SUM(N1598)</f>
        <v>0</v>
      </c>
    </row>
    <row r="1599" spans="1:15" ht="69.95" customHeight="1" x14ac:dyDescent="0.25">
      <c r="A1599" s="501" t="s">
        <v>996</v>
      </c>
      <c r="B1599" s="672"/>
      <c r="C1599" s="523">
        <v>2120102</v>
      </c>
      <c r="D1599" s="673" t="s">
        <v>655</v>
      </c>
      <c r="E1599" s="674" t="s">
        <v>945</v>
      </c>
      <c r="F1599" s="675" t="s">
        <v>946</v>
      </c>
      <c r="G1599" s="523">
        <v>12005072</v>
      </c>
      <c r="H1599" s="676" t="s">
        <v>658</v>
      </c>
      <c r="I1599" s="677" t="s">
        <v>466</v>
      </c>
      <c r="J1599" s="677" t="s">
        <v>30</v>
      </c>
      <c r="K1599" s="518" t="s">
        <v>163</v>
      </c>
      <c r="L1599" s="1383">
        <v>1</v>
      </c>
      <c r="M1599" s="678"/>
      <c r="N1599" s="678">
        <f>+M1599*L1599</f>
        <v>0</v>
      </c>
      <c r="O1599" s="679">
        <f>SUM(N1600:N1607)</f>
        <v>0</v>
      </c>
    </row>
    <row r="1600" spans="1:15" ht="69.95" customHeight="1" x14ac:dyDescent="0.25">
      <c r="A1600" s="501"/>
      <c r="B1600" s="511"/>
      <c r="C1600" s="523">
        <v>2112042</v>
      </c>
      <c r="D1600" s="673" t="s">
        <v>659</v>
      </c>
      <c r="E1600" s="680"/>
      <c r="F1600" s="681"/>
      <c r="G1600" s="523">
        <v>12611400</v>
      </c>
      <c r="H1600" s="673" t="s">
        <v>660</v>
      </c>
      <c r="I1600" s="677" t="s">
        <v>466</v>
      </c>
      <c r="J1600" s="677"/>
      <c r="K1600" s="518" t="s">
        <v>163</v>
      </c>
      <c r="L1600" s="1383">
        <v>1</v>
      </c>
      <c r="M1600" s="678"/>
      <c r="N1600" s="678">
        <f>+M1600*L1600</f>
        <v>0</v>
      </c>
      <c r="O1600" s="682"/>
    </row>
    <row r="1601" spans="1:15" ht="69.95" customHeight="1" x14ac:dyDescent="0.25">
      <c r="A1601" s="501"/>
      <c r="B1601" s="511"/>
      <c r="C1601" s="523">
        <v>2516122</v>
      </c>
      <c r="D1601" s="673" t="s">
        <v>661</v>
      </c>
      <c r="E1601" s="680"/>
      <c r="F1601" s="681"/>
      <c r="G1601" s="523">
        <v>81528112</v>
      </c>
      <c r="H1601" s="673" t="s">
        <v>664</v>
      </c>
      <c r="I1601" s="677" t="s">
        <v>665</v>
      </c>
      <c r="J1601" s="677"/>
      <c r="K1601" s="518" t="s">
        <v>163</v>
      </c>
      <c r="L1601" s="1383">
        <v>1</v>
      </c>
      <c r="M1601" s="678"/>
      <c r="N1601" s="678">
        <f t="shared" ref="N1601:N1619" si="30">+M1601*L1601</f>
        <v>0</v>
      </c>
      <c r="O1601" s="682"/>
    </row>
    <row r="1602" spans="1:15" ht="69.95" customHeight="1" x14ac:dyDescent="0.25">
      <c r="A1602" s="501"/>
      <c r="B1602" s="511"/>
      <c r="C1602" s="512">
        <v>2801201</v>
      </c>
      <c r="D1602" s="673" t="s">
        <v>947</v>
      </c>
      <c r="E1602" s="680"/>
      <c r="F1602" s="681"/>
      <c r="G1602" s="523">
        <v>51070120</v>
      </c>
      <c r="H1602" s="516" t="s">
        <v>948</v>
      </c>
      <c r="I1602" s="517" t="s">
        <v>448</v>
      </c>
      <c r="J1602" s="517"/>
      <c r="K1602" s="518" t="s">
        <v>163</v>
      </c>
      <c r="L1602" s="1375">
        <v>1</v>
      </c>
      <c r="M1602" s="678"/>
      <c r="N1602" s="678">
        <f t="shared" si="30"/>
        <v>0</v>
      </c>
      <c r="O1602" s="682"/>
    </row>
    <row r="1603" spans="1:15" ht="69.95" customHeight="1" x14ac:dyDescent="0.25">
      <c r="A1603" s="501"/>
      <c r="B1603" s="511"/>
      <c r="C1603" s="523">
        <v>2851630</v>
      </c>
      <c r="D1603" s="673" t="s">
        <v>459</v>
      </c>
      <c r="E1603" s="680"/>
      <c r="F1603" s="681"/>
      <c r="G1603" s="523">
        <v>53516052</v>
      </c>
      <c r="H1603" s="673" t="s">
        <v>460</v>
      </c>
      <c r="I1603" s="677" t="s">
        <v>448</v>
      </c>
      <c r="J1603" s="677"/>
      <c r="K1603" s="518" t="s">
        <v>163</v>
      </c>
      <c r="L1603" s="1383">
        <v>1</v>
      </c>
      <c r="M1603" s="678"/>
      <c r="N1603" s="678">
        <f t="shared" si="30"/>
        <v>0</v>
      </c>
      <c r="O1603" s="682"/>
    </row>
    <row r="1604" spans="1:15" ht="69.95" customHeight="1" x14ac:dyDescent="0.25">
      <c r="A1604" s="501"/>
      <c r="B1604" s="511"/>
      <c r="C1604" s="512">
        <v>2831607</v>
      </c>
      <c r="D1604" s="673" t="s">
        <v>449</v>
      </c>
      <c r="E1604" s="680"/>
      <c r="F1604" s="681"/>
      <c r="G1604" s="523">
        <v>54038070</v>
      </c>
      <c r="H1604" s="516" t="s">
        <v>450</v>
      </c>
      <c r="I1604" s="517" t="s">
        <v>448</v>
      </c>
      <c r="J1604" s="517"/>
      <c r="K1604" s="518" t="s">
        <v>163</v>
      </c>
      <c r="L1604" s="1375">
        <v>1</v>
      </c>
      <c r="M1604" s="678"/>
      <c r="N1604" s="678">
        <f t="shared" si="30"/>
        <v>0</v>
      </c>
      <c r="O1604" s="682"/>
    </row>
    <row r="1605" spans="1:15" ht="69.95" customHeight="1" x14ac:dyDescent="0.25">
      <c r="A1605" s="501"/>
      <c r="B1605" s="511"/>
      <c r="C1605" s="523">
        <v>2820111</v>
      </c>
      <c r="D1605" s="673" t="s">
        <v>455</v>
      </c>
      <c r="E1605" s="680"/>
      <c r="F1605" s="681"/>
      <c r="G1605" s="523">
        <v>50113160</v>
      </c>
      <c r="H1605" s="673" t="s">
        <v>456</v>
      </c>
      <c r="I1605" s="677" t="s">
        <v>448</v>
      </c>
      <c r="J1605" s="677"/>
      <c r="K1605" s="518" t="s">
        <v>163</v>
      </c>
      <c r="L1605" s="1383">
        <v>1</v>
      </c>
      <c r="M1605" s="678"/>
      <c r="N1605" s="678">
        <f t="shared" si="30"/>
        <v>0</v>
      </c>
      <c r="O1605" s="682"/>
    </row>
    <row r="1606" spans="1:15" ht="69.95" customHeight="1" x14ac:dyDescent="0.25">
      <c r="A1606" s="501"/>
      <c r="B1606" s="511"/>
      <c r="C1606" s="512">
        <v>1010337</v>
      </c>
      <c r="D1606" s="673" t="s">
        <v>667</v>
      </c>
      <c r="E1606" s="680"/>
      <c r="F1606" s="681"/>
      <c r="G1606" s="523">
        <v>40103058</v>
      </c>
      <c r="H1606" s="516" t="s">
        <v>668</v>
      </c>
      <c r="I1606" s="517" t="s">
        <v>669</v>
      </c>
      <c r="J1606" s="517"/>
      <c r="K1606" s="518" t="s">
        <v>103</v>
      </c>
      <c r="L1606" s="1375">
        <v>3</v>
      </c>
      <c r="M1606" s="678"/>
      <c r="N1606" s="678">
        <f t="shared" si="30"/>
        <v>0</v>
      </c>
      <c r="O1606" s="682"/>
    </row>
    <row r="1607" spans="1:15" ht="69.95" customHeight="1" x14ac:dyDescent="0.25">
      <c r="A1607" s="501"/>
      <c r="B1607" s="511"/>
      <c r="C1607" s="523">
        <v>2901620</v>
      </c>
      <c r="D1607" s="673" t="s">
        <v>457</v>
      </c>
      <c r="E1607" s="683"/>
      <c r="F1607" s="684"/>
      <c r="G1607" s="523">
        <v>52516050</v>
      </c>
      <c r="H1607" s="673" t="s">
        <v>458</v>
      </c>
      <c r="I1607" s="677" t="s">
        <v>448</v>
      </c>
      <c r="J1607" s="677"/>
      <c r="K1607" s="518" t="s">
        <v>163</v>
      </c>
      <c r="L1607" s="1383">
        <v>1</v>
      </c>
      <c r="M1607" s="678"/>
      <c r="N1607" s="678">
        <f t="shared" si="30"/>
        <v>0</v>
      </c>
      <c r="O1607" s="685"/>
    </row>
    <row r="1608" spans="1:15" ht="69.95" customHeight="1" x14ac:dyDescent="0.25">
      <c r="A1608" s="501"/>
      <c r="B1608" s="511"/>
      <c r="C1608" s="523">
        <v>2624101</v>
      </c>
      <c r="D1608" s="673" t="s">
        <v>733</v>
      </c>
      <c r="E1608" s="698" t="s">
        <v>949</v>
      </c>
      <c r="F1608" s="699" t="s">
        <v>35</v>
      </c>
      <c r="G1608" s="523">
        <v>80632001</v>
      </c>
      <c r="H1608" s="673" t="s">
        <v>735</v>
      </c>
      <c r="I1608" s="677" t="s">
        <v>665</v>
      </c>
      <c r="J1608" s="677" t="s">
        <v>30</v>
      </c>
      <c r="K1608" s="518" t="s">
        <v>163</v>
      </c>
      <c r="L1608" s="1383">
        <v>1</v>
      </c>
      <c r="M1608" s="678"/>
      <c r="N1608" s="678">
        <f t="shared" si="30"/>
        <v>0</v>
      </c>
      <c r="O1608" s="700">
        <f>SUM(N1608:N1608)</f>
        <v>0</v>
      </c>
    </row>
    <row r="1609" spans="1:15" ht="69.95" customHeight="1" x14ac:dyDescent="0.25">
      <c r="A1609" s="501"/>
      <c r="B1609" s="511"/>
      <c r="C1609" s="523">
        <v>2601806</v>
      </c>
      <c r="D1609" s="673" t="s">
        <v>673</v>
      </c>
      <c r="E1609" s="674" t="s">
        <v>950</v>
      </c>
      <c r="F1609" s="675" t="s">
        <v>951</v>
      </c>
      <c r="G1609" s="523">
        <v>81201018</v>
      </c>
      <c r="H1609" s="673" t="s">
        <v>676</v>
      </c>
      <c r="I1609" s="677" t="s">
        <v>665</v>
      </c>
      <c r="J1609" s="677" t="s">
        <v>30</v>
      </c>
      <c r="K1609" s="518" t="s">
        <v>163</v>
      </c>
      <c r="L1609" s="1383">
        <v>1</v>
      </c>
      <c r="M1609" s="678"/>
      <c r="N1609" s="678">
        <f t="shared" si="30"/>
        <v>0</v>
      </c>
      <c r="O1609" s="679">
        <f>SUM(N1609:N1610)</f>
        <v>0</v>
      </c>
    </row>
    <row r="1610" spans="1:15" ht="69.95" customHeight="1" x14ac:dyDescent="0.25">
      <c r="A1610" s="501"/>
      <c r="B1610" s="511"/>
      <c r="C1610" s="523">
        <v>1010337</v>
      </c>
      <c r="D1610" s="673" t="s">
        <v>667</v>
      </c>
      <c r="E1610" s="683"/>
      <c r="F1610" s="684"/>
      <c r="G1610" s="523">
        <v>40103058</v>
      </c>
      <c r="H1610" s="673" t="s">
        <v>668</v>
      </c>
      <c r="I1610" s="677" t="s">
        <v>669</v>
      </c>
      <c r="J1610" s="677"/>
      <c r="K1610" s="518" t="s">
        <v>103</v>
      </c>
      <c r="L1610" s="1383">
        <v>3</v>
      </c>
      <c r="M1610" s="678"/>
      <c r="N1610" s="678">
        <f t="shared" si="30"/>
        <v>0</v>
      </c>
      <c r="O1610" s="685"/>
    </row>
    <row r="1611" spans="1:15" ht="69.95" customHeight="1" x14ac:dyDescent="0.25">
      <c r="A1611" s="501"/>
      <c r="B1611" s="511"/>
      <c r="C1611" s="523">
        <v>3017003</v>
      </c>
      <c r="D1611" s="673" t="s">
        <v>952</v>
      </c>
      <c r="E1611" s="674" t="s">
        <v>953</v>
      </c>
      <c r="F1611" s="675" t="s">
        <v>953</v>
      </c>
      <c r="G1611" s="523">
        <v>90123005</v>
      </c>
      <c r="H1611" s="513" t="s">
        <v>954</v>
      </c>
      <c r="I1611" s="686" t="s">
        <v>680</v>
      </c>
      <c r="J1611" s="686" t="s">
        <v>36</v>
      </c>
      <c r="K1611" s="518" t="s">
        <v>163</v>
      </c>
      <c r="L1611" s="1376">
        <v>1</v>
      </c>
      <c r="M1611" s="678"/>
      <c r="N1611" s="678">
        <f t="shared" si="30"/>
        <v>0</v>
      </c>
      <c r="O1611" s="687">
        <f>SUM(N1611:N1613)</f>
        <v>0</v>
      </c>
    </row>
    <row r="1612" spans="1:15" ht="69.95" customHeight="1" x14ac:dyDescent="0.25">
      <c r="A1612" s="501"/>
      <c r="B1612" s="511"/>
      <c r="C1612" s="688">
        <v>2820161</v>
      </c>
      <c r="D1612" s="673" t="s">
        <v>909</v>
      </c>
      <c r="E1612" s="680"/>
      <c r="F1612" s="681"/>
      <c r="G1612" s="523">
        <v>50113260</v>
      </c>
      <c r="H1612" s="513" t="s">
        <v>910</v>
      </c>
      <c r="I1612" s="686" t="s">
        <v>448</v>
      </c>
      <c r="J1612" s="686"/>
      <c r="K1612" s="518" t="s">
        <v>163</v>
      </c>
      <c r="L1612" s="1376">
        <v>2</v>
      </c>
      <c r="M1612" s="678"/>
      <c r="N1612" s="678">
        <f t="shared" si="30"/>
        <v>0</v>
      </c>
      <c r="O1612" s="689"/>
    </row>
    <row r="1613" spans="1:15" ht="69.95" customHeight="1" x14ac:dyDescent="0.25">
      <c r="A1613" s="501"/>
      <c r="B1613" s="511"/>
      <c r="C1613" s="512">
        <v>2820108</v>
      </c>
      <c r="D1613" s="673" t="s">
        <v>686</v>
      </c>
      <c r="E1613" s="683"/>
      <c r="F1613" s="684"/>
      <c r="G1613" s="523">
        <v>50112008</v>
      </c>
      <c r="H1613" s="513" t="s">
        <v>687</v>
      </c>
      <c r="I1613" s="686" t="s">
        <v>448</v>
      </c>
      <c r="J1613" s="686"/>
      <c r="K1613" s="518" t="s">
        <v>688</v>
      </c>
      <c r="L1613" s="1376">
        <v>1</v>
      </c>
      <c r="M1613" s="678"/>
      <c r="N1613" s="678">
        <f t="shared" si="30"/>
        <v>0</v>
      </c>
      <c r="O1613" s="690"/>
    </row>
    <row r="1614" spans="1:15" ht="69.95" customHeight="1" x14ac:dyDescent="0.25">
      <c r="A1614" s="501"/>
      <c r="B1614" s="511"/>
      <c r="C1614" s="532">
        <v>2611125</v>
      </c>
      <c r="D1614" s="673" t="s">
        <v>778</v>
      </c>
      <c r="E1614" s="674" t="s">
        <v>997</v>
      </c>
      <c r="F1614" s="675" t="s">
        <v>998</v>
      </c>
      <c r="G1614" s="523">
        <v>81501250</v>
      </c>
      <c r="H1614" s="673" t="s">
        <v>780</v>
      </c>
      <c r="I1614" s="677" t="s">
        <v>665</v>
      </c>
      <c r="J1614" s="677" t="s">
        <v>623</v>
      </c>
      <c r="K1614" s="518" t="s">
        <v>163</v>
      </c>
      <c r="L1614" s="1376">
        <v>2</v>
      </c>
      <c r="M1614" s="678"/>
      <c r="N1614" s="678">
        <f t="shared" si="30"/>
        <v>0</v>
      </c>
      <c r="O1614" s="687">
        <f>SUM(N1614:N1618)</f>
        <v>0</v>
      </c>
    </row>
    <row r="1615" spans="1:15" ht="69.95" customHeight="1" x14ac:dyDescent="0.25">
      <c r="A1615" s="501"/>
      <c r="B1615" s="511"/>
      <c r="C1615" s="523">
        <v>2830557</v>
      </c>
      <c r="D1615" s="673" t="s">
        <v>724</v>
      </c>
      <c r="E1615" s="680"/>
      <c r="F1615" s="681"/>
      <c r="G1615" s="523">
        <v>51508030</v>
      </c>
      <c r="H1615" s="513" t="s">
        <v>725</v>
      </c>
      <c r="I1615" s="686" t="s">
        <v>726</v>
      </c>
      <c r="J1615" s="686"/>
      <c r="K1615" s="518" t="s">
        <v>163</v>
      </c>
      <c r="L1615" s="1376">
        <v>1</v>
      </c>
      <c r="M1615" s="678"/>
      <c r="N1615" s="678">
        <f t="shared" si="30"/>
        <v>0</v>
      </c>
      <c r="O1615" s="689"/>
    </row>
    <row r="1616" spans="1:15" ht="69.95" customHeight="1" x14ac:dyDescent="0.25">
      <c r="A1616" s="501"/>
      <c r="B1616" s="511"/>
      <c r="C1616" s="532">
        <v>1021752</v>
      </c>
      <c r="D1616" s="673" t="s">
        <v>689</v>
      </c>
      <c r="E1616" s="680"/>
      <c r="F1616" s="681"/>
      <c r="G1616" s="523">
        <v>41002192</v>
      </c>
      <c r="H1616" s="673" t="s">
        <v>691</v>
      </c>
      <c r="I1616" s="677" t="s">
        <v>685</v>
      </c>
      <c r="J1616" s="677"/>
      <c r="K1616" s="518" t="s">
        <v>103</v>
      </c>
      <c r="L1616" s="1376">
        <v>6</v>
      </c>
      <c r="M1616" s="678"/>
      <c r="N1616" s="678">
        <f t="shared" si="30"/>
        <v>0</v>
      </c>
      <c r="O1616" s="689"/>
    </row>
    <row r="1617" spans="1:15" ht="69.95" customHeight="1" x14ac:dyDescent="0.25">
      <c r="A1617" s="501"/>
      <c r="B1617" s="511"/>
      <c r="C1617" s="532">
        <v>2056203</v>
      </c>
      <c r="D1617" s="673" t="s">
        <v>727</v>
      </c>
      <c r="E1617" s="680"/>
      <c r="F1617" s="681"/>
      <c r="G1617" s="523">
        <v>10804300</v>
      </c>
      <c r="H1617" s="673" t="s">
        <v>728</v>
      </c>
      <c r="I1617" s="677" t="s">
        <v>466</v>
      </c>
      <c r="J1617" s="677"/>
      <c r="K1617" s="518" t="s">
        <v>163</v>
      </c>
      <c r="L1617" s="1376">
        <v>3</v>
      </c>
      <c r="M1617" s="678"/>
      <c r="N1617" s="678">
        <f t="shared" si="30"/>
        <v>0</v>
      </c>
      <c r="O1617" s="689"/>
    </row>
    <row r="1618" spans="1:15" ht="69.95" customHeight="1" x14ac:dyDescent="0.25">
      <c r="A1618" s="501"/>
      <c r="B1618" s="511"/>
      <c r="C1618" s="523">
        <v>2820111</v>
      </c>
      <c r="D1618" s="673" t="s">
        <v>455</v>
      </c>
      <c r="E1618" s="683"/>
      <c r="F1618" s="684"/>
      <c r="G1618" s="523">
        <v>50113160</v>
      </c>
      <c r="H1618" s="513" t="s">
        <v>456</v>
      </c>
      <c r="I1618" s="686" t="s">
        <v>448</v>
      </c>
      <c r="J1618" s="686"/>
      <c r="K1618" s="518" t="s">
        <v>163</v>
      </c>
      <c r="L1618" s="1376">
        <v>1</v>
      </c>
      <c r="M1618" s="678"/>
      <c r="N1618" s="678">
        <f t="shared" si="30"/>
        <v>0</v>
      </c>
      <c r="O1618" s="690"/>
    </row>
    <row r="1619" spans="1:15" ht="69.95" customHeight="1" x14ac:dyDescent="0.25">
      <c r="A1619" s="501"/>
      <c r="B1619" s="691"/>
      <c r="C1619" s="532">
        <v>2621102</v>
      </c>
      <c r="D1619" s="673" t="s">
        <v>744</v>
      </c>
      <c r="E1619" s="701" t="s">
        <v>956</v>
      </c>
      <c r="F1619" s="702" t="s">
        <v>35</v>
      </c>
      <c r="G1619" s="523">
        <v>80611035</v>
      </c>
      <c r="H1619" s="673" t="s">
        <v>746</v>
      </c>
      <c r="I1619" s="677" t="s">
        <v>665</v>
      </c>
      <c r="J1619" s="677" t="s">
        <v>623</v>
      </c>
      <c r="K1619" s="518" t="s">
        <v>163</v>
      </c>
      <c r="L1619" s="1376">
        <v>2</v>
      </c>
      <c r="M1619" s="678"/>
      <c r="N1619" s="678">
        <f t="shared" si="30"/>
        <v>0</v>
      </c>
      <c r="O1619" s="703">
        <f>SUM(N1619)</f>
        <v>0</v>
      </c>
    </row>
    <row r="1620" spans="1:15" ht="69.95" customHeight="1" x14ac:dyDescent="0.25">
      <c r="A1620" s="543" t="s">
        <v>999</v>
      </c>
      <c r="B1620" s="642"/>
      <c r="C1620" s="565">
        <v>2120102</v>
      </c>
      <c r="D1620" s="656" t="s">
        <v>655</v>
      </c>
      <c r="E1620" s="657" t="s">
        <v>945</v>
      </c>
      <c r="F1620" s="658" t="s">
        <v>946</v>
      </c>
      <c r="G1620" s="565">
        <v>12005072</v>
      </c>
      <c r="H1620" s="659" t="s">
        <v>658</v>
      </c>
      <c r="I1620" s="660" t="s">
        <v>466</v>
      </c>
      <c r="J1620" s="660" t="s">
        <v>30</v>
      </c>
      <c r="K1620" s="562" t="s">
        <v>163</v>
      </c>
      <c r="L1620" s="1382">
        <v>1</v>
      </c>
      <c r="M1620" s="661"/>
      <c r="N1620" s="661">
        <f>+M1620*L1620</f>
        <v>0</v>
      </c>
      <c r="O1620" s="662">
        <f>SUM(N1621:N1628)</f>
        <v>0</v>
      </c>
    </row>
    <row r="1621" spans="1:15" ht="69.95" customHeight="1" x14ac:dyDescent="0.25">
      <c r="A1621" s="543"/>
      <c r="B1621" s="554"/>
      <c r="C1621" s="565">
        <v>2112042</v>
      </c>
      <c r="D1621" s="656" t="s">
        <v>659</v>
      </c>
      <c r="E1621" s="640"/>
      <c r="F1621" s="641"/>
      <c r="G1621" s="565">
        <v>12611400</v>
      </c>
      <c r="H1621" s="656" t="s">
        <v>660</v>
      </c>
      <c r="I1621" s="660" t="s">
        <v>466</v>
      </c>
      <c r="J1621" s="660"/>
      <c r="K1621" s="562" t="s">
        <v>163</v>
      </c>
      <c r="L1621" s="1382">
        <v>1</v>
      </c>
      <c r="M1621" s="661"/>
      <c r="N1621" s="661">
        <f>+M1621*L1621</f>
        <v>0</v>
      </c>
      <c r="O1621" s="663"/>
    </row>
    <row r="1622" spans="1:15" ht="69.95" customHeight="1" x14ac:dyDescent="0.25">
      <c r="A1622" s="543"/>
      <c r="B1622" s="554"/>
      <c r="C1622" s="565">
        <v>2516122</v>
      </c>
      <c r="D1622" s="656" t="s">
        <v>661</v>
      </c>
      <c r="E1622" s="640"/>
      <c r="F1622" s="641"/>
      <c r="G1622" s="565">
        <v>81528112</v>
      </c>
      <c r="H1622" s="656" t="s">
        <v>664</v>
      </c>
      <c r="I1622" s="660" t="s">
        <v>665</v>
      </c>
      <c r="J1622" s="660"/>
      <c r="K1622" s="562" t="s">
        <v>163</v>
      </c>
      <c r="L1622" s="1382">
        <v>1</v>
      </c>
      <c r="M1622" s="661"/>
      <c r="N1622" s="661">
        <f t="shared" ref="N1622:N1640" si="31">+M1622*L1622</f>
        <v>0</v>
      </c>
      <c r="O1622" s="663"/>
    </row>
    <row r="1623" spans="1:15" ht="69.95" customHeight="1" x14ac:dyDescent="0.25">
      <c r="A1623" s="543"/>
      <c r="B1623" s="554"/>
      <c r="C1623" s="559">
        <v>2801201</v>
      </c>
      <c r="D1623" s="656" t="s">
        <v>947</v>
      </c>
      <c r="E1623" s="640"/>
      <c r="F1623" s="641"/>
      <c r="G1623" s="565">
        <v>51070120</v>
      </c>
      <c r="H1623" s="664" t="s">
        <v>948</v>
      </c>
      <c r="I1623" s="665" t="s">
        <v>448</v>
      </c>
      <c r="J1623" s="665"/>
      <c r="K1623" s="562" t="s">
        <v>163</v>
      </c>
      <c r="L1623" s="1379">
        <v>1</v>
      </c>
      <c r="M1623" s="661"/>
      <c r="N1623" s="661">
        <f t="shared" si="31"/>
        <v>0</v>
      </c>
      <c r="O1623" s="663"/>
    </row>
    <row r="1624" spans="1:15" ht="69.95" customHeight="1" x14ac:dyDescent="0.25">
      <c r="A1624" s="543"/>
      <c r="B1624" s="554"/>
      <c r="C1624" s="565">
        <v>2851630</v>
      </c>
      <c r="D1624" s="656" t="s">
        <v>459</v>
      </c>
      <c r="E1624" s="640"/>
      <c r="F1624" s="641"/>
      <c r="G1624" s="565">
        <v>53516052</v>
      </c>
      <c r="H1624" s="656" t="s">
        <v>460</v>
      </c>
      <c r="I1624" s="660" t="s">
        <v>448</v>
      </c>
      <c r="J1624" s="660"/>
      <c r="K1624" s="562" t="s">
        <v>163</v>
      </c>
      <c r="L1624" s="1382">
        <v>1</v>
      </c>
      <c r="M1624" s="661"/>
      <c r="N1624" s="661">
        <f t="shared" si="31"/>
        <v>0</v>
      </c>
      <c r="O1624" s="663"/>
    </row>
    <row r="1625" spans="1:15" ht="69.95" customHeight="1" x14ac:dyDescent="0.25">
      <c r="A1625" s="543"/>
      <c r="B1625" s="554"/>
      <c r="C1625" s="559">
        <v>2831607</v>
      </c>
      <c r="D1625" s="656" t="s">
        <v>449</v>
      </c>
      <c r="E1625" s="640"/>
      <c r="F1625" s="641"/>
      <c r="G1625" s="565">
        <v>54038070</v>
      </c>
      <c r="H1625" s="664" t="s">
        <v>450</v>
      </c>
      <c r="I1625" s="665" t="s">
        <v>448</v>
      </c>
      <c r="J1625" s="665"/>
      <c r="K1625" s="562" t="s">
        <v>163</v>
      </c>
      <c r="L1625" s="1379">
        <v>1</v>
      </c>
      <c r="M1625" s="661"/>
      <c r="N1625" s="661">
        <f t="shared" si="31"/>
        <v>0</v>
      </c>
      <c r="O1625" s="663"/>
    </row>
    <row r="1626" spans="1:15" ht="69.95" customHeight="1" x14ac:dyDescent="0.25">
      <c r="A1626" s="543"/>
      <c r="B1626" s="554"/>
      <c r="C1626" s="565">
        <v>2820111</v>
      </c>
      <c r="D1626" s="656" t="s">
        <v>455</v>
      </c>
      <c r="E1626" s="640"/>
      <c r="F1626" s="641"/>
      <c r="G1626" s="565">
        <v>50113160</v>
      </c>
      <c r="H1626" s="656" t="s">
        <v>456</v>
      </c>
      <c r="I1626" s="660" t="s">
        <v>448</v>
      </c>
      <c r="J1626" s="660"/>
      <c r="K1626" s="562" t="s">
        <v>163</v>
      </c>
      <c r="L1626" s="1382">
        <v>1</v>
      </c>
      <c r="M1626" s="661"/>
      <c r="N1626" s="661">
        <f t="shared" si="31"/>
        <v>0</v>
      </c>
      <c r="O1626" s="663"/>
    </row>
    <row r="1627" spans="1:15" ht="69.95" customHeight="1" x14ac:dyDescent="0.25">
      <c r="A1627" s="543"/>
      <c r="B1627" s="554"/>
      <c r="C1627" s="559">
        <v>1010337</v>
      </c>
      <c r="D1627" s="656" t="s">
        <v>667</v>
      </c>
      <c r="E1627" s="640"/>
      <c r="F1627" s="641"/>
      <c r="G1627" s="565">
        <v>40103058</v>
      </c>
      <c r="H1627" s="664" t="s">
        <v>668</v>
      </c>
      <c r="I1627" s="665" t="s">
        <v>669</v>
      </c>
      <c r="J1627" s="665"/>
      <c r="K1627" s="562" t="s">
        <v>103</v>
      </c>
      <c r="L1627" s="1379">
        <v>3</v>
      </c>
      <c r="M1627" s="661"/>
      <c r="N1627" s="661">
        <f t="shared" si="31"/>
        <v>0</v>
      </c>
      <c r="O1627" s="663"/>
    </row>
    <row r="1628" spans="1:15" ht="69.95" customHeight="1" x14ac:dyDescent="0.25">
      <c r="A1628" s="543"/>
      <c r="B1628" s="554"/>
      <c r="C1628" s="565">
        <v>2901620</v>
      </c>
      <c r="D1628" s="656" t="s">
        <v>457</v>
      </c>
      <c r="E1628" s="638"/>
      <c r="F1628" s="639"/>
      <c r="G1628" s="565">
        <v>52516050</v>
      </c>
      <c r="H1628" s="656" t="s">
        <v>458</v>
      </c>
      <c r="I1628" s="660" t="s">
        <v>448</v>
      </c>
      <c r="J1628" s="660"/>
      <c r="K1628" s="562" t="s">
        <v>163</v>
      </c>
      <c r="L1628" s="1382">
        <v>1</v>
      </c>
      <c r="M1628" s="661"/>
      <c r="N1628" s="661">
        <f t="shared" si="31"/>
        <v>0</v>
      </c>
      <c r="O1628" s="666"/>
    </row>
    <row r="1629" spans="1:15" ht="69.95" customHeight="1" x14ac:dyDescent="0.25">
      <c r="A1629" s="543"/>
      <c r="B1629" s="554"/>
      <c r="C1629" s="565">
        <v>2624102</v>
      </c>
      <c r="D1629" s="656" t="s">
        <v>748</v>
      </c>
      <c r="E1629" s="692" t="s">
        <v>958</v>
      </c>
      <c r="F1629" s="693" t="s">
        <v>35</v>
      </c>
      <c r="G1629" s="565">
        <v>80632001</v>
      </c>
      <c r="H1629" s="656" t="s">
        <v>750</v>
      </c>
      <c r="I1629" s="660" t="s">
        <v>665</v>
      </c>
      <c r="J1629" s="660" t="s">
        <v>30</v>
      </c>
      <c r="K1629" s="562" t="s">
        <v>163</v>
      </c>
      <c r="L1629" s="1382">
        <v>1</v>
      </c>
      <c r="M1629" s="661"/>
      <c r="N1629" s="661">
        <f t="shared" si="31"/>
        <v>0</v>
      </c>
      <c r="O1629" s="694">
        <f>SUM(N1629:N1629)</f>
        <v>0</v>
      </c>
    </row>
    <row r="1630" spans="1:15" ht="69.95" customHeight="1" x14ac:dyDescent="0.25">
      <c r="A1630" s="543"/>
      <c r="B1630" s="554"/>
      <c r="C1630" s="565">
        <v>2601806</v>
      </c>
      <c r="D1630" s="656" t="s">
        <v>673</v>
      </c>
      <c r="E1630" s="657" t="s">
        <v>950</v>
      </c>
      <c r="F1630" s="658" t="s">
        <v>951</v>
      </c>
      <c r="G1630" s="565">
        <v>81201018</v>
      </c>
      <c r="H1630" s="656" t="s">
        <v>676</v>
      </c>
      <c r="I1630" s="660" t="s">
        <v>665</v>
      </c>
      <c r="J1630" s="660" t="s">
        <v>30</v>
      </c>
      <c r="K1630" s="562" t="s">
        <v>163</v>
      </c>
      <c r="L1630" s="1382">
        <v>1</v>
      </c>
      <c r="M1630" s="661"/>
      <c r="N1630" s="661">
        <f t="shared" si="31"/>
        <v>0</v>
      </c>
      <c r="O1630" s="662">
        <f>SUM(N1630:N1631)</f>
        <v>0</v>
      </c>
    </row>
    <row r="1631" spans="1:15" ht="69.95" customHeight="1" x14ac:dyDescent="0.25">
      <c r="A1631" s="543"/>
      <c r="B1631" s="554"/>
      <c r="C1631" s="565">
        <v>1010337</v>
      </c>
      <c r="D1631" s="656" t="s">
        <v>667</v>
      </c>
      <c r="E1631" s="638"/>
      <c r="F1631" s="639"/>
      <c r="G1631" s="565">
        <v>40103058</v>
      </c>
      <c r="H1631" s="656" t="s">
        <v>668</v>
      </c>
      <c r="I1631" s="660" t="s">
        <v>669</v>
      </c>
      <c r="J1631" s="660"/>
      <c r="K1631" s="562" t="s">
        <v>103</v>
      </c>
      <c r="L1631" s="1382">
        <v>3</v>
      </c>
      <c r="M1631" s="661"/>
      <c r="N1631" s="661">
        <f t="shared" si="31"/>
        <v>0</v>
      </c>
      <c r="O1631" s="666"/>
    </row>
    <row r="1632" spans="1:15" ht="69.95" customHeight="1" x14ac:dyDescent="0.25">
      <c r="A1632" s="543"/>
      <c r="B1632" s="554"/>
      <c r="C1632" s="565">
        <v>3017004</v>
      </c>
      <c r="D1632" s="656" t="s">
        <v>959</v>
      </c>
      <c r="E1632" s="657" t="s">
        <v>960</v>
      </c>
      <c r="F1632" s="658" t="s">
        <v>960</v>
      </c>
      <c r="G1632" s="565">
        <v>90123010</v>
      </c>
      <c r="H1632" s="667" t="s">
        <v>961</v>
      </c>
      <c r="I1632" s="668" t="s">
        <v>680</v>
      </c>
      <c r="J1632" s="668" t="s">
        <v>36</v>
      </c>
      <c r="K1632" s="562" t="s">
        <v>163</v>
      </c>
      <c r="L1632" s="1380">
        <v>1</v>
      </c>
      <c r="M1632" s="661"/>
      <c r="N1632" s="661">
        <f t="shared" si="31"/>
        <v>0</v>
      </c>
      <c r="O1632" s="669">
        <f>SUM(N1632:N1634)</f>
        <v>0</v>
      </c>
    </row>
    <row r="1633" spans="1:15" ht="69.95" customHeight="1" x14ac:dyDescent="0.25">
      <c r="A1633" s="543"/>
      <c r="B1633" s="554"/>
      <c r="C1633" s="589">
        <v>2820161</v>
      </c>
      <c r="D1633" s="656" t="s">
        <v>909</v>
      </c>
      <c r="E1633" s="640"/>
      <c r="F1633" s="641"/>
      <c r="G1633" s="565">
        <v>50113260</v>
      </c>
      <c r="H1633" s="667" t="s">
        <v>910</v>
      </c>
      <c r="I1633" s="668" t="s">
        <v>448</v>
      </c>
      <c r="J1633" s="668"/>
      <c r="K1633" s="562" t="s">
        <v>163</v>
      </c>
      <c r="L1633" s="1380">
        <v>2</v>
      </c>
      <c r="M1633" s="661"/>
      <c r="N1633" s="661">
        <f t="shared" si="31"/>
        <v>0</v>
      </c>
      <c r="O1633" s="670"/>
    </row>
    <row r="1634" spans="1:15" ht="69.95" customHeight="1" x14ac:dyDescent="0.25">
      <c r="A1634" s="543"/>
      <c r="B1634" s="554"/>
      <c r="C1634" s="559">
        <v>2820108</v>
      </c>
      <c r="D1634" s="656" t="s">
        <v>686</v>
      </c>
      <c r="E1634" s="638"/>
      <c r="F1634" s="639"/>
      <c r="G1634" s="565">
        <v>50112008</v>
      </c>
      <c r="H1634" s="667" t="s">
        <v>687</v>
      </c>
      <c r="I1634" s="668" t="s">
        <v>448</v>
      </c>
      <c r="J1634" s="668"/>
      <c r="K1634" s="562" t="s">
        <v>688</v>
      </c>
      <c r="L1634" s="1380">
        <v>1</v>
      </c>
      <c r="M1634" s="661"/>
      <c r="N1634" s="661">
        <f t="shared" si="31"/>
        <v>0</v>
      </c>
      <c r="O1634" s="671"/>
    </row>
    <row r="1635" spans="1:15" ht="69.95" customHeight="1" x14ac:dyDescent="0.25">
      <c r="A1635" s="543"/>
      <c r="B1635" s="554"/>
      <c r="C1635" s="574">
        <v>2611125</v>
      </c>
      <c r="D1635" s="656" t="s">
        <v>778</v>
      </c>
      <c r="E1635" s="657" t="s">
        <v>997</v>
      </c>
      <c r="F1635" s="658" t="s">
        <v>998</v>
      </c>
      <c r="G1635" s="565">
        <v>81501250</v>
      </c>
      <c r="H1635" s="656" t="s">
        <v>780</v>
      </c>
      <c r="I1635" s="660" t="s">
        <v>665</v>
      </c>
      <c r="J1635" s="660" t="s">
        <v>623</v>
      </c>
      <c r="K1635" s="562" t="s">
        <v>163</v>
      </c>
      <c r="L1635" s="1380">
        <v>2</v>
      </c>
      <c r="M1635" s="661"/>
      <c r="N1635" s="661">
        <f t="shared" si="31"/>
        <v>0</v>
      </c>
      <c r="O1635" s="669">
        <f>SUM(N1635:N1639)</f>
        <v>0</v>
      </c>
    </row>
    <row r="1636" spans="1:15" ht="69.95" customHeight="1" x14ac:dyDescent="0.25">
      <c r="A1636" s="543"/>
      <c r="B1636" s="554"/>
      <c r="C1636" s="565">
        <v>2830557</v>
      </c>
      <c r="D1636" s="656" t="s">
        <v>724</v>
      </c>
      <c r="E1636" s="640"/>
      <c r="F1636" s="641"/>
      <c r="G1636" s="565">
        <v>51508030</v>
      </c>
      <c r="H1636" s="667" t="s">
        <v>725</v>
      </c>
      <c r="I1636" s="668" t="s">
        <v>726</v>
      </c>
      <c r="J1636" s="668"/>
      <c r="K1636" s="562" t="s">
        <v>163</v>
      </c>
      <c r="L1636" s="1380">
        <v>1</v>
      </c>
      <c r="M1636" s="661"/>
      <c r="N1636" s="661">
        <f t="shared" si="31"/>
        <v>0</v>
      </c>
      <c r="O1636" s="670"/>
    </row>
    <row r="1637" spans="1:15" ht="69.95" customHeight="1" x14ac:dyDescent="0.25">
      <c r="A1637" s="543"/>
      <c r="B1637" s="554"/>
      <c r="C1637" s="574">
        <v>1021752</v>
      </c>
      <c r="D1637" s="656" t="s">
        <v>689</v>
      </c>
      <c r="E1637" s="640"/>
      <c r="F1637" s="641"/>
      <c r="G1637" s="565">
        <v>41002192</v>
      </c>
      <c r="H1637" s="656" t="s">
        <v>691</v>
      </c>
      <c r="I1637" s="660" t="s">
        <v>685</v>
      </c>
      <c r="J1637" s="660"/>
      <c r="K1637" s="562" t="s">
        <v>103</v>
      </c>
      <c r="L1637" s="1380">
        <v>6</v>
      </c>
      <c r="M1637" s="661"/>
      <c r="N1637" s="661">
        <f t="shared" si="31"/>
        <v>0</v>
      </c>
      <c r="O1637" s="670"/>
    </row>
    <row r="1638" spans="1:15" ht="69.95" customHeight="1" x14ac:dyDescent="0.25">
      <c r="A1638" s="543"/>
      <c r="B1638" s="554"/>
      <c r="C1638" s="574">
        <v>2056203</v>
      </c>
      <c r="D1638" s="656" t="s">
        <v>727</v>
      </c>
      <c r="E1638" s="640"/>
      <c r="F1638" s="641"/>
      <c r="G1638" s="565">
        <v>10804300</v>
      </c>
      <c r="H1638" s="656" t="s">
        <v>728</v>
      </c>
      <c r="I1638" s="660" t="s">
        <v>466</v>
      </c>
      <c r="J1638" s="660"/>
      <c r="K1638" s="562" t="s">
        <v>163</v>
      </c>
      <c r="L1638" s="1380">
        <v>3</v>
      </c>
      <c r="M1638" s="661"/>
      <c r="N1638" s="661">
        <f t="shared" si="31"/>
        <v>0</v>
      </c>
      <c r="O1638" s="670"/>
    </row>
    <row r="1639" spans="1:15" ht="69.95" customHeight="1" x14ac:dyDescent="0.25">
      <c r="A1639" s="543"/>
      <c r="B1639" s="554"/>
      <c r="C1639" s="565">
        <v>2820111</v>
      </c>
      <c r="D1639" s="656" t="s">
        <v>455</v>
      </c>
      <c r="E1639" s="638"/>
      <c r="F1639" s="639"/>
      <c r="G1639" s="565">
        <v>50113160</v>
      </c>
      <c r="H1639" s="667" t="s">
        <v>456</v>
      </c>
      <c r="I1639" s="668" t="s">
        <v>448</v>
      </c>
      <c r="J1639" s="668"/>
      <c r="K1639" s="562" t="s">
        <v>163</v>
      </c>
      <c r="L1639" s="1380">
        <v>1</v>
      </c>
      <c r="M1639" s="661"/>
      <c r="N1639" s="661">
        <f t="shared" si="31"/>
        <v>0</v>
      </c>
      <c r="O1639" s="671"/>
    </row>
    <row r="1640" spans="1:15" ht="69.95" customHeight="1" x14ac:dyDescent="0.25">
      <c r="A1640" s="543"/>
      <c r="B1640" s="643"/>
      <c r="C1640" s="574">
        <v>2621102</v>
      </c>
      <c r="D1640" s="656" t="s">
        <v>744</v>
      </c>
      <c r="E1640" s="695" t="s">
        <v>962</v>
      </c>
      <c r="F1640" s="696" t="s">
        <v>35</v>
      </c>
      <c r="G1640" s="565">
        <v>80611035</v>
      </c>
      <c r="H1640" s="656" t="s">
        <v>746</v>
      </c>
      <c r="I1640" s="660" t="s">
        <v>665</v>
      </c>
      <c r="J1640" s="660" t="s">
        <v>623</v>
      </c>
      <c r="K1640" s="562" t="s">
        <v>163</v>
      </c>
      <c r="L1640" s="1380">
        <v>2</v>
      </c>
      <c r="M1640" s="661"/>
      <c r="N1640" s="661">
        <f t="shared" si="31"/>
        <v>0</v>
      </c>
      <c r="O1640" s="697">
        <f>SUM(N1640)</f>
        <v>0</v>
      </c>
    </row>
    <row r="1641" spans="1:15" ht="69.95" customHeight="1" x14ac:dyDescent="0.25">
      <c r="A1641" s="501" t="s">
        <v>1000</v>
      </c>
      <c r="B1641" s="672"/>
      <c r="C1641" s="523">
        <v>2120102</v>
      </c>
      <c r="D1641" s="673" t="s">
        <v>655</v>
      </c>
      <c r="E1641" s="674" t="s">
        <v>945</v>
      </c>
      <c r="F1641" s="675" t="s">
        <v>946</v>
      </c>
      <c r="G1641" s="523">
        <v>12005072</v>
      </c>
      <c r="H1641" s="676" t="s">
        <v>658</v>
      </c>
      <c r="I1641" s="677" t="s">
        <v>466</v>
      </c>
      <c r="J1641" s="677" t="s">
        <v>30</v>
      </c>
      <c r="K1641" s="518" t="s">
        <v>163</v>
      </c>
      <c r="L1641" s="1383">
        <v>1</v>
      </c>
      <c r="M1641" s="678"/>
      <c r="N1641" s="678">
        <f>+M1641*L1641</f>
        <v>0</v>
      </c>
      <c r="O1641" s="679">
        <f>SUM(N1642:N1649)</f>
        <v>0</v>
      </c>
    </row>
    <row r="1642" spans="1:15" ht="69.95" customHeight="1" x14ac:dyDescent="0.25">
      <c r="A1642" s="501"/>
      <c r="B1642" s="511"/>
      <c r="C1642" s="523">
        <v>2112042</v>
      </c>
      <c r="D1642" s="673" t="s">
        <v>659</v>
      </c>
      <c r="E1642" s="680"/>
      <c r="F1642" s="681"/>
      <c r="G1642" s="523">
        <v>12611400</v>
      </c>
      <c r="H1642" s="673" t="s">
        <v>660</v>
      </c>
      <c r="I1642" s="677" t="s">
        <v>466</v>
      </c>
      <c r="J1642" s="677"/>
      <c r="K1642" s="518" t="s">
        <v>163</v>
      </c>
      <c r="L1642" s="1383">
        <v>1</v>
      </c>
      <c r="M1642" s="678"/>
      <c r="N1642" s="678">
        <f>+M1642*L1642</f>
        <v>0</v>
      </c>
      <c r="O1642" s="682"/>
    </row>
    <row r="1643" spans="1:15" ht="69.95" customHeight="1" x14ac:dyDescent="0.25">
      <c r="A1643" s="501"/>
      <c r="B1643" s="511"/>
      <c r="C1643" s="523">
        <v>2516122</v>
      </c>
      <c r="D1643" s="673" t="s">
        <v>661</v>
      </c>
      <c r="E1643" s="680"/>
      <c r="F1643" s="681"/>
      <c r="G1643" s="523">
        <v>81528112</v>
      </c>
      <c r="H1643" s="673" t="s">
        <v>664</v>
      </c>
      <c r="I1643" s="677" t="s">
        <v>665</v>
      </c>
      <c r="J1643" s="677"/>
      <c r="K1643" s="518" t="s">
        <v>163</v>
      </c>
      <c r="L1643" s="1383">
        <v>1</v>
      </c>
      <c r="M1643" s="678"/>
      <c r="N1643" s="678">
        <f t="shared" ref="N1643:N1661" si="32">+M1643*L1643</f>
        <v>0</v>
      </c>
      <c r="O1643" s="682"/>
    </row>
    <row r="1644" spans="1:15" ht="69.95" customHeight="1" x14ac:dyDescent="0.25">
      <c r="A1644" s="501"/>
      <c r="B1644" s="511"/>
      <c r="C1644" s="512">
        <v>2801201</v>
      </c>
      <c r="D1644" s="673" t="s">
        <v>947</v>
      </c>
      <c r="E1644" s="680"/>
      <c r="F1644" s="681"/>
      <c r="G1644" s="523">
        <v>51070120</v>
      </c>
      <c r="H1644" s="516" t="s">
        <v>948</v>
      </c>
      <c r="I1644" s="517" t="s">
        <v>448</v>
      </c>
      <c r="J1644" s="517"/>
      <c r="K1644" s="518" t="s">
        <v>163</v>
      </c>
      <c r="L1644" s="1375">
        <v>1</v>
      </c>
      <c r="M1644" s="678"/>
      <c r="N1644" s="678">
        <f t="shared" si="32"/>
        <v>0</v>
      </c>
      <c r="O1644" s="682"/>
    </row>
    <row r="1645" spans="1:15" ht="69.95" customHeight="1" x14ac:dyDescent="0.25">
      <c r="A1645" s="501"/>
      <c r="B1645" s="511"/>
      <c r="C1645" s="523">
        <v>2851630</v>
      </c>
      <c r="D1645" s="673" t="s">
        <v>459</v>
      </c>
      <c r="E1645" s="680"/>
      <c r="F1645" s="681"/>
      <c r="G1645" s="523">
        <v>53516052</v>
      </c>
      <c r="H1645" s="673" t="s">
        <v>460</v>
      </c>
      <c r="I1645" s="677" t="s">
        <v>448</v>
      </c>
      <c r="J1645" s="677"/>
      <c r="K1645" s="518" t="s">
        <v>163</v>
      </c>
      <c r="L1645" s="1383">
        <v>1</v>
      </c>
      <c r="M1645" s="678"/>
      <c r="N1645" s="678">
        <f t="shared" si="32"/>
        <v>0</v>
      </c>
      <c r="O1645" s="682"/>
    </row>
    <row r="1646" spans="1:15" ht="69.95" customHeight="1" x14ac:dyDescent="0.25">
      <c r="A1646" s="501"/>
      <c r="B1646" s="511"/>
      <c r="C1646" s="512">
        <v>2831607</v>
      </c>
      <c r="D1646" s="673" t="s">
        <v>449</v>
      </c>
      <c r="E1646" s="680"/>
      <c r="F1646" s="681"/>
      <c r="G1646" s="523">
        <v>54038070</v>
      </c>
      <c r="H1646" s="516" t="s">
        <v>450</v>
      </c>
      <c r="I1646" s="517" t="s">
        <v>448</v>
      </c>
      <c r="J1646" s="517"/>
      <c r="K1646" s="518" t="s">
        <v>163</v>
      </c>
      <c r="L1646" s="1375">
        <v>1</v>
      </c>
      <c r="M1646" s="678"/>
      <c r="N1646" s="678">
        <f t="shared" si="32"/>
        <v>0</v>
      </c>
      <c r="O1646" s="682"/>
    </row>
    <row r="1647" spans="1:15" ht="69.95" customHeight="1" x14ac:dyDescent="0.25">
      <c r="A1647" s="501"/>
      <c r="B1647" s="511"/>
      <c r="C1647" s="523">
        <v>2820111</v>
      </c>
      <c r="D1647" s="673" t="s">
        <v>455</v>
      </c>
      <c r="E1647" s="680"/>
      <c r="F1647" s="681"/>
      <c r="G1647" s="523">
        <v>50113160</v>
      </c>
      <c r="H1647" s="673" t="s">
        <v>456</v>
      </c>
      <c r="I1647" s="677" t="s">
        <v>448</v>
      </c>
      <c r="J1647" s="677"/>
      <c r="K1647" s="518" t="s">
        <v>163</v>
      </c>
      <c r="L1647" s="1383">
        <v>1</v>
      </c>
      <c r="M1647" s="678"/>
      <c r="N1647" s="678">
        <f t="shared" si="32"/>
        <v>0</v>
      </c>
      <c r="O1647" s="682"/>
    </row>
    <row r="1648" spans="1:15" ht="69.95" customHeight="1" x14ac:dyDescent="0.25">
      <c r="A1648" s="501"/>
      <c r="B1648" s="511"/>
      <c r="C1648" s="512">
        <v>1010337</v>
      </c>
      <c r="D1648" s="673" t="s">
        <v>667</v>
      </c>
      <c r="E1648" s="680"/>
      <c r="F1648" s="681"/>
      <c r="G1648" s="523">
        <v>40103058</v>
      </c>
      <c r="H1648" s="516" t="s">
        <v>668</v>
      </c>
      <c r="I1648" s="517" t="s">
        <v>669</v>
      </c>
      <c r="J1648" s="517"/>
      <c r="K1648" s="518" t="s">
        <v>103</v>
      </c>
      <c r="L1648" s="1375">
        <v>3</v>
      </c>
      <c r="M1648" s="678"/>
      <c r="N1648" s="678">
        <f t="shared" si="32"/>
        <v>0</v>
      </c>
      <c r="O1648" s="682"/>
    </row>
    <row r="1649" spans="1:15" ht="69.95" customHeight="1" x14ac:dyDescent="0.25">
      <c r="A1649" s="501"/>
      <c r="B1649" s="511"/>
      <c r="C1649" s="523">
        <v>2901620</v>
      </c>
      <c r="D1649" s="673" t="s">
        <v>457</v>
      </c>
      <c r="E1649" s="683"/>
      <c r="F1649" s="684"/>
      <c r="G1649" s="523">
        <v>52516050</v>
      </c>
      <c r="H1649" s="673" t="s">
        <v>458</v>
      </c>
      <c r="I1649" s="677" t="s">
        <v>448</v>
      </c>
      <c r="J1649" s="677"/>
      <c r="K1649" s="518" t="s">
        <v>163</v>
      </c>
      <c r="L1649" s="1383">
        <v>1</v>
      </c>
      <c r="M1649" s="678"/>
      <c r="N1649" s="678">
        <f t="shared" si="32"/>
        <v>0</v>
      </c>
      <c r="O1649" s="685"/>
    </row>
    <row r="1650" spans="1:15" ht="69.95" customHeight="1" x14ac:dyDescent="0.25">
      <c r="A1650" s="501"/>
      <c r="B1650" s="511"/>
      <c r="C1650" s="523">
        <v>2624102</v>
      </c>
      <c r="D1650" s="673" t="s">
        <v>748</v>
      </c>
      <c r="E1650" s="698" t="s">
        <v>958</v>
      </c>
      <c r="F1650" s="699" t="s">
        <v>35</v>
      </c>
      <c r="G1650" s="523">
        <v>80632002</v>
      </c>
      <c r="H1650" s="673" t="s">
        <v>750</v>
      </c>
      <c r="I1650" s="677" t="s">
        <v>665</v>
      </c>
      <c r="J1650" s="677" t="s">
        <v>30</v>
      </c>
      <c r="K1650" s="518" t="s">
        <v>163</v>
      </c>
      <c r="L1650" s="1383">
        <v>1</v>
      </c>
      <c r="M1650" s="678"/>
      <c r="N1650" s="678">
        <f t="shared" si="32"/>
        <v>0</v>
      </c>
      <c r="O1650" s="700">
        <f>SUM(N1650:N1650)</f>
        <v>0</v>
      </c>
    </row>
    <row r="1651" spans="1:15" ht="69.95" customHeight="1" x14ac:dyDescent="0.25">
      <c r="A1651" s="501"/>
      <c r="B1651" s="511"/>
      <c r="C1651" s="523">
        <v>2601806</v>
      </c>
      <c r="D1651" s="673" t="s">
        <v>673</v>
      </c>
      <c r="E1651" s="674" t="s">
        <v>950</v>
      </c>
      <c r="F1651" s="675" t="s">
        <v>951</v>
      </c>
      <c r="G1651" s="523">
        <v>81201018</v>
      </c>
      <c r="H1651" s="673" t="s">
        <v>676</v>
      </c>
      <c r="I1651" s="677" t="s">
        <v>665</v>
      </c>
      <c r="J1651" s="677" t="s">
        <v>30</v>
      </c>
      <c r="K1651" s="518" t="s">
        <v>163</v>
      </c>
      <c r="L1651" s="1383">
        <v>1</v>
      </c>
      <c r="M1651" s="678"/>
      <c r="N1651" s="678">
        <f t="shared" si="32"/>
        <v>0</v>
      </c>
      <c r="O1651" s="679">
        <f>SUM(N1651:N1652)</f>
        <v>0</v>
      </c>
    </row>
    <row r="1652" spans="1:15" ht="69.95" customHeight="1" x14ac:dyDescent="0.25">
      <c r="A1652" s="501"/>
      <c r="B1652" s="511"/>
      <c r="C1652" s="523">
        <v>1010337</v>
      </c>
      <c r="D1652" s="673" t="s">
        <v>667</v>
      </c>
      <c r="E1652" s="683"/>
      <c r="F1652" s="684"/>
      <c r="G1652" s="523">
        <v>40103058</v>
      </c>
      <c r="H1652" s="673" t="s">
        <v>668</v>
      </c>
      <c r="I1652" s="677" t="s">
        <v>669</v>
      </c>
      <c r="J1652" s="677"/>
      <c r="K1652" s="518" t="s">
        <v>103</v>
      </c>
      <c r="L1652" s="1383">
        <v>3</v>
      </c>
      <c r="M1652" s="678"/>
      <c r="N1652" s="678">
        <f t="shared" si="32"/>
        <v>0</v>
      </c>
      <c r="O1652" s="685"/>
    </row>
    <row r="1653" spans="1:15" ht="69.95" customHeight="1" x14ac:dyDescent="0.25">
      <c r="A1653" s="501"/>
      <c r="B1653" s="511"/>
      <c r="C1653" s="523">
        <v>3017005</v>
      </c>
      <c r="D1653" s="673" t="s">
        <v>964</v>
      </c>
      <c r="E1653" s="674" t="s">
        <v>965</v>
      </c>
      <c r="F1653" s="675" t="s">
        <v>965</v>
      </c>
      <c r="G1653" s="523">
        <v>90123015</v>
      </c>
      <c r="H1653" s="513" t="s">
        <v>966</v>
      </c>
      <c r="I1653" s="686" t="s">
        <v>680</v>
      </c>
      <c r="J1653" s="686" t="s">
        <v>36</v>
      </c>
      <c r="K1653" s="518" t="s">
        <v>163</v>
      </c>
      <c r="L1653" s="1376">
        <v>1</v>
      </c>
      <c r="M1653" s="678"/>
      <c r="N1653" s="678">
        <f t="shared" si="32"/>
        <v>0</v>
      </c>
      <c r="O1653" s="687">
        <f>SUM(N1653:N1655)</f>
        <v>0</v>
      </c>
    </row>
    <row r="1654" spans="1:15" ht="69.95" customHeight="1" x14ac:dyDescent="0.25">
      <c r="A1654" s="501"/>
      <c r="B1654" s="511"/>
      <c r="C1654" s="688">
        <v>2820161</v>
      </c>
      <c r="D1654" s="673" t="s">
        <v>909</v>
      </c>
      <c r="E1654" s="680"/>
      <c r="F1654" s="681"/>
      <c r="G1654" s="523">
        <v>50113260</v>
      </c>
      <c r="H1654" s="513" t="s">
        <v>910</v>
      </c>
      <c r="I1654" s="686" t="s">
        <v>448</v>
      </c>
      <c r="J1654" s="686"/>
      <c r="K1654" s="518" t="s">
        <v>163</v>
      </c>
      <c r="L1654" s="1376">
        <v>2</v>
      </c>
      <c r="M1654" s="678"/>
      <c r="N1654" s="678">
        <f t="shared" si="32"/>
        <v>0</v>
      </c>
      <c r="O1654" s="689"/>
    </row>
    <row r="1655" spans="1:15" ht="69.95" customHeight="1" x14ac:dyDescent="0.25">
      <c r="A1655" s="501"/>
      <c r="B1655" s="511"/>
      <c r="C1655" s="512">
        <v>2820108</v>
      </c>
      <c r="D1655" s="673" t="s">
        <v>686</v>
      </c>
      <c r="E1655" s="683"/>
      <c r="F1655" s="684"/>
      <c r="G1655" s="523">
        <v>50112008</v>
      </c>
      <c r="H1655" s="513" t="s">
        <v>687</v>
      </c>
      <c r="I1655" s="686" t="s">
        <v>448</v>
      </c>
      <c r="J1655" s="686"/>
      <c r="K1655" s="518" t="s">
        <v>688</v>
      </c>
      <c r="L1655" s="1376">
        <v>1</v>
      </c>
      <c r="M1655" s="678"/>
      <c r="N1655" s="678">
        <f t="shared" si="32"/>
        <v>0</v>
      </c>
      <c r="O1655" s="690"/>
    </row>
    <row r="1656" spans="1:15" ht="69.95" customHeight="1" x14ac:dyDescent="0.25">
      <c r="A1656" s="501"/>
      <c r="B1656" s="511"/>
      <c r="C1656" s="532">
        <v>2611125</v>
      </c>
      <c r="D1656" s="673" t="s">
        <v>778</v>
      </c>
      <c r="E1656" s="674" t="s">
        <v>997</v>
      </c>
      <c r="F1656" s="675" t="s">
        <v>998</v>
      </c>
      <c r="G1656" s="523">
        <v>81501250</v>
      </c>
      <c r="H1656" s="673" t="s">
        <v>780</v>
      </c>
      <c r="I1656" s="677" t="s">
        <v>665</v>
      </c>
      <c r="J1656" s="677" t="s">
        <v>623</v>
      </c>
      <c r="K1656" s="518" t="s">
        <v>163</v>
      </c>
      <c r="L1656" s="1376">
        <v>2</v>
      </c>
      <c r="M1656" s="678"/>
      <c r="N1656" s="678">
        <f t="shared" si="32"/>
        <v>0</v>
      </c>
      <c r="O1656" s="687">
        <f>SUM(N1656:N1660)</f>
        <v>0</v>
      </c>
    </row>
    <row r="1657" spans="1:15" ht="69.95" customHeight="1" x14ac:dyDescent="0.25">
      <c r="A1657" s="501"/>
      <c r="B1657" s="511"/>
      <c r="C1657" s="523">
        <v>2830557</v>
      </c>
      <c r="D1657" s="673" t="s">
        <v>724</v>
      </c>
      <c r="E1657" s="680"/>
      <c r="F1657" s="681"/>
      <c r="G1657" s="523">
        <v>51508030</v>
      </c>
      <c r="H1657" s="513" t="s">
        <v>725</v>
      </c>
      <c r="I1657" s="686" t="s">
        <v>726</v>
      </c>
      <c r="J1657" s="686"/>
      <c r="K1657" s="518" t="s">
        <v>163</v>
      </c>
      <c r="L1657" s="1376">
        <v>1</v>
      </c>
      <c r="M1657" s="678"/>
      <c r="N1657" s="678">
        <f t="shared" si="32"/>
        <v>0</v>
      </c>
      <c r="O1657" s="689"/>
    </row>
    <row r="1658" spans="1:15" ht="69.95" customHeight="1" x14ac:dyDescent="0.25">
      <c r="A1658" s="501"/>
      <c r="B1658" s="511"/>
      <c r="C1658" s="532">
        <v>1021752</v>
      </c>
      <c r="D1658" s="673" t="s">
        <v>689</v>
      </c>
      <c r="E1658" s="680"/>
      <c r="F1658" s="681"/>
      <c r="G1658" s="523">
        <v>41002192</v>
      </c>
      <c r="H1658" s="673" t="s">
        <v>691</v>
      </c>
      <c r="I1658" s="677" t="s">
        <v>685</v>
      </c>
      <c r="J1658" s="677"/>
      <c r="K1658" s="518" t="s">
        <v>103</v>
      </c>
      <c r="L1658" s="1376">
        <v>6</v>
      </c>
      <c r="M1658" s="678"/>
      <c r="N1658" s="678">
        <f t="shared" si="32"/>
        <v>0</v>
      </c>
      <c r="O1658" s="689"/>
    </row>
    <row r="1659" spans="1:15" ht="69.95" customHeight="1" x14ac:dyDescent="0.25">
      <c r="A1659" s="501"/>
      <c r="B1659" s="511"/>
      <c r="C1659" s="532">
        <v>2056203</v>
      </c>
      <c r="D1659" s="673" t="s">
        <v>727</v>
      </c>
      <c r="E1659" s="680"/>
      <c r="F1659" s="681"/>
      <c r="G1659" s="523">
        <v>10804300</v>
      </c>
      <c r="H1659" s="673" t="s">
        <v>728</v>
      </c>
      <c r="I1659" s="677" t="s">
        <v>466</v>
      </c>
      <c r="J1659" s="677"/>
      <c r="K1659" s="518" t="s">
        <v>163</v>
      </c>
      <c r="L1659" s="1376">
        <v>3</v>
      </c>
      <c r="M1659" s="678"/>
      <c r="N1659" s="678">
        <f t="shared" si="32"/>
        <v>0</v>
      </c>
      <c r="O1659" s="689"/>
    </row>
    <row r="1660" spans="1:15" ht="69.95" customHeight="1" x14ac:dyDescent="0.25">
      <c r="A1660" s="501"/>
      <c r="B1660" s="511"/>
      <c r="C1660" s="523">
        <v>2820111</v>
      </c>
      <c r="D1660" s="673" t="s">
        <v>455</v>
      </c>
      <c r="E1660" s="683"/>
      <c r="F1660" s="684"/>
      <c r="G1660" s="523">
        <v>50113160</v>
      </c>
      <c r="H1660" s="513" t="s">
        <v>456</v>
      </c>
      <c r="I1660" s="686" t="s">
        <v>448</v>
      </c>
      <c r="J1660" s="686"/>
      <c r="K1660" s="518" t="s">
        <v>163</v>
      </c>
      <c r="L1660" s="1376">
        <v>1</v>
      </c>
      <c r="M1660" s="678"/>
      <c r="N1660" s="678">
        <f t="shared" si="32"/>
        <v>0</v>
      </c>
      <c r="O1660" s="690"/>
    </row>
    <row r="1661" spans="1:15" ht="69.95" customHeight="1" x14ac:dyDescent="0.25">
      <c r="A1661" s="501"/>
      <c r="B1661" s="691"/>
      <c r="C1661" s="532">
        <v>2621106</v>
      </c>
      <c r="D1661" s="673" t="s">
        <v>754</v>
      </c>
      <c r="E1661" s="701" t="s">
        <v>967</v>
      </c>
      <c r="F1661" s="702" t="s">
        <v>35</v>
      </c>
      <c r="G1661" s="523">
        <v>80611063</v>
      </c>
      <c r="H1661" s="673" t="s">
        <v>756</v>
      </c>
      <c r="I1661" s="677" t="s">
        <v>665</v>
      </c>
      <c r="J1661" s="677" t="s">
        <v>623</v>
      </c>
      <c r="K1661" s="518" t="s">
        <v>163</v>
      </c>
      <c r="L1661" s="1376">
        <v>2</v>
      </c>
      <c r="M1661" s="678"/>
      <c r="N1661" s="678">
        <f t="shared" si="32"/>
        <v>0</v>
      </c>
      <c r="O1661" s="703">
        <f>SUM(N1661)</f>
        <v>0</v>
      </c>
    </row>
    <row r="1662" spans="1:15" ht="69.95" customHeight="1" x14ac:dyDescent="0.25">
      <c r="A1662" s="543" t="s">
        <v>1001</v>
      </c>
      <c r="B1662" s="642"/>
      <c r="C1662" s="565">
        <v>2120102</v>
      </c>
      <c r="D1662" s="656" t="s">
        <v>655</v>
      </c>
      <c r="E1662" s="657" t="s">
        <v>945</v>
      </c>
      <c r="F1662" s="658" t="s">
        <v>946</v>
      </c>
      <c r="G1662" s="565">
        <v>12005072</v>
      </c>
      <c r="H1662" s="659" t="s">
        <v>658</v>
      </c>
      <c r="I1662" s="660" t="s">
        <v>466</v>
      </c>
      <c r="J1662" s="660" t="s">
        <v>30</v>
      </c>
      <c r="K1662" s="562" t="s">
        <v>163</v>
      </c>
      <c r="L1662" s="1382">
        <v>1</v>
      </c>
      <c r="M1662" s="661"/>
      <c r="N1662" s="661">
        <f>+M1662*L1662</f>
        <v>0</v>
      </c>
      <c r="O1662" s="662">
        <f>SUM(N1663:N1670)</f>
        <v>0</v>
      </c>
    </row>
    <row r="1663" spans="1:15" ht="69.95" customHeight="1" x14ac:dyDescent="0.25">
      <c r="A1663" s="543"/>
      <c r="B1663" s="554"/>
      <c r="C1663" s="565">
        <v>2112042</v>
      </c>
      <c r="D1663" s="656" t="s">
        <v>659</v>
      </c>
      <c r="E1663" s="640"/>
      <c r="F1663" s="641"/>
      <c r="G1663" s="565">
        <v>12611400</v>
      </c>
      <c r="H1663" s="656" t="s">
        <v>660</v>
      </c>
      <c r="I1663" s="660" t="s">
        <v>466</v>
      </c>
      <c r="J1663" s="660"/>
      <c r="K1663" s="562" t="s">
        <v>163</v>
      </c>
      <c r="L1663" s="1382">
        <v>1</v>
      </c>
      <c r="M1663" s="661"/>
      <c r="N1663" s="661">
        <f>+M1663*L1663</f>
        <v>0</v>
      </c>
      <c r="O1663" s="663"/>
    </row>
    <row r="1664" spans="1:15" ht="69.95" customHeight="1" x14ac:dyDescent="0.25">
      <c r="A1664" s="543"/>
      <c r="B1664" s="554"/>
      <c r="C1664" s="565">
        <v>2516122</v>
      </c>
      <c r="D1664" s="656" t="s">
        <v>661</v>
      </c>
      <c r="E1664" s="640"/>
      <c r="F1664" s="641"/>
      <c r="G1664" s="565">
        <v>81528112</v>
      </c>
      <c r="H1664" s="656" t="s">
        <v>664</v>
      </c>
      <c r="I1664" s="660" t="s">
        <v>665</v>
      </c>
      <c r="J1664" s="660"/>
      <c r="K1664" s="562" t="s">
        <v>163</v>
      </c>
      <c r="L1664" s="1382">
        <v>1</v>
      </c>
      <c r="M1664" s="661"/>
      <c r="N1664" s="661">
        <f t="shared" ref="N1664:N1682" si="33">+M1664*L1664</f>
        <v>0</v>
      </c>
      <c r="O1664" s="663"/>
    </row>
    <row r="1665" spans="1:15" ht="69.95" customHeight="1" x14ac:dyDescent="0.25">
      <c r="A1665" s="543"/>
      <c r="B1665" s="554"/>
      <c r="C1665" s="559">
        <v>2801201</v>
      </c>
      <c r="D1665" s="656" t="s">
        <v>947</v>
      </c>
      <c r="E1665" s="640"/>
      <c r="F1665" s="641"/>
      <c r="G1665" s="565">
        <v>51070120</v>
      </c>
      <c r="H1665" s="664" t="s">
        <v>948</v>
      </c>
      <c r="I1665" s="665" t="s">
        <v>448</v>
      </c>
      <c r="J1665" s="665"/>
      <c r="K1665" s="562" t="s">
        <v>163</v>
      </c>
      <c r="L1665" s="1379">
        <v>1</v>
      </c>
      <c r="M1665" s="661"/>
      <c r="N1665" s="661">
        <f t="shared" si="33"/>
        <v>0</v>
      </c>
      <c r="O1665" s="663"/>
    </row>
    <row r="1666" spans="1:15" ht="69.95" customHeight="1" x14ac:dyDescent="0.25">
      <c r="A1666" s="543"/>
      <c r="B1666" s="554"/>
      <c r="C1666" s="565">
        <v>2851630</v>
      </c>
      <c r="D1666" s="656" t="s">
        <v>459</v>
      </c>
      <c r="E1666" s="640"/>
      <c r="F1666" s="641"/>
      <c r="G1666" s="565">
        <v>53516052</v>
      </c>
      <c r="H1666" s="656" t="s">
        <v>460</v>
      </c>
      <c r="I1666" s="660" t="s">
        <v>448</v>
      </c>
      <c r="J1666" s="660"/>
      <c r="K1666" s="562" t="s">
        <v>163</v>
      </c>
      <c r="L1666" s="1382">
        <v>1</v>
      </c>
      <c r="M1666" s="661"/>
      <c r="N1666" s="661">
        <f t="shared" si="33"/>
        <v>0</v>
      </c>
      <c r="O1666" s="663"/>
    </row>
    <row r="1667" spans="1:15" ht="69.95" customHeight="1" x14ac:dyDescent="0.25">
      <c r="A1667" s="543"/>
      <c r="B1667" s="554"/>
      <c r="C1667" s="559">
        <v>2831607</v>
      </c>
      <c r="D1667" s="656" t="s">
        <v>449</v>
      </c>
      <c r="E1667" s="640"/>
      <c r="F1667" s="641"/>
      <c r="G1667" s="565">
        <v>54038070</v>
      </c>
      <c r="H1667" s="664" t="s">
        <v>450</v>
      </c>
      <c r="I1667" s="665" t="s">
        <v>448</v>
      </c>
      <c r="J1667" s="665"/>
      <c r="K1667" s="562" t="s">
        <v>163</v>
      </c>
      <c r="L1667" s="1379">
        <v>1</v>
      </c>
      <c r="M1667" s="661"/>
      <c r="N1667" s="661">
        <f t="shared" si="33"/>
        <v>0</v>
      </c>
      <c r="O1667" s="663"/>
    </row>
    <row r="1668" spans="1:15" ht="69.95" customHeight="1" x14ac:dyDescent="0.25">
      <c r="A1668" s="543"/>
      <c r="B1668" s="554"/>
      <c r="C1668" s="565">
        <v>2820111</v>
      </c>
      <c r="D1668" s="656" t="s">
        <v>455</v>
      </c>
      <c r="E1668" s="640"/>
      <c r="F1668" s="641"/>
      <c r="G1668" s="565">
        <v>50113160</v>
      </c>
      <c r="H1668" s="656" t="s">
        <v>456</v>
      </c>
      <c r="I1668" s="660" t="s">
        <v>448</v>
      </c>
      <c r="J1668" s="660"/>
      <c r="K1668" s="562" t="s">
        <v>163</v>
      </c>
      <c r="L1668" s="1382">
        <v>1</v>
      </c>
      <c r="M1668" s="661"/>
      <c r="N1668" s="661">
        <f t="shared" si="33"/>
        <v>0</v>
      </c>
      <c r="O1668" s="663"/>
    </row>
    <row r="1669" spans="1:15" ht="69.95" customHeight="1" x14ac:dyDescent="0.25">
      <c r="A1669" s="543"/>
      <c r="B1669" s="554"/>
      <c r="C1669" s="559">
        <v>1010337</v>
      </c>
      <c r="D1669" s="656" t="s">
        <v>667</v>
      </c>
      <c r="E1669" s="640"/>
      <c r="F1669" s="641"/>
      <c r="G1669" s="565">
        <v>40103058</v>
      </c>
      <c r="H1669" s="664" t="s">
        <v>668</v>
      </c>
      <c r="I1669" s="665" t="s">
        <v>669</v>
      </c>
      <c r="J1669" s="665"/>
      <c r="K1669" s="562" t="s">
        <v>103</v>
      </c>
      <c r="L1669" s="1379">
        <v>3</v>
      </c>
      <c r="M1669" s="661"/>
      <c r="N1669" s="661">
        <f t="shared" si="33"/>
        <v>0</v>
      </c>
      <c r="O1669" s="663"/>
    </row>
    <row r="1670" spans="1:15" ht="69.95" customHeight="1" x14ac:dyDescent="0.25">
      <c r="A1670" s="543"/>
      <c r="B1670" s="554"/>
      <c r="C1670" s="565">
        <v>2901620</v>
      </c>
      <c r="D1670" s="656" t="s">
        <v>457</v>
      </c>
      <c r="E1670" s="638"/>
      <c r="F1670" s="639"/>
      <c r="G1670" s="565">
        <v>52516050</v>
      </c>
      <c r="H1670" s="656" t="s">
        <v>458</v>
      </c>
      <c r="I1670" s="660" t="s">
        <v>448</v>
      </c>
      <c r="J1670" s="660"/>
      <c r="K1670" s="562" t="s">
        <v>163</v>
      </c>
      <c r="L1670" s="1382">
        <v>1</v>
      </c>
      <c r="M1670" s="661"/>
      <c r="N1670" s="661">
        <f t="shared" si="33"/>
        <v>0</v>
      </c>
      <c r="O1670" s="666"/>
    </row>
    <row r="1671" spans="1:15" ht="69.95" customHeight="1" x14ac:dyDescent="0.25">
      <c r="A1671" s="543"/>
      <c r="B1671" s="554"/>
      <c r="C1671" s="565">
        <v>2624105</v>
      </c>
      <c r="D1671" s="656" t="s">
        <v>768</v>
      </c>
      <c r="E1671" s="692" t="s">
        <v>969</v>
      </c>
      <c r="F1671" s="693" t="s">
        <v>35</v>
      </c>
      <c r="G1671" s="565">
        <v>80632005</v>
      </c>
      <c r="H1671" s="656" t="s">
        <v>770</v>
      </c>
      <c r="I1671" s="660" t="s">
        <v>665</v>
      </c>
      <c r="J1671" s="660" t="s">
        <v>30</v>
      </c>
      <c r="K1671" s="562" t="s">
        <v>163</v>
      </c>
      <c r="L1671" s="1382">
        <v>1</v>
      </c>
      <c r="M1671" s="661"/>
      <c r="N1671" s="661">
        <f t="shared" si="33"/>
        <v>0</v>
      </c>
      <c r="O1671" s="694">
        <f>SUM(N1671:N1671)</f>
        <v>0</v>
      </c>
    </row>
    <row r="1672" spans="1:15" ht="69.95" customHeight="1" x14ac:dyDescent="0.25">
      <c r="A1672" s="543"/>
      <c r="B1672" s="554"/>
      <c r="C1672" s="565">
        <v>2601806</v>
      </c>
      <c r="D1672" s="656" t="s">
        <v>673</v>
      </c>
      <c r="E1672" s="657" t="s">
        <v>950</v>
      </c>
      <c r="F1672" s="658" t="s">
        <v>951</v>
      </c>
      <c r="G1672" s="565">
        <v>81201018</v>
      </c>
      <c r="H1672" s="656" t="s">
        <v>676</v>
      </c>
      <c r="I1672" s="660" t="s">
        <v>665</v>
      </c>
      <c r="J1672" s="660" t="s">
        <v>30</v>
      </c>
      <c r="K1672" s="562" t="s">
        <v>163</v>
      </c>
      <c r="L1672" s="1382">
        <v>1</v>
      </c>
      <c r="M1672" s="661"/>
      <c r="N1672" s="661">
        <f t="shared" si="33"/>
        <v>0</v>
      </c>
      <c r="O1672" s="662">
        <f>SUM(N1672:N1673)</f>
        <v>0</v>
      </c>
    </row>
    <row r="1673" spans="1:15" ht="69.95" customHeight="1" x14ac:dyDescent="0.25">
      <c r="A1673" s="543"/>
      <c r="B1673" s="554"/>
      <c r="C1673" s="565">
        <v>1010337</v>
      </c>
      <c r="D1673" s="656" t="s">
        <v>667</v>
      </c>
      <c r="E1673" s="638"/>
      <c r="F1673" s="639"/>
      <c r="G1673" s="565">
        <v>40103058</v>
      </c>
      <c r="H1673" s="656" t="s">
        <v>668</v>
      </c>
      <c r="I1673" s="660" t="s">
        <v>669</v>
      </c>
      <c r="J1673" s="660"/>
      <c r="K1673" s="562" t="s">
        <v>103</v>
      </c>
      <c r="L1673" s="1382">
        <v>3</v>
      </c>
      <c r="M1673" s="661"/>
      <c r="N1673" s="661">
        <f t="shared" si="33"/>
        <v>0</v>
      </c>
      <c r="O1673" s="666"/>
    </row>
    <row r="1674" spans="1:15" ht="69.95" customHeight="1" x14ac:dyDescent="0.25">
      <c r="A1674" s="543"/>
      <c r="B1674" s="554"/>
      <c r="C1674" s="565">
        <v>3017008</v>
      </c>
      <c r="D1674" s="656" t="s">
        <v>970</v>
      </c>
      <c r="E1674" s="657" t="s">
        <v>971</v>
      </c>
      <c r="F1674" s="658" t="s">
        <v>971</v>
      </c>
      <c r="G1674" s="565">
        <v>90123025</v>
      </c>
      <c r="H1674" s="667" t="s">
        <v>972</v>
      </c>
      <c r="I1674" s="668" t="s">
        <v>680</v>
      </c>
      <c r="J1674" s="668" t="s">
        <v>36</v>
      </c>
      <c r="K1674" s="562" t="s">
        <v>163</v>
      </c>
      <c r="L1674" s="1380">
        <v>1</v>
      </c>
      <c r="M1674" s="661"/>
      <c r="N1674" s="661">
        <f t="shared" si="33"/>
        <v>0</v>
      </c>
      <c r="O1674" s="669">
        <f>SUM(N1674:N1676)</f>
        <v>0</v>
      </c>
    </row>
    <row r="1675" spans="1:15" ht="69.95" customHeight="1" x14ac:dyDescent="0.25">
      <c r="A1675" s="543"/>
      <c r="B1675" s="554"/>
      <c r="C1675" s="589">
        <v>2820161</v>
      </c>
      <c r="D1675" s="656" t="s">
        <v>909</v>
      </c>
      <c r="E1675" s="640"/>
      <c r="F1675" s="641"/>
      <c r="G1675" s="565">
        <v>50113260</v>
      </c>
      <c r="H1675" s="667" t="s">
        <v>910</v>
      </c>
      <c r="I1675" s="668" t="s">
        <v>448</v>
      </c>
      <c r="J1675" s="668"/>
      <c r="K1675" s="562" t="s">
        <v>163</v>
      </c>
      <c r="L1675" s="1380">
        <v>2</v>
      </c>
      <c r="M1675" s="661"/>
      <c r="N1675" s="661">
        <f t="shared" si="33"/>
        <v>0</v>
      </c>
      <c r="O1675" s="670"/>
    </row>
    <row r="1676" spans="1:15" ht="69.95" customHeight="1" x14ac:dyDescent="0.25">
      <c r="A1676" s="543"/>
      <c r="B1676" s="554"/>
      <c r="C1676" s="559">
        <v>2820108</v>
      </c>
      <c r="D1676" s="656" t="s">
        <v>686</v>
      </c>
      <c r="E1676" s="638"/>
      <c r="F1676" s="639"/>
      <c r="G1676" s="565">
        <v>50112008</v>
      </c>
      <c r="H1676" s="667" t="s">
        <v>687</v>
      </c>
      <c r="I1676" s="668" t="s">
        <v>448</v>
      </c>
      <c r="J1676" s="668"/>
      <c r="K1676" s="562" t="s">
        <v>688</v>
      </c>
      <c r="L1676" s="1380">
        <v>1</v>
      </c>
      <c r="M1676" s="661"/>
      <c r="N1676" s="661">
        <f t="shared" si="33"/>
        <v>0</v>
      </c>
      <c r="O1676" s="671"/>
    </row>
    <row r="1677" spans="1:15" ht="69.95" customHeight="1" x14ac:dyDescent="0.25">
      <c r="A1677" s="543"/>
      <c r="B1677" s="554"/>
      <c r="C1677" s="574">
        <v>2611125</v>
      </c>
      <c r="D1677" s="656" t="s">
        <v>778</v>
      </c>
      <c r="E1677" s="657" t="s">
        <v>997</v>
      </c>
      <c r="F1677" s="658" t="s">
        <v>998</v>
      </c>
      <c r="G1677" s="565">
        <v>81501250</v>
      </c>
      <c r="H1677" s="656" t="s">
        <v>780</v>
      </c>
      <c r="I1677" s="660" t="s">
        <v>665</v>
      </c>
      <c r="J1677" s="660" t="s">
        <v>623</v>
      </c>
      <c r="K1677" s="562" t="s">
        <v>163</v>
      </c>
      <c r="L1677" s="1380">
        <v>2</v>
      </c>
      <c r="M1677" s="661"/>
      <c r="N1677" s="661">
        <f t="shared" si="33"/>
        <v>0</v>
      </c>
      <c r="O1677" s="669">
        <f>SUM(N1677:N1681)</f>
        <v>0</v>
      </c>
    </row>
    <row r="1678" spans="1:15" ht="69.95" customHeight="1" x14ac:dyDescent="0.25">
      <c r="A1678" s="543"/>
      <c r="B1678" s="554"/>
      <c r="C1678" s="565">
        <v>2830557</v>
      </c>
      <c r="D1678" s="656" t="s">
        <v>724</v>
      </c>
      <c r="E1678" s="640"/>
      <c r="F1678" s="641"/>
      <c r="G1678" s="565">
        <v>51508030</v>
      </c>
      <c r="H1678" s="667" t="s">
        <v>725</v>
      </c>
      <c r="I1678" s="668" t="s">
        <v>726</v>
      </c>
      <c r="J1678" s="668"/>
      <c r="K1678" s="562" t="s">
        <v>163</v>
      </c>
      <c r="L1678" s="1380">
        <v>1</v>
      </c>
      <c r="M1678" s="661"/>
      <c r="N1678" s="661">
        <f t="shared" si="33"/>
        <v>0</v>
      </c>
      <c r="O1678" s="670"/>
    </row>
    <row r="1679" spans="1:15" ht="69.95" customHeight="1" x14ac:dyDescent="0.25">
      <c r="A1679" s="543"/>
      <c r="B1679" s="554"/>
      <c r="C1679" s="574">
        <v>1021752</v>
      </c>
      <c r="D1679" s="656" t="s">
        <v>689</v>
      </c>
      <c r="E1679" s="640"/>
      <c r="F1679" s="641"/>
      <c r="G1679" s="565">
        <v>41002192</v>
      </c>
      <c r="H1679" s="656" t="s">
        <v>691</v>
      </c>
      <c r="I1679" s="660" t="s">
        <v>685</v>
      </c>
      <c r="J1679" s="660"/>
      <c r="K1679" s="562" t="s">
        <v>103</v>
      </c>
      <c r="L1679" s="1380">
        <v>6</v>
      </c>
      <c r="M1679" s="661"/>
      <c r="N1679" s="661">
        <f t="shared" si="33"/>
        <v>0</v>
      </c>
      <c r="O1679" s="670"/>
    </row>
    <row r="1680" spans="1:15" ht="69.95" customHeight="1" x14ac:dyDescent="0.25">
      <c r="A1680" s="543"/>
      <c r="B1680" s="554"/>
      <c r="C1680" s="574">
        <v>2056203</v>
      </c>
      <c r="D1680" s="656" t="s">
        <v>727</v>
      </c>
      <c r="E1680" s="640"/>
      <c r="F1680" s="641"/>
      <c r="G1680" s="565">
        <v>10804300</v>
      </c>
      <c r="H1680" s="656" t="s">
        <v>728</v>
      </c>
      <c r="I1680" s="660" t="s">
        <v>466</v>
      </c>
      <c r="J1680" s="660"/>
      <c r="K1680" s="562" t="s">
        <v>163</v>
      </c>
      <c r="L1680" s="1380">
        <v>3</v>
      </c>
      <c r="M1680" s="661"/>
      <c r="N1680" s="661">
        <f t="shared" si="33"/>
        <v>0</v>
      </c>
      <c r="O1680" s="670"/>
    </row>
    <row r="1681" spans="1:15" ht="69.95" customHeight="1" x14ac:dyDescent="0.25">
      <c r="A1681" s="543"/>
      <c r="B1681" s="554"/>
      <c r="C1681" s="565">
        <v>2820111</v>
      </c>
      <c r="D1681" s="656" t="s">
        <v>455</v>
      </c>
      <c r="E1681" s="638"/>
      <c r="F1681" s="639"/>
      <c r="G1681" s="565">
        <v>50113160</v>
      </c>
      <c r="H1681" s="667" t="s">
        <v>456</v>
      </c>
      <c r="I1681" s="668" t="s">
        <v>448</v>
      </c>
      <c r="J1681" s="668"/>
      <c r="K1681" s="562" t="s">
        <v>163</v>
      </c>
      <c r="L1681" s="1380">
        <v>1</v>
      </c>
      <c r="M1681" s="661"/>
      <c r="N1681" s="661">
        <f t="shared" si="33"/>
        <v>0</v>
      </c>
      <c r="O1681" s="671"/>
    </row>
    <row r="1682" spans="1:15" ht="69.95" customHeight="1" x14ac:dyDescent="0.25">
      <c r="A1682" s="543"/>
      <c r="B1682" s="643"/>
      <c r="C1682" s="574">
        <v>2621110</v>
      </c>
      <c r="D1682" s="656" t="s">
        <v>973</v>
      </c>
      <c r="E1682" s="695" t="s">
        <v>974</v>
      </c>
      <c r="F1682" s="696" t="s">
        <v>35</v>
      </c>
      <c r="G1682" s="565">
        <v>80611100</v>
      </c>
      <c r="H1682" s="656" t="s">
        <v>975</v>
      </c>
      <c r="I1682" s="660" t="s">
        <v>665</v>
      </c>
      <c r="J1682" s="660" t="s">
        <v>623</v>
      </c>
      <c r="K1682" s="562" t="s">
        <v>163</v>
      </c>
      <c r="L1682" s="1380">
        <v>2</v>
      </c>
      <c r="M1682" s="661"/>
      <c r="N1682" s="661">
        <f t="shared" si="33"/>
        <v>0</v>
      </c>
      <c r="O1682" s="697">
        <f>SUM(N1682)</f>
        <v>0</v>
      </c>
    </row>
    <row r="1683" spans="1:15" ht="69.95" customHeight="1" x14ac:dyDescent="0.25">
      <c r="A1683" s="501" t="s">
        <v>1002</v>
      </c>
      <c r="B1683" s="672"/>
      <c r="C1683" s="523">
        <v>2120102</v>
      </c>
      <c r="D1683" s="673" t="s">
        <v>655</v>
      </c>
      <c r="E1683" s="674" t="s">
        <v>945</v>
      </c>
      <c r="F1683" s="675" t="s">
        <v>946</v>
      </c>
      <c r="G1683" s="523">
        <v>12005072</v>
      </c>
      <c r="H1683" s="676" t="s">
        <v>658</v>
      </c>
      <c r="I1683" s="677" t="s">
        <v>466</v>
      </c>
      <c r="J1683" s="677" t="s">
        <v>30</v>
      </c>
      <c r="K1683" s="518" t="s">
        <v>163</v>
      </c>
      <c r="L1683" s="1383">
        <v>1</v>
      </c>
      <c r="M1683" s="678"/>
      <c r="N1683" s="678">
        <f>+M1683*L1683</f>
        <v>0</v>
      </c>
      <c r="O1683" s="679">
        <f>SUM(N1684:N1691)</f>
        <v>0</v>
      </c>
    </row>
    <row r="1684" spans="1:15" ht="69.95" customHeight="1" x14ac:dyDescent="0.25">
      <c r="A1684" s="501"/>
      <c r="B1684" s="511"/>
      <c r="C1684" s="523">
        <v>2112042</v>
      </c>
      <c r="D1684" s="673" t="s">
        <v>659</v>
      </c>
      <c r="E1684" s="680"/>
      <c r="F1684" s="681"/>
      <c r="G1684" s="523">
        <v>12611400</v>
      </c>
      <c r="H1684" s="673" t="s">
        <v>660</v>
      </c>
      <c r="I1684" s="677" t="s">
        <v>466</v>
      </c>
      <c r="J1684" s="677"/>
      <c r="K1684" s="518" t="s">
        <v>163</v>
      </c>
      <c r="L1684" s="1383">
        <v>1</v>
      </c>
      <c r="M1684" s="678"/>
      <c r="N1684" s="678">
        <f>+M1684*L1684</f>
        <v>0</v>
      </c>
      <c r="O1684" s="682"/>
    </row>
    <row r="1685" spans="1:15" ht="69.95" customHeight="1" x14ac:dyDescent="0.25">
      <c r="A1685" s="501"/>
      <c r="B1685" s="511"/>
      <c r="C1685" s="523">
        <v>2516122</v>
      </c>
      <c r="D1685" s="673" t="s">
        <v>661</v>
      </c>
      <c r="E1685" s="680"/>
      <c r="F1685" s="681"/>
      <c r="G1685" s="523">
        <v>81528112</v>
      </c>
      <c r="H1685" s="673" t="s">
        <v>664</v>
      </c>
      <c r="I1685" s="677" t="s">
        <v>665</v>
      </c>
      <c r="J1685" s="677"/>
      <c r="K1685" s="518" t="s">
        <v>163</v>
      </c>
      <c r="L1685" s="1383">
        <v>1</v>
      </c>
      <c r="M1685" s="678"/>
      <c r="N1685" s="678">
        <f t="shared" ref="N1685:N1703" si="34">+M1685*L1685</f>
        <v>0</v>
      </c>
      <c r="O1685" s="682"/>
    </row>
    <row r="1686" spans="1:15" ht="69.95" customHeight="1" x14ac:dyDescent="0.25">
      <c r="A1686" s="501"/>
      <c r="B1686" s="511"/>
      <c r="C1686" s="512">
        <v>2801201</v>
      </c>
      <c r="D1686" s="673" t="s">
        <v>947</v>
      </c>
      <c r="E1686" s="680"/>
      <c r="F1686" s="681"/>
      <c r="G1686" s="523">
        <v>51070120</v>
      </c>
      <c r="H1686" s="516" t="s">
        <v>948</v>
      </c>
      <c r="I1686" s="517" t="s">
        <v>448</v>
      </c>
      <c r="J1686" s="517"/>
      <c r="K1686" s="518" t="s">
        <v>163</v>
      </c>
      <c r="L1686" s="1375">
        <v>1</v>
      </c>
      <c r="M1686" s="678"/>
      <c r="N1686" s="678">
        <f t="shared" si="34"/>
        <v>0</v>
      </c>
      <c r="O1686" s="682"/>
    </row>
    <row r="1687" spans="1:15" ht="69.95" customHeight="1" x14ac:dyDescent="0.25">
      <c r="A1687" s="501"/>
      <c r="B1687" s="511"/>
      <c r="C1687" s="523">
        <v>2851630</v>
      </c>
      <c r="D1687" s="673" t="s">
        <v>459</v>
      </c>
      <c r="E1687" s="680"/>
      <c r="F1687" s="681"/>
      <c r="G1687" s="523">
        <v>53516052</v>
      </c>
      <c r="H1687" s="673" t="s">
        <v>460</v>
      </c>
      <c r="I1687" s="677" t="s">
        <v>448</v>
      </c>
      <c r="J1687" s="677"/>
      <c r="K1687" s="518" t="s">
        <v>163</v>
      </c>
      <c r="L1687" s="1383">
        <v>1</v>
      </c>
      <c r="M1687" s="678"/>
      <c r="N1687" s="678">
        <f t="shared" si="34"/>
        <v>0</v>
      </c>
      <c r="O1687" s="682"/>
    </row>
    <row r="1688" spans="1:15" ht="69.95" customHeight="1" x14ac:dyDescent="0.25">
      <c r="A1688" s="501"/>
      <c r="B1688" s="511"/>
      <c r="C1688" s="512">
        <v>2831607</v>
      </c>
      <c r="D1688" s="673" t="s">
        <v>449</v>
      </c>
      <c r="E1688" s="680"/>
      <c r="F1688" s="681"/>
      <c r="G1688" s="523">
        <v>54038070</v>
      </c>
      <c r="H1688" s="516" t="s">
        <v>450</v>
      </c>
      <c r="I1688" s="517" t="s">
        <v>448</v>
      </c>
      <c r="J1688" s="517"/>
      <c r="K1688" s="518" t="s">
        <v>163</v>
      </c>
      <c r="L1688" s="1375">
        <v>1</v>
      </c>
      <c r="M1688" s="678"/>
      <c r="N1688" s="678">
        <f t="shared" si="34"/>
        <v>0</v>
      </c>
      <c r="O1688" s="682"/>
    </row>
    <row r="1689" spans="1:15" ht="69.95" customHeight="1" x14ac:dyDescent="0.25">
      <c r="A1689" s="501"/>
      <c r="B1689" s="511"/>
      <c r="C1689" s="523">
        <v>2820111</v>
      </c>
      <c r="D1689" s="673" t="s">
        <v>455</v>
      </c>
      <c r="E1689" s="680"/>
      <c r="F1689" s="681"/>
      <c r="G1689" s="523">
        <v>50113160</v>
      </c>
      <c r="H1689" s="673" t="s">
        <v>456</v>
      </c>
      <c r="I1689" s="677" t="s">
        <v>448</v>
      </c>
      <c r="J1689" s="677"/>
      <c r="K1689" s="518" t="s">
        <v>163</v>
      </c>
      <c r="L1689" s="1383">
        <v>1</v>
      </c>
      <c r="M1689" s="678"/>
      <c r="N1689" s="678">
        <f t="shared" si="34"/>
        <v>0</v>
      </c>
      <c r="O1689" s="682"/>
    </row>
    <row r="1690" spans="1:15" ht="69.95" customHeight="1" x14ac:dyDescent="0.25">
      <c r="A1690" s="501"/>
      <c r="B1690" s="511"/>
      <c r="C1690" s="512">
        <v>1010337</v>
      </c>
      <c r="D1690" s="673" t="s">
        <v>667</v>
      </c>
      <c r="E1690" s="680"/>
      <c r="F1690" s="681"/>
      <c r="G1690" s="523">
        <v>40103058</v>
      </c>
      <c r="H1690" s="516" t="s">
        <v>668</v>
      </c>
      <c r="I1690" s="517" t="s">
        <v>669</v>
      </c>
      <c r="J1690" s="517"/>
      <c r="K1690" s="518" t="s">
        <v>103</v>
      </c>
      <c r="L1690" s="1375">
        <v>3</v>
      </c>
      <c r="M1690" s="678"/>
      <c r="N1690" s="678">
        <f t="shared" si="34"/>
        <v>0</v>
      </c>
      <c r="O1690" s="682"/>
    </row>
    <row r="1691" spans="1:15" ht="69.95" customHeight="1" x14ac:dyDescent="0.25">
      <c r="A1691" s="501"/>
      <c r="B1691" s="511"/>
      <c r="C1691" s="523">
        <v>2901620</v>
      </c>
      <c r="D1691" s="673" t="s">
        <v>457</v>
      </c>
      <c r="E1691" s="683"/>
      <c r="F1691" s="684"/>
      <c r="G1691" s="523">
        <v>52516050</v>
      </c>
      <c r="H1691" s="673" t="s">
        <v>458</v>
      </c>
      <c r="I1691" s="677" t="s">
        <v>448</v>
      </c>
      <c r="J1691" s="677"/>
      <c r="K1691" s="518" t="s">
        <v>163</v>
      </c>
      <c r="L1691" s="1383">
        <v>1</v>
      </c>
      <c r="M1691" s="678"/>
      <c r="N1691" s="678">
        <f t="shared" si="34"/>
        <v>0</v>
      </c>
      <c r="O1691" s="685"/>
    </row>
    <row r="1692" spans="1:15" ht="69.95" customHeight="1" x14ac:dyDescent="0.25">
      <c r="A1692" s="501"/>
      <c r="B1692" s="511"/>
      <c r="C1692" s="523">
        <v>2624206</v>
      </c>
      <c r="D1692" s="673" t="s">
        <v>670</v>
      </c>
      <c r="E1692" s="698" t="s">
        <v>977</v>
      </c>
      <c r="F1692" s="699" t="s">
        <v>35</v>
      </c>
      <c r="G1692" s="523">
        <v>80633006</v>
      </c>
      <c r="H1692" s="673" t="s">
        <v>672</v>
      </c>
      <c r="I1692" s="677" t="s">
        <v>665</v>
      </c>
      <c r="J1692" s="677" t="s">
        <v>30</v>
      </c>
      <c r="K1692" s="518" t="s">
        <v>163</v>
      </c>
      <c r="L1692" s="1383">
        <v>1</v>
      </c>
      <c r="M1692" s="678"/>
      <c r="N1692" s="678">
        <f t="shared" si="34"/>
        <v>0</v>
      </c>
      <c r="O1692" s="700">
        <f>SUM(N1692:N1692)</f>
        <v>0</v>
      </c>
    </row>
    <row r="1693" spans="1:15" ht="69.95" customHeight="1" x14ac:dyDescent="0.25">
      <c r="A1693" s="501"/>
      <c r="B1693" s="511"/>
      <c r="C1693" s="523">
        <v>2601806</v>
      </c>
      <c r="D1693" s="673" t="s">
        <v>673</v>
      </c>
      <c r="E1693" s="674" t="s">
        <v>950</v>
      </c>
      <c r="F1693" s="675" t="s">
        <v>951</v>
      </c>
      <c r="G1693" s="523">
        <v>81201018</v>
      </c>
      <c r="H1693" s="673" t="s">
        <v>676</v>
      </c>
      <c r="I1693" s="677" t="s">
        <v>665</v>
      </c>
      <c r="J1693" s="677" t="s">
        <v>30</v>
      </c>
      <c r="K1693" s="518" t="s">
        <v>163</v>
      </c>
      <c r="L1693" s="1383">
        <v>1</v>
      </c>
      <c r="M1693" s="678"/>
      <c r="N1693" s="678">
        <f t="shared" si="34"/>
        <v>0</v>
      </c>
      <c r="O1693" s="679">
        <f>SUM(N1693:N1694)</f>
        <v>0</v>
      </c>
    </row>
    <row r="1694" spans="1:15" ht="69.95" customHeight="1" x14ac:dyDescent="0.25">
      <c r="A1694" s="501"/>
      <c r="B1694" s="511"/>
      <c r="C1694" s="523">
        <v>1010337</v>
      </c>
      <c r="D1694" s="673" t="s">
        <v>667</v>
      </c>
      <c r="E1694" s="683"/>
      <c r="F1694" s="684"/>
      <c r="G1694" s="523">
        <v>40103058</v>
      </c>
      <c r="H1694" s="673" t="s">
        <v>668</v>
      </c>
      <c r="I1694" s="677" t="s">
        <v>669</v>
      </c>
      <c r="J1694" s="677"/>
      <c r="K1694" s="518" t="s">
        <v>103</v>
      </c>
      <c r="L1694" s="1383">
        <v>3</v>
      </c>
      <c r="M1694" s="678"/>
      <c r="N1694" s="678">
        <f t="shared" si="34"/>
        <v>0</v>
      </c>
      <c r="O1694" s="685"/>
    </row>
    <row r="1695" spans="1:15" ht="69.95" customHeight="1" x14ac:dyDescent="0.25">
      <c r="A1695" s="501"/>
      <c r="B1695" s="511"/>
      <c r="C1695" s="523">
        <v>3017012</v>
      </c>
      <c r="D1695" s="673" t="s">
        <v>978</v>
      </c>
      <c r="E1695" s="674" t="s">
        <v>979</v>
      </c>
      <c r="F1695" s="675" t="s">
        <v>979</v>
      </c>
      <c r="G1695" s="523">
        <v>90123037</v>
      </c>
      <c r="H1695" s="513" t="s">
        <v>980</v>
      </c>
      <c r="I1695" s="686" t="s">
        <v>680</v>
      </c>
      <c r="J1695" s="686" t="s">
        <v>36</v>
      </c>
      <c r="K1695" s="518" t="s">
        <v>163</v>
      </c>
      <c r="L1695" s="1376">
        <v>1</v>
      </c>
      <c r="M1695" s="678"/>
      <c r="N1695" s="678">
        <f t="shared" si="34"/>
        <v>0</v>
      </c>
      <c r="O1695" s="687">
        <f>SUM(N1695:N1697)</f>
        <v>0</v>
      </c>
    </row>
    <row r="1696" spans="1:15" ht="69.95" customHeight="1" x14ac:dyDescent="0.25">
      <c r="A1696" s="501"/>
      <c r="B1696" s="511"/>
      <c r="C1696" s="688">
        <v>2820161</v>
      </c>
      <c r="D1696" s="673" t="s">
        <v>909</v>
      </c>
      <c r="E1696" s="680"/>
      <c r="F1696" s="681"/>
      <c r="G1696" s="523">
        <v>50113260</v>
      </c>
      <c r="H1696" s="513" t="s">
        <v>910</v>
      </c>
      <c r="I1696" s="686" t="s">
        <v>448</v>
      </c>
      <c r="J1696" s="686"/>
      <c r="K1696" s="518" t="s">
        <v>163</v>
      </c>
      <c r="L1696" s="1376">
        <v>2</v>
      </c>
      <c r="M1696" s="678"/>
      <c r="N1696" s="678">
        <f t="shared" si="34"/>
        <v>0</v>
      </c>
      <c r="O1696" s="689"/>
    </row>
    <row r="1697" spans="1:15" ht="69.95" customHeight="1" x14ac:dyDescent="0.25">
      <c r="A1697" s="501"/>
      <c r="B1697" s="511"/>
      <c r="C1697" s="512">
        <v>2820108</v>
      </c>
      <c r="D1697" s="673" t="s">
        <v>686</v>
      </c>
      <c r="E1697" s="683"/>
      <c r="F1697" s="684"/>
      <c r="G1697" s="523">
        <v>50112008</v>
      </c>
      <c r="H1697" s="513" t="s">
        <v>687</v>
      </c>
      <c r="I1697" s="686" t="s">
        <v>448</v>
      </c>
      <c r="J1697" s="686"/>
      <c r="K1697" s="518" t="s">
        <v>688</v>
      </c>
      <c r="L1697" s="1376">
        <v>1</v>
      </c>
      <c r="M1697" s="678"/>
      <c r="N1697" s="678">
        <f t="shared" si="34"/>
        <v>0</v>
      </c>
      <c r="O1697" s="690"/>
    </row>
    <row r="1698" spans="1:15" ht="69.95" customHeight="1" x14ac:dyDescent="0.25">
      <c r="A1698" s="501"/>
      <c r="B1698" s="511"/>
      <c r="C1698" s="532">
        <v>2611125</v>
      </c>
      <c r="D1698" s="673" t="s">
        <v>778</v>
      </c>
      <c r="E1698" s="674" t="s">
        <v>997</v>
      </c>
      <c r="F1698" s="675" t="s">
        <v>998</v>
      </c>
      <c r="G1698" s="523">
        <v>81501250</v>
      </c>
      <c r="H1698" s="673" t="s">
        <v>780</v>
      </c>
      <c r="I1698" s="677" t="s">
        <v>665</v>
      </c>
      <c r="J1698" s="677" t="s">
        <v>623</v>
      </c>
      <c r="K1698" s="518" t="s">
        <v>163</v>
      </c>
      <c r="L1698" s="1376">
        <v>2</v>
      </c>
      <c r="M1698" s="678"/>
      <c r="N1698" s="678">
        <f t="shared" si="34"/>
        <v>0</v>
      </c>
      <c r="O1698" s="687">
        <f>SUM(N1698:N1702)</f>
        <v>0</v>
      </c>
    </row>
    <row r="1699" spans="1:15" ht="69.95" customHeight="1" x14ac:dyDescent="0.25">
      <c r="A1699" s="501"/>
      <c r="B1699" s="511"/>
      <c r="C1699" s="523">
        <v>2830557</v>
      </c>
      <c r="D1699" s="673" t="s">
        <v>724</v>
      </c>
      <c r="E1699" s="680"/>
      <c r="F1699" s="681"/>
      <c r="G1699" s="523">
        <v>51508030</v>
      </c>
      <c r="H1699" s="513" t="s">
        <v>725</v>
      </c>
      <c r="I1699" s="686" t="s">
        <v>726</v>
      </c>
      <c r="J1699" s="686"/>
      <c r="K1699" s="518" t="s">
        <v>163</v>
      </c>
      <c r="L1699" s="1376">
        <v>1</v>
      </c>
      <c r="M1699" s="678"/>
      <c r="N1699" s="678">
        <f t="shared" si="34"/>
        <v>0</v>
      </c>
      <c r="O1699" s="689"/>
    </row>
    <row r="1700" spans="1:15" ht="69.95" customHeight="1" x14ac:dyDescent="0.25">
      <c r="A1700" s="501"/>
      <c r="B1700" s="511"/>
      <c r="C1700" s="532">
        <v>1021752</v>
      </c>
      <c r="D1700" s="673" t="s">
        <v>689</v>
      </c>
      <c r="E1700" s="680"/>
      <c r="F1700" s="681"/>
      <c r="G1700" s="523">
        <v>41002192</v>
      </c>
      <c r="H1700" s="673" t="s">
        <v>691</v>
      </c>
      <c r="I1700" s="677" t="s">
        <v>685</v>
      </c>
      <c r="J1700" s="677"/>
      <c r="K1700" s="518" t="s">
        <v>103</v>
      </c>
      <c r="L1700" s="1376">
        <v>6</v>
      </c>
      <c r="M1700" s="678"/>
      <c r="N1700" s="678">
        <f t="shared" si="34"/>
        <v>0</v>
      </c>
      <c r="O1700" s="689"/>
    </row>
    <row r="1701" spans="1:15" ht="69.95" customHeight="1" x14ac:dyDescent="0.25">
      <c r="A1701" s="501"/>
      <c r="B1701" s="511"/>
      <c r="C1701" s="532">
        <v>2056203</v>
      </c>
      <c r="D1701" s="673" t="s">
        <v>727</v>
      </c>
      <c r="E1701" s="680"/>
      <c r="F1701" s="681"/>
      <c r="G1701" s="523">
        <v>10804300</v>
      </c>
      <c r="H1701" s="673" t="s">
        <v>728</v>
      </c>
      <c r="I1701" s="677" t="s">
        <v>466</v>
      </c>
      <c r="J1701" s="677"/>
      <c r="K1701" s="518" t="s">
        <v>163</v>
      </c>
      <c r="L1701" s="1376">
        <v>3</v>
      </c>
      <c r="M1701" s="678"/>
      <c r="N1701" s="678">
        <f t="shared" si="34"/>
        <v>0</v>
      </c>
      <c r="O1701" s="689"/>
    </row>
    <row r="1702" spans="1:15" ht="69.95" customHeight="1" x14ac:dyDescent="0.25">
      <c r="A1702" s="501"/>
      <c r="B1702" s="511"/>
      <c r="C1702" s="523">
        <v>2820111</v>
      </c>
      <c r="D1702" s="673" t="s">
        <v>455</v>
      </c>
      <c r="E1702" s="683"/>
      <c r="F1702" s="684"/>
      <c r="G1702" s="523">
        <v>50113160</v>
      </c>
      <c r="H1702" s="513" t="s">
        <v>456</v>
      </c>
      <c r="I1702" s="686" t="s">
        <v>448</v>
      </c>
      <c r="J1702" s="686"/>
      <c r="K1702" s="518" t="s">
        <v>163</v>
      </c>
      <c r="L1702" s="1376">
        <v>1</v>
      </c>
      <c r="M1702" s="678"/>
      <c r="N1702" s="678">
        <f t="shared" si="34"/>
        <v>0</v>
      </c>
      <c r="O1702" s="690"/>
    </row>
    <row r="1703" spans="1:15" ht="69.95" customHeight="1" x14ac:dyDescent="0.25">
      <c r="A1703" s="501"/>
      <c r="B1703" s="691"/>
      <c r="C1703" s="532">
        <v>2621112</v>
      </c>
      <c r="D1703" s="673" t="s">
        <v>764</v>
      </c>
      <c r="E1703" s="701" t="s">
        <v>981</v>
      </c>
      <c r="F1703" s="702" t="s">
        <v>35</v>
      </c>
      <c r="G1703" s="523">
        <v>80611125</v>
      </c>
      <c r="H1703" s="673" t="s">
        <v>766</v>
      </c>
      <c r="I1703" s="677" t="s">
        <v>665</v>
      </c>
      <c r="J1703" s="677" t="s">
        <v>623</v>
      </c>
      <c r="K1703" s="518" t="s">
        <v>163</v>
      </c>
      <c r="L1703" s="1376">
        <v>2</v>
      </c>
      <c r="M1703" s="678"/>
      <c r="N1703" s="678">
        <f t="shared" si="34"/>
        <v>0</v>
      </c>
      <c r="O1703" s="703">
        <f>SUM(N1703)</f>
        <v>0</v>
      </c>
    </row>
    <row r="1704" spans="1:15" ht="69.95" customHeight="1" x14ac:dyDescent="0.25">
      <c r="A1704" s="543" t="s">
        <v>1003</v>
      </c>
      <c r="B1704" s="642"/>
      <c r="C1704" s="565">
        <v>2120102</v>
      </c>
      <c r="D1704" s="656" t="s">
        <v>655</v>
      </c>
      <c r="E1704" s="657" t="s">
        <v>945</v>
      </c>
      <c r="F1704" s="658" t="s">
        <v>946</v>
      </c>
      <c r="G1704" s="565">
        <v>12005072</v>
      </c>
      <c r="H1704" s="659" t="s">
        <v>658</v>
      </c>
      <c r="I1704" s="660" t="s">
        <v>466</v>
      </c>
      <c r="J1704" s="660" t="s">
        <v>30</v>
      </c>
      <c r="K1704" s="562" t="s">
        <v>163</v>
      </c>
      <c r="L1704" s="1382">
        <v>1</v>
      </c>
      <c r="M1704" s="661"/>
      <c r="N1704" s="661">
        <f>+M1704*L1704</f>
        <v>0</v>
      </c>
      <c r="O1704" s="662">
        <f>SUM(N1705:N1712)</f>
        <v>0</v>
      </c>
    </row>
    <row r="1705" spans="1:15" ht="69.95" customHeight="1" x14ac:dyDescent="0.25">
      <c r="A1705" s="543"/>
      <c r="B1705" s="554"/>
      <c r="C1705" s="565">
        <v>2112042</v>
      </c>
      <c r="D1705" s="656" t="s">
        <v>659</v>
      </c>
      <c r="E1705" s="640"/>
      <c r="F1705" s="641"/>
      <c r="G1705" s="565">
        <v>12611400</v>
      </c>
      <c r="H1705" s="656" t="s">
        <v>660</v>
      </c>
      <c r="I1705" s="660" t="s">
        <v>466</v>
      </c>
      <c r="J1705" s="660"/>
      <c r="K1705" s="562" t="s">
        <v>163</v>
      </c>
      <c r="L1705" s="1382">
        <v>1</v>
      </c>
      <c r="M1705" s="661"/>
      <c r="N1705" s="661">
        <f>+M1705*L1705</f>
        <v>0</v>
      </c>
      <c r="O1705" s="663"/>
    </row>
    <row r="1706" spans="1:15" ht="69.95" customHeight="1" x14ac:dyDescent="0.25">
      <c r="A1706" s="543"/>
      <c r="B1706" s="554"/>
      <c r="C1706" s="565">
        <v>2516122</v>
      </c>
      <c r="D1706" s="656" t="s">
        <v>661</v>
      </c>
      <c r="E1706" s="640"/>
      <c r="F1706" s="641"/>
      <c r="G1706" s="565">
        <v>81528112</v>
      </c>
      <c r="H1706" s="656" t="s">
        <v>664</v>
      </c>
      <c r="I1706" s="660" t="s">
        <v>665</v>
      </c>
      <c r="J1706" s="660"/>
      <c r="K1706" s="562" t="s">
        <v>163</v>
      </c>
      <c r="L1706" s="1382">
        <v>1</v>
      </c>
      <c r="M1706" s="661"/>
      <c r="N1706" s="661">
        <f t="shared" ref="N1706:N1769" si="35">+M1706*L1706</f>
        <v>0</v>
      </c>
      <c r="O1706" s="663"/>
    </row>
    <row r="1707" spans="1:15" ht="69.95" customHeight="1" x14ac:dyDescent="0.25">
      <c r="A1707" s="543"/>
      <c r="B1707" s="554"/>
      <c r="C1707" s="559">
        <v>2801201</v>
      </c>
      <c r="D1707" s="656" t="s">
        <v>947</v>
      </c>
      <c r="E1707" s="640"/>
      <c r="F1707" s="641"/>
      <c r="G1707" s="565">
        <v>51070120</v>
      </c>
      <c r="H1707" s="664" t="s">
        <v>948</v>
      </c>
      <c r="I1707" s="665" t="s">
        <v>448</v>
      </c>
      <c r="J1707" s="665"/>
      <c r="K1707" s="562" t="s">
        <v>163</v>
      </c>
      <c r="L1707" s="1379">
        <v>1</v>
      </c>
      <c r="M1707" s="661"/>
      <c r="N1707" s="661">
        <f t="shared" si="35"/>
        <v>0</v>
      </c>
      <c r="O1707" s="663"/>
    </row>
    <row r="1708" spans="1:15" ht="69.95" customHeight="1" x14ac:dyDescent="0.25">
      <c r="A1708" s="543"/>
      <c r="B1708" s="554"/>
      <c r="C1708" s="565">
        <v>2851630</v>
      </c>
      <c r="D1708" s="656" t="s">
        <v>459</v>
      </c>
      <c r="E1708" s="640"/>
      <c r="F1708" s="641"/>
      <c r="G1708" s="565">
        <v>53516052</v>
      </c>
      <c r="H1708" s="656" t="s">
        <v>460</v>
      </c>
      <c r="I1708" s="660" t="s">
        <v>448</v>
      </c>
      <c r="J1708" s="660"/>
      <c r="K1708" s="562" t="s">
        <v>163</v>
      </c>
      <c r="L1708" s="1382">
        <v>1</v>
      </c>
      <c r="M1708" s="661"/>
      <c r="N1708" s="661">
        <f t="shared" si="35"/>
        <v>0</v>
      </c>
      <c r="O1708" s="663"/>
    </row>
    <row r="1709" spans="1:15" ht="69.95" customHeight="1" x14ac:dyDescent="0.25">
      <c r="A1709" s="543"/>
      <c r="B1709" s="554"/>
      <c r="C1709" s="559">
        <v>2831607</v>
      </c>
      <c r="D1709" s="656" t="s">
        <v>449</v>
      </c>
      <c r="E1709" s="640"/>
      <c r="F1709" s="641"/>
      <c r="G1709" s="565">
        <v>54038070</v>
      </c>
      <c r="H1709" s="664" t="s">
        <v>450</v>
      </c>
      <c r="I1709" s="665" t="s">
        <v>448</v>
      </c>
      <c r="J1709" s="665"/>
      <c r="K1709" s="562" t="s">
        <v>163</v>
      </c>
      <c r="L1709" s="1379">
        <v>1</v>
      </c>
      <c r="M1709" s="661"/>
      <c r="N1709" s="661">
        <f t="shared" si="35"/>
        <v>0</v>
      </c>
      <c r="O1709" s="663"/>
    </row>
    <row r="1710" spans="1:15" ht="69.95" customHeight="1" x14ac:dyDescent="0.25">
      <c r="A1710" s="543"/>
      <c r="B1710" s="554"/>
      <c r="C1710" s="565">
        <v>2820111</v>
      </c>
      <c r="D1710" s="656" t="s">
        <v>455</v>
      </c>
      <c r="E1710" s="640"/>
      <c r="F1710" s="641"/>
      <c r="G1710" s="565">
        <v>50113160</v>
      </c>
      <c r="H1710" s="656" t="s">
        <v>456</v>
      </c>
      <c r="I1710" s="660" t="s">
        <v>448</v>
      </c>
      <c r="J1710" s="660"/>
      <c r="K1710" s="562" t="s">
        <v>163</v>
      </c>
      <c r="L1710" s="1382">
        <v>1</v>
      </c>
      <c r="M1710" s="661"/>
      <c r="N1710" s="661">
        <f t="shared" si="35"/>
        <v>0</v>
      </c>
      <c r="O1710" s="663"/>
    </row>
    <row r="1711" spans="1:15" ht="69.95" customHeight="1" x14ac:dyDescent="0.25">
      <c r="A1711" s="543"/>
      <c r="B1711" s="554"/>
      <c r="C1711" s="559">
        <v>1010337</v>
      </c>
      <c r="D1711" s="656" t="s">
        <v>667</v>
      </c>
      <c r="E1711" s="640"/>
      <c r="F1711" s="641"/>
      <c r="G1711" s="565">
        <v>40103058</v>
      </c>
      <c r="H1711" s="664" t="s">
        <v>668</v>
      </c>
      <c r="I1711" s="665" t="s">
        <v>669</v>
      </c>
      <c r="J1711" s="665"/>
      <c r="K1711" s="562" t="s">
        <v>103</v>
      </c>
      <c r="L1711" s="1379">
        <v>3</v>
      </c>
      <c r="M1711" s="661"/>
      <c r="N1711" s="661">
        <f t="shared" si="35"/>
        <v>0</v>
      </c>
      <c r="O1711" s="663"/>
    </row>
    <row r="1712" spans="1:15" ht="69.95" customHeight="1" x14ac:dyDescent="0.25">
      <c r="A1712" s="543"/>
      <c r="B1712" s="554"/>
      <c r="C1712" s="565">
        <v>2901620</v>
      </c>
      <c r="D1712" s="656" t="s">
        <v>457</v>
      </c>
      <c r="E1712" s="638"/>
      <c r="F1712" s="639"/>
      <c r="G1712" s="565">
        <v>52516050</v>
      </c>
      <c r="H1712" s="656" t="s">
        <v>458</v>
      </c>
      <c r="I1712" s="660" t="s">
        <v>448</v>
      </c>
      <c r="J1712" s="660"/>
      <c r="K1712" s="562" t="s">
        <v>163</v>
      </c>
      <c r="L1712" s="1382">
        <v>1</v>
      </c>
      <c r="M1712" s="661"/>
      <c r="N1712" s="661">
        <f t="shared" si="35"/>
        <v>0</v>
      </c>
      <c r="O1712" s="666"/>
    </row>
    <row r="1713" spans="1:15" ht="69.95" customHeight="1" x14ac:dyDescent="0.25">
      <c r="A1713" s="543"/>
      <c r="B1713" s="554"/>
      <c r="C1713" s="565">
        <v>2624210</v>
      </c>
      <c r="D1713" s="656" t="s">
        <v>788</v>
      </c>
      <c r="E1713" s="692" t="s">
        <v>983</v>
      </c>
      <c r="F1713" s="693" t="s">
        <v>35</v>
      </c>
      <c r="G1713" s="565">
        <v>80633010</v>
      </c>
      <c r="H1713" s="656" t="s">
        <v>790</v>
      </c>
      <c r="I1713" s="660" t="s">
        <v>665</v>
      </c>
      <c r="J1713" s="660" t="s">
        <v>30</v>
      </c>
      <c r="K1713" s="562" t="s">
        <v>163</v>
      </c>
      <c r="L1713" s="1382">
        <v>1</v>
      </c>
      <c r="M1713" s="661"/>
      <c r="N1713" s="661">
        <f t="shared" si="35"/>
        <v>0</v>
      </c>
      <c r="O1713" s="694">
        <f>SUM(N1713:N1713)</f>
        <v>0</v>
      </c>
    </row>
    <row r="1714" spans="1:15" ht="69.95" customHeight="1" x14ac:dyDescent="0.25">
      <c r="A1714" s="543"/>
      <c r="B1714" s="554"/>
      <c r="C1714" s="565">
        <v>2601806</v>
      </c>
      <c r="D1714" s="656" t="s">
        <v>673</v>
      </c>
      <c r="E1714" s="657" t="s">
        <v>950</v>
      </c>
      <c r="F1714" s="658" t="s">
        <v>951</v>
      </c>
      <c r="G1714" s="565">
        <v>81201018</v>
      </c>
      <c r="H1714" s="656" t="s">
        <v>676</v>
      </c>
      <c r="I1714" s="660" t="s">
        <v>665</v>
      </c>
      <c r="J1714" s="660" t="s">
        <v>30</v>
      </c>
      <c r="K1714" s="562" t="s">
        <v>163</v>
      </c>
      <c r="L1714" s="1382">
        <v>1</v>
      </c>
      <c r="M1714" s="661"/>
      <c r="N1714" s="661">
        <f t="shared" si="35"/>
        <v>0</v>
      </c>
      <c r="O1714" s="662">
        <f>SUM(N1714:N1715)</f>
        <v>0</v>
      </c>
    </row>
    <row r="1715" spans="1:15" ht="69.95" customHeight="1" x14ac:dyDescent="0.25">
      <c r="A1715" s="543"/>
      <c r="B1715" s="554"/>
      <c r="C1715" s="565">
        <v>1010337</v>
      </c>
      <c r="D1715" s="656" t="s">
        <v>667</v>
      </c>
      <c r="E1715" s="638"/>
      <c r="F1715" s="639"/>
      <c r="G1715" s="565">
        <v>40103058</v>
      </c>
      <c r="H1715" s="656" t="s">
        <v>668</v>
      </c>
      <c r="I1715" s="660" t="s">
        <v>669</v>
      </c>
      <c r="J1715" s="660"/>
      <c r="K1715" s="562" t="s">
        <v>103</v>
      </c>
      <c r="L1715" s="1382">
        <v>3</v>
      </c>
      <c r="M1715" s="661"/>
      <c r="N1715" s="661">
        <f t="shared" si="35"/>
        <v>0</v>
      </c>
      <c r="O1715" s="666"/>
    </row>
    <row r="1716" spans="1:15" ht="69.95" customHeight="1" x14ac:dyDescent="0.25">
      <c r="A1716" s="543"/>
      <c r="B1716" s="554"/>
      <c r="C1716" s="565">
        <v>3017015</v>
      </c>
      <c r="D1716" s="656" t="s">
        <v>984</v>
      </c>
      <c r="E1716" s="657" t="s">
        <v>985</v>
      </c>
      <c r="F1716" s="658" t="s">
        <v>985</v>
      </c>
      <c r="G1716" s="565">
        <v>90123050</v>
      </c>
      <c r="H1716" s="667" t="s">
        <v>986</v>
      </c>
      <c r="I1716" s="668" t="s">
        <v>680</v>
      </c>
      <c r="J1716" s="668" t="s">
        <v>36</v>
      </c>
      <c r="K1716" s="562" t="s">
        <v>163</v>
      </c>
      <c r="L1716" s="1380">
        <v>1</v>
      </c>
      <c r="M1716" s="661"/>
      <c r="N1716" s="661">
        <f t="shared" si="35"/>
        <v>0</v>
      </c>
      <c r="O1716" s="669">
        <f>SUM(N1716:N1718)</f>
        <v>0</v>
      </c>
    </row>
    <row r="1717" spans="1:15" ht="69.95" customHeight="1" x14ac:dyDescent="0.25">
      <c r="A1717" s="543"/>
      <c r="B1717" s="554"/>
      <c r="C1717" s="589">
        <v>2820161</v>
      </c>
      <c r="D1717" s="656" t="s">
        <v>909</v>
      </c>
      <c r="E1717" s="640"/>
      <c r="F1717" s="641"/>
      <c r="G1717" s="565">
        <v>50113260</v>
      </c>
      <c r="H1717" s="667" t="s">
        <v>910</v>
      </c>
      <c r="I1717" s="668" t="s">
        <v>448</v>
      </c>
      <c r="J1717" s="668"/>
      <c r="K1717" s="562" t="s">
        <v>163</v>
      </c>
      <c r="L1717" s="1380">
        <v>2</v>
      </c>
      <c r="M1717" s="661"/>
      <c r="N1717" s="661">
        <f t="shared" si="35"/>
        <v>0</v>
      </c>
      <c r="O1717" s="670"/>
    </row>
    <row r="1718" spans="1:15" ht="69.95" customHeight="1" x14ac:dyDescent="0.25">
      <c r="A1718" s="543"/>
      <c r="B1718" s="554"/>
      <c r="C1718" s="559">
        <v>2820108</v>
      </c>
      <c r="D1718" s="656" t="s">
        <v>686</v>
      </c>
      <c r="E1718" s="638"/>
      <c r="F1718" s="639"/>
      <c r="G1718" s="565">
        <v>50112008</v>
      </c>
      <c r="H1718" s="667" t="s">
        <v>687</v>
      </c>
      <c r="I1718" s="668" t="s">
        <v>448</v>
      </c>
      <c r="J1718" s="668"/>
      <c r="K1718" s="562" t="s">
        <v>688</v>
      </c>
      <c r="L1718" s="1380">
        <v>1</v>
      </c>
      <c r="M1718" s="661"/>
      <c r="N1718" s="661">
        <f t="shared" si="35"/>
        <v>0</v>
      </c>
      <c r="O1718" s="671"/>
    </row>
    <row r="1719" spans="1:15" ht="69.95" customHeight="1" x14ac:dyDescent="0.25">
      <c r="A1719" s="543"/>
      <c r="B1719" s="554"/>
      <c r="C1719" s="574">
        <v>2611125</v>
      </c>
      <c r="D1719" s="656" t="s">
        <v>778</v>
      </c>
      <c r="E1719" s="657" t="s">
        <v>997</v>
      </c>
      <c r="F1719" s="658" t="s">
        <v>998</v>
      </c>
      <c r="G1719" s="565">
        <v>81501250</v>
      </c>
      <c r="H1719" s="656" t="s">
        <v>780</v>
      </c>
      <c r="I1719" s="660" t="s">
        <v>665</v>
      </c>
      <c r="J1719" s="660" t="s">
        <v>623</v>
      </c>
      <c r="K1719" s="562" t="s">
        <v>163</v>
      </c>
      <c r="L1719" s="1380">
        <v>2</v>
      </c>
      <c r="M1719" s="661"/>
      <c r="N1719" s="661">
        <f t="shared" si="35"/>
        <v>0</v>
      </c>
      <c r="O1719" s="669">
        <f>SUM(N1719:N1723)</f>
        <v>0</v>
      </c>
    </row>
    <row r="1720" spans="1:15" ht="69.95" customHeight="1" x14ac:dyDescent="0.25">
      <c r="A1720" s="543"/>
      <c r="B1720" s="554"/>
      <c r="C1720" s="565">
        <v>2830557</v>
      </c>
      <c r="D1720" s="656" t="s">
        <v>724</v>
      </c>
      <c r="E1720" s="640"/>
      <c r="F1720" s="641"/>
      <c r="G1720" s="565">
        <v>51508030</v>
      </c>
      <c r="H1720" s="667" t="s">
        <v>725</v>
      </c>
      <c r="I1720" s="668" t="s">
        <v>726</v>
      </c>
      <c r="J1720" s="668"/>
      <c r="K1720" s="562" t="s">
        <v>163</v>
      </c>
      <c r="L1720" s="1380">
        <v>1</v>
      </c>
      <c r="M1720" s="661"/>
      <c r="N1720" s="661">
        <f t="shared" si="35"/>
        <v>0</v>
      </c>
      <c r="O1720" s="670"/>
    </row>
    <row r="1721" spans="1:15" ht="69.95" customHeight="1" x14ac:dyDescent="0.25">
      <c r="A1721" s="543"/>
      <c r="B1721" s="554"/>
      <c r="C1721" s="574">
        <v>1021752</v>
      </c>
      <c r="D1721" s="656" t="s">
        <v>689</v>
      </c>
      <c r="E1721" s="640"/>
      <c r="F1721" s="641"/>
      <c r="G1721" s="565">
        <v>41002192</v>
      </c>
      <c r="H1721" s="656" t="s">
        <v>691</v>
      </c>
      <c r="I1721" s="660" t="s">
        <v>685</v>
      </c>
      <c r="J1721" s="660"/>
      <c r="K1721" s="562" t="s">
        <v>103</v>
      </c>
      <c r="L1721" s="1380">
        <v>6</v>
      </c>
      <c r="M1721" s="661"/>
      <c r="N1721" s="661">
        <f t="shared" si="35"/>
        <v>0</v>
      </c>
      <c r="O1721" s="670"/>
    </row>
    <row r="1722" spans="1:15" ht="69.95" customHeight="1" x14ac:dyDescent="0.25">
      <c r="A1722" s="543"/>
      <c r="B1722" s="554"/>
      <c r="C1722" s="574">
        <v>2056203</v>
      </c>
      <c r="D1722" s="656" t="s">
        <v>727</v>
      </c>
      <c r="E1722" s="640"/>
      <c r="F1722" s="641"/>
      <c r="G1722" s="565">
        <v>10804300</v>
      </c>
      <c r="H1722" s="656" t="s">
        <v>728</v>
      </c>
      <c r="I1722" s="660" t="s">
        <v>466</v>
      </c>
      <c r="J1722" s="660"/>
      <c r="K1722" s="562" t="s">
        <v>163</v>
      </c>
      <c r="L1722" s="1380">
        <v>3</v>
      </c>
      <c r="M1722" s="661"/>
      <c r="N1722" s="661">
        <f t="shared" si="35"/>
        <v>0</v>
      </c>
      <c r="O1722" s="670"/>
    </row>
    <row r="1723" spans="1:15" ht="69.95" customHeight="1" x14ac:dyDescent="0.25">
      <c r="A1723" s="543"/>
      <c r="B1723" s="554"/>
      <c r="C1723" s="565">
        <v>2820111</v>
      </c>
      <c r="D1723" s="656" t="s">
        <v>455</v>
      </c>
      <c r="E1723" s="638"/>
      <c r="F1723" s="639"/>
      <c r="G1723" s="565">
        <v>50113160</v>
      </c>
      <c r="H1723" s="667" t="s">
        <v>456</v>
      </c>
      <c r="I1723" s="668" t="s">
        <v>448</v>
      </c>
      <c r="J1723" s="668"/>
      <c r="K1723" s="562" t="s">
        <v>163</v>
      </c>
      <c r="L1723" s="1380">
        <v>1</v>
      </c>
      <c r="M1723" s="661"/>
      <c r="N1723" s="661">
        <f t="shared" si="35"/>
        <v>0</v>
      </c>
      <c r="O1723" s="671"/>
    </row>
    <row r="1724" spans="1:15" ht="69.95" customHeight="1" x14ac:dyDescent="0.25">
      <c r="A1724" s="543"/>
      <c r="B1724" s="643"/>
      <c r="C1724" s="574">
        <v>2621116</v>
      </c>
      <c r="D1724" s="656" t="s">
        <v>774</v>
      </c>
      <c r="E1724" s="695" t="s">
        <v>987</v>
      </c>
      <c r="F1724" s="696" t="s">
        <v>35</v>
      </c>
      <c r="G1724" s="565">
        <v>80611160</v>
      </c>
      <c r="H1724" s="656" t="s">
        <v>776</v>
      </c>
      <c r="I1724" s="660" t="s">
        <v>665</v>
      </c>
      <c r="J1724" s="660" t="s">
        <v>623</v>
      </c>
      <c r="K1724" s="562" t="s">
        <v>163</v>
      </c>
      <c r="L1724" s="1380">
        <v>2</v>
      </c>
      <c r="M1724" s="661"/>
      <c r="N1724" s="661">
        <f t="shared" si="35"/>
        <v>0</v>
      </c>
      <c r="O1724" s="697">
        <f>SUM(N1724)</f>
        <v>0</v>
      </c>
    </row>
    <row r="1725" spans="1:15" ht="69.95" customHeight="1" x14ac:dyDescent="0.25">
      <c r="A1725" s="543" t="s">
        <v>1004</v>
      </c>
      <c r="B1725" s="642" t="s">
        <v>1005</v>
      </c>
      <c r="C1725" s="565">
        <v>2120102</v>
      </c>
      <c r="D1725" s="708" t="s">
        <v>655</v>
      </c>
      <c r="E1725" s="572" t="s">
        <v>1006</v>
      </c>
      <c r="F1725" s="573" t="s">
        <v>905</v>
      </c>
      <c r="G1725" s="565">
        <v>12005072</v>
      </c>
      <c r="H1725" s="708" t="s">
        <v>658</v>
      </c>
      <c r="I1725" s="660" t="s">
        <v>466</v>
      </c>
      <c r="J1725" s="660" t="s">
        <v>30</v>
      </c>
      <c r="K1725" s="562" t="s">
        <v>163</v>
      </c>
      <c r="L1725" s="1382">
        <v>1</v>
      </c>
      <c r="M1725" s="661"/>
      <c r="N1725" s="661">
        <f t="shared" si="35"/>
        <v>0</v>
      </c>
      <c r="O1725" s="662">
        <f>SUM(N1726:N1727)</f>
        <v>0</v>
      </c>
    </row>
    <row r="1726" spans="1:15" ht="69.95" customHeight="1" x14ac:dyDescent="0.25">
      <c r="A1726" s="543"/>
      <c r="B1726" s="554"/>
      <c r="C1726" s="565">
        <v>2112042</v>
      </c>
      <c r="D1726" s="708" t="s">
        <v>659</v>
      </c>
      <c r="E1726" s="566"/>
      <c r="F1726" s="543"/>
      <c r="G1726" s="565">
        <v>12611400</v>
      </c>
      <c r="H1726" s="708" t="s">
        <v>660</v>
      </c>
      <c r="I1726" s="660" t="s">
        <v>466</v>
      </c>
      <c r="J1726" s="660"/>
      <c r="K1726" s="562" t="s">
        <v>163</v>
      </c>
      <c r="L1726" s="1382">
        <v>1</v>
      </c>
      <c r="M1726" s="661"/>
      <c r="N1726" s="661">
        <f t="shared" si="35"/>
        <v>0</v>
      </c>
      <c r="O1726" s="663"/>
    </row>
    <row r="1727" spans="1:15" ht="69.95" customHeight="1" x14ac:dyDescent="0.25">
      <c r="A1727" s="543"/>
      <c r="B1727" s="554"/>
      <c r="C1727" s="559">
        <v>1010337</v>
      </c>
      <c r="D1727" s="708" t="s">
        <v>667</v>
      </c>
      <c r="E1727" s="557"/>
      <c r="F1727" s="558"/>
      <c r="G1727" s="565">
        <v>40103058</v>
      </c>
      <c r="H1727" s="709" t="s">
        <v>668</v>
      </c>
      <c r="I1727" s="665" t="s">
        <v>669</v>
      </c>
      <c r="J1727" s="665"/>
      <c r="K1727" s="562" t="s">
        <v>103</v>
      </c>
      <c r="L1727" s="1379">
        <v>3</v>
      </c>
      <c r="M1727" s="661"/>
      <c r="N1727" s="661">
        <f t="shared" si="35"/>
        <v>0</v>
      </c>
      <c r="O1727" s="666"/>
    </row>
    <row r="1728" spans="1:15" ht="69.95" customHeight="1" x14ac:dyDescent="0.25">
      <c r="A1728" s="543"/>
      <c r="B1728" s="554"/>
      <c r="C1728" s="565">
        <v>3055003</v>
      </c>
      <c r="D1728" s="708" t="s">
        <v>1007</v>
      </c>
      <c r="E1728" s="572" t="s">
        <v>1008</v>
      </c>
      <c r="F1728" s="573" t="s">
        <v>1008</v>
      </c>
      <c r="G1728" s="565">
        <v>90313005</v>
      </c>
      <c r="H1728" s="710" t="s">
        <v>1009</v>
      </c>
      <c r="I1728" s="668" t="s">
        <v>680</v>
      </c>
      <c r="J1728" s="668" t="s">
        <v>36</v>
      </c>
      <c r="K1728" s="562" t="s">
        <v>163</v>
      </c>
      <c r="L1728" s="1380">
        <v>1</v>
      </c>
      <c r="M1728" s="661"/>
      <c r="N1728" s="661">
        <f t="shared" si="35"/>
        <v>0</v>
      </c>
      <c r="O1728" s="669">
        <f>SUM(N1728:N1730)</f>
        <v>0</v>
      </c>
    </row>
    <row r="1729" spans="1:15" ht="69.95" customHeight="1" x14ac:dyDescent="0.25">
      <c r="A1729" s="543"/>
      <c r="B1729" s="554"/>
      <c r="C1729" s="589">
        <v>2820161</v>
      </c>
      <c r="D1729" s="708" t="s">
        <v>909</v>
      </c>
      <c r="E1729" s="566"/>
      <c r="F1729" s="543"/>
      <c r="G1729" s="565">
        <v>50113260</v>
      </c>
      <c r="H1729" s="710" t="s">
        <v>910</v>
      </c>
      <c r="I1729" s="668" t="s">
        <v>448</v>
      </c>
      <c r="J1729" s="668"/>
      <c r="K1729" s="562" t="s">
        <v>163</v>
      </c>
      <c r="L1729" s="1380">
        <v>2</v>
      </c>
      <c r="M1729" s="661"/>
      <c r="N1729" s="661">
        <f t="shared" si="35"/>
        <v>0</v>
      </c>
      <c r="O1729" s="670"/>
    </row>
    <row r="1730" spans="1:15" ht="69.95" customHeight="1" x14ac:dyDescent="0.25">
      <c r="A1730" s="543"/>
      <c r="B1730" s="554"/>
      <c r="C1730" s="559">
        <v>2820108</v>
      </c>
      <c r="D1730" s="708" t="s">
        <v>686</v>
      </c>
      <c r="E1730" s="557"/>
      <c r="F1730" s="558"/>
      <c r="G1730" s="565">
        <v>50112008</v>
      </c>
      <c r="H1730" s="710" t="s">
        <v>687</v>
      </c>
      <c r="I1730" s="668" t="s">
        <v>448</v>
      </c>
      <c r="J1730" s="668"/>
      <c r="K1730" s="562" t="s">
        <v>688</v>
      </c>
      <c r="L1730" s="1380">
        <v>1</v>
      </c>
      <c r="M1730" s="661"/>
      <c r="N1730" s="661">
        <f t="shared" si="35"/>
        <v>0</v>
      </c>
      <c r="O1730" s="671"/>
    </row>
    <row r="1731" spans="1:15" ht="69.95" customHeight="1" x14ac:dyDescent="0.25">
      <c r="A1731" s="543"/>
      <c r="B1731" s="554"/>
      <c r="C1731" s="574">
        <v>1021752</v>
      </c>
      <c r="D1731" s="708" t="s">
        <v>689</v>
      </c>
      <c r="E1731" s="572" t="s">
        <v>911</v>
      </c>
      <c r="F1731" s="573" t="s">
        <v>35</v>
      </c>
      <c r="G1731" s="565">
        <v>41002192</v>
      </c>
      <c r="H1731" s="708" t="s">
        <v>691</v>
      </c>
      <c r="I1731" s="660" t="s">
        <v>685</v>
      </c>
      <c r="J1731" s="660" t="s">
        <v>623</v>
      </c>
      <c r="K1731" s="562" t="s">
        <v>103</v>
      </c>
      <c r="L1731" s="1380">
        <v>6</v>
      </c>
      <c r="M1731" s="661"/>
      <c r="N1731" s="661">
        <f t="shared" si="35"/>
        <v>0</v>
      </c>
      <c r="O1731" s="669">
        <f>SUM(N1731:N1732)</f>
        <v>0</v>
      </c>
    </row>
    <row r="1732" spans="1:15" ht="69.95" customHeight="1" x14ac:dyDescent="0.25">
      <c r="A1732" s="543"/>
      <c r="B1732" s="643"/>
      <c r="C1732" s="589">
        <v>2052244</v>
      </c>
      <c r="D1732" s="708" t="s">
        <v>491</v>
      </c>
      <c r="E1732" s="557"/>
      <c r="F1732" s="558"/>
      <c r="G1732" s="565">
        <v>10606082</v>
      </c>
      <c r="H1732" s="710" t="s">
        <v>492</v>
      </c>
      <c r="I1732" s="668" t="s">
        <v>466</v>
      </c>
      <c r="J1732" s="668"/>
      <c r="K1732" s="562" t="s">
        <v>163</v>
      </c>
      <c r="L1732" s="1380">
        <v>3</v>
      </c>
      <c r="M1732" s="661"/>
      <c r="N1732" s="661">
        <f t="shared" si="35"/>
        <v>0</v>
      </c>
      <c r="O1732" s="671"/>
    </row>
    <row r="1733" spans="1:15" ht="69.95" customHeight="1" x14ac:dyDescent="0.25">
      <c r="A1733" s="501" t="s">
        <v>1010</v>
      </c>
      <c r="B1733" s="672" t="s">
        <v>1011</v>
      </c>
      <c r="C1733" s="523">
        <v>2120102</v>
      </c>
      <c r="D1733" s="711" t="s">
        <v>655</v>
      </c>
      <c r="E1733" s="530" t="s">
        <v>1006</v>
      </c>
      <c r="F1733" s="531" t="s">
        <v>905</v>
      </c>
      <c r="G1733" s="523">
        <v>12005072</v>
      </c>
      <c r="H1733" s="711" t="s">
        <v>658</v>
      </c>
      <c r="I1733" s="677" t="s">
        <v>466</v>
      </c>
      <c r="J1733" s="677" t="s">
        <v>30</v>
      </c>
      <c r="K1733" s="518" t="s">
        <v>163</v>
      </c>
      <c r="L1733" s="1383">
        <v>1</v>
      </c>
      <c r="M1733" s="678"/>
      <c r="N1733" s="678">
        <f t="shared" si="35"/>
        <v>0</v>
      </c>
      <c r="O1733" s="679">
        <f>SUM(N1734:N1735)</f>
        <v>0</v>
      </c>
    </row>
    <row r="1734" spans="1:15" ht="69.95" customHeight="1" x14ac:dyDescent="0.25">
      <c r="A1734" s="501"/>
      <c r="B1734" s="511"/>
      <c r="C1734" s="523">
        <v>2112042</v>
      </c>
      <c r="D1734" s="711" t="s">
        <v>659</v>
      </c>
      <c r="E1734" s="524"/>
      <c r="F1734" s="501"/>
      <c r="G1734" s="523">
        <v>12611400</v>
      </c>
      <c r="H1734" s="711" t="s">
        <v>660</v>
      </c>
      <c r="I1734" s="677" t="s">
        <v>466</v>
      </c>
      <c r="J1734" s="677"/>
      <c r="K1734" s="518" t="s">
        <v>163</v>
      </c>
      <c r="L1734" s="1383">
        <v>1</v>
      </c>
      <c r="M1734" s="678"/>
      <c r="N1734" s="678">
        <f t="shared" si="35"/>
        <v>0</v>
      </c>
      <c r="O1734" s="682"/>
    </row>
    <row r="1735" spans="1:15" ht="69.95" customHeight="1" x14ac:dyDescent="0.25">
      <c r="A1735" s="501"/>
      <c r="B1735" s="511"/>
      <c r="C1735" s="512">
        <v>1010337</v>
      </c>
      <c r="D1735" s="711" t="s">
        <v>667</v>
      </c>
      <c r="E1735" s="514"/>
      <c r="F1735" s="515"/>
      <c r="G1735" s="523">
        <v>40103058</v>
      </c>
      <c r="H1735" s="712" t="s">
        <v>668</v>
      </c>
      <c r="I1735" s="517" t="s">
        <v>669</v>
      </c>
      <c r="J1735" s="517"/>
      <c r="K1735" s="518" t="s">
        <v>103</v>
      </c>
      <c r="L1735" s="1375">
        <v>3</v>
      </c>
      <c r="M1735" s="678"/>
      <c r="N1735" s="678">
        <f t="shared" si="35"/>
        <v>0</v>
      </c>
      <c r="O1735" s="685"/>
    </row>
    <row r="1736" spans="1:15" ht="69.95" customHeight="1" x14ac:dyDescent="0.25">
      <c r="A1736" s="501"/>
      <c r="B1736" s="511"/>
      <c r="C1736" s="523">
        <v>3055004</v>
      </c>
      <c r="D1736" s="711" t="s">
        <v>1012</v>
      </c>
      <c r="E1736" s="530" t="s">
        <v>1013</v>
      </c>
      <c r="F1736" s="531" t="s">
        <v>1013</v>
      </c>
      <c r="G1736" s="523">
        <v>90313010</v>
      </c>
      <c r="H1736" s="713" t="s">
        <v>1014</v>
      </c>
      <c r="I1736" s="686" t="s">
        <v>680</v>
      </c>
      <c r="J1736" s="686" t="s">
        <v>36</v>
      </c>
      <c r="K1736" s="518" t="s">
        <v>163</v>
      </c>
      <c r="L1736" s="1376">
        <v>1</v>
      </c>
      <c r="M1736" s="678"/>
      <c r="N1736" s="678">
        <f t="shared" si="35"/>
        <v>0</v>
      </c>
      <c r="O1736" s="687">
        <f>SUM(N1736:N1738)</f>
        <v>0</v>
      </c>
    </row>
    <row r="1737" spans="1:15" ht="69.95" customHeight="1" x14ac:dyDescent="0.25">
      <c r="A1737" s="501"/>
      <c r="B1737" s="511"/>
      <c r="C1737" s="688">
        <v>2820161</v>
      </c>
      <c r="D1737" s="711" t="s">
        <v>909</v>
      </c>
      <c r="E1737" s="524"/>
      <c r="F1737" s="501"/>
      <c r="G1737" s="523">
        <v>50113260</v>
      </c>
      <c r="H1737" s="713" t="s">
        <v>910</v>
      </c>
      <c r="I1737" s="686" t="s">
        <v>448</v>
      </c>
      <c r="J1737" s="686"/>
      <c r="K1737" s="518" t="s">
        <v>163</v>
      </c>
      <c r="L1737" s="1376">
        <v>2</v>
      </c>
      <c r="M1737" s="678"/>
      <c r="N1737" s="678">
        <f t="shared" si="35"/>
        <v>0</v>
      </c>
      <c r="O1737" s="689"/>
    </row>
    <row r="1738" spans="1:15" ht="69.95" customHeight="1" x14ac:dyDescent="0.25">
      <c r="A1738" s="501"/>
      <c r="B1738" s="511"/>
      <c r="C1738" s="512">
        <v>2820108</v>
      </c>
      <c r="D1738" s="711" t="s">
        <v>686</v>
      </c>
      <c r="E1738" s="514"/>
      <c r="F1738" s="515"/>
      <c r="G1738" s="523">
        <v>50112008</v>
      </c>
      <c r="H1738" s="713" t="s">
        <v>687</v>
      </c>
      <c r="I1738" s="686" t="s">
        <v>448</v>
      </c>
      <c r="J1738" s="686"/>
      <c r="K1738" s="518" t="s">
        <v>688</v>
      </c>
      <c r="L1738" s="1376">
        <v>1</v>
      </c>
      <c r="M1738" s="678"/>
      <c r="N1738" s="678">
        <f t="shared" si="35"/>
        <v>0</v>
      </c>
      <c r="O1738" s="690"/>
    </row>
    <row r="1739" spans="1:15" ht="69.95" customHeight="1" x14ac:dyDescent="0.25">
      <c r="A1739" s="501"/>
      <c r="B1739" s="511"/>
      <c r="C1739" s="532">
        <v>1021752</v>
      </c>
      <c r="D1739" s="711" t="s">
        <v>689</v>
      </c>
      <c r="E1739" s="530" t="s">
        <v>911</v>
      </c>
      <c r="F1739" s="531" t="s">
        <v>35</v>
      </c>
      <c r="G1739" s="523">
        <v>41002192</v>
      </c>
      <c r="H1739" s="711" t="s">
        <v>691</v>
      </c>
      <c r="I1739" s="677" t="s">
        <v>685</v>
      </c>
      <c r="J1739" s="677" t="s">
        <v>623</v>
      </c>
      <c r="K1739" s="518" t="s">
        <v>103</v>
      </c>
      <c r="L1739" s="1376">
        <v>6</v>
      </c>
      <c r="M1739" s="678"/>
      <c r="N1739" s="678">
        <f t="shared" si="35"/>
        <v>0</v>
      </c>
      <c r="O1739" s="687">
        <f>SUM(N1739:N1740)</f>
        <v>0</v>
      </c>
    </row>
    <row r="1740" spans="1:15" ht="69.95" customHeight="1" x14ac:dyDescent="0.25">
      <c r="A1740" s="501"/>
      <c r="B1740" s="691"/>
      <c r="C1740" s="688">
        <v>2052244</v>
      </c>
      <c r="D1740" s="711" t="s">
        <v>491</v>
      </c>
      <c r="E1740" s="514"/>
      <c r="F1740" s="515"/>
      <c r="G1740" s="523">
        <v>10606082</v>
      </c>
      <c r="H1740" s="713" t="s">
        <v>492</v>
      </c>
      <c r="I1740" s="686" t="s">
        <v>466</v>
      </c>
      <c r="J1740" s="686"/>
      <c r="K1740" s="518" t="s">
        <v>163</v>
      </c>
      <c r="L1740" s="1376">
        <v>3</v>
      </c>
      <c r="M1740" s="678"/>
      <c r="N1740" s="678">
        <f t="shared" si="35"/>
        <v>0</v>
      </c>
      <c r="O1740" s="690"/>
    </row>
    <row r="1741" spans="1:15" ht="69.95" customHeight="1" x14ac:dyDescent="0.25">
      <c r="A1741" s="543" t="s">
        <v>1015</v>
      </c>
      <c r="B1741" s="642" t="s">
        <v>1016</v>
      </c>
      <c r="C1741" s="565">
        <v>2120102</v>
      </c>
      <c r="D1741" s="708" t="s">
        <v>655</v>
      </c>
      <c r="E1741" s="572" t="s">
        <v>1006</v>
      </c>
      <c r="F1741" s="573" t="s">
        <v>905</v>
      </c>
      <c r="G1741" s="565">
        <v>12005072</v>
      </c>
      <c r="H1741" s="708" t="s">
        <v>658</v>
      </c>
      <c r="I1741" s="660" t="s">
        <v>466</v>
      </c>
      <c r="J1741" s="660" t="s">
        <v>30</v>
      </c>
      <c r="K1741" s="562" t="s">
        <v>163</v>
      </c>
      <c r="L1741" s="1382">
        <v>1</v>
      </c>
      <c r="M1741" s="661"/>
      <c r="N1741" s="661">
        <f t="shared" si="35"/>
        <v>0</v>
      </c>
      <c r="O1741" s="662">
        <f>SUM(N1742:N1743)</f>
        <v>0</v>
      </c>
    </row>
    <row r="1742" spans="1:15" ht="69.95" customHeight="1" x14ac:dyDescent="0.25">
      <c r="A1742" s="543"/>
      <c r="B1742" s="554"/>
      <c r="C1742" s="565">
        <v>2112042</v>
      </c>
      <c r="D1742" s="708" t="s">
        <v>659</v>
      </c>
      <c r="E1742" s="566"/>
      <c r="F1742" s="543"/>
      <c r="G1742" s="565">
        <v>12611400</v>
      </c>
      <c r="H1742" s="708" t="s">
        <v>660</v>
      </c>
      <c r="I1742" s="660" t="s">
        <v>466</v>
      </c>
      <c r="J1742" s="660"/>
      <c r="K1742" s="562" t="s">
        <v>163</v>
      </c>
      <c r="L1742" s="1382">
        <v>1</v>
      </c>
      <c r="M1742" s="661"/>
      <c r="N1742" s="661">
        <f t="shared" si="35"/>
        <v>0</v>
      </c>
      <c r="O1742" s="663"/>
    </row>
    <row r="1743" spans="1:15" ht="69.95" customHeight="1" x14ac:dyDescent="0.25">
      <c r="A1743" s="543"/>
      <c r="B1743" s="554"/>
      <c r="C1743" s="559">
        <v>1010337</v>
      </c>
      <c r="D1743" s="708" t="s">
        <v>667</v>
      </c>
      <c r="E1743" s="557"/>
      <c r="F1743" s="558"/>
      <c r="G1743" s="565">
        <v>40103058</v>
      </c>
      <c r="H1743" s="709" t="s">
        <v>668</v>
      </c>
      <c r="I1743" s="665" t="s">
        <v>669</v>
      </c>
      <c r="J1743" s="665"/>
      <c r="K1743" s="562" t="s">
        <v>103</v>
      </c>
      <c r="L1743" s="1379">
        <v>3</v>
      </c>
      <c r="M1743" s="661"/>
      <c r="N1743" s="661">
        <f t="shared" si="35"/>
        <v>0</v>
      </c>
      <c r="O1743" s="666"/>
    </row>
    <row r="1744" spans="1:15" ht="69.95" customHeight="1" x14ac:dyDescent="0.25">
      <c r="A1744" s="543"/>
      <c r="B1744" s="554"/>
      <c r="C1744" s="565">
        <v>3055005</v>
      </c>
      <c r="D1744" s="708" t="s">
        <v>1017</v>
      </c>
      <c r="E1744" s="572" t="s">
        <v>1018</v>
      </c>
      <c r="F1744" s="573" t="s">
        <v>1018</v>
      </c>
      <c r="G1744" s="565">
        <v>90313015</v>
      </c>
      <c r="H1744" s="710" t="s">
        <v>1019</v>
      </c>
      <c r="I1744" s="668" t="s">
        <v>680</v>
      </c>
      <c r="J1744" s="668" t="s">
        <v>36</v>
      </c>
      <c r="K1744" s="562" t="s">
        <v>163</v>
      </c>
      <c r="L1744" s="1380">
        <v>1</v>
      </c>
      <c r="M1744" s="661"/>
      <c r="N1744" s="661">
        <f t="shared" si="35"/>
        <v>0</v>
      </c>
      <c r="O1744" s="669">
        <f>SUM(N1744:N1746)</f>
        <v>0</v>
      </c>
    </row>
    <row r="1745" spans="1:15" ht="69.95" customHeight="1" x14ac:dyDescent="0.25">
      <c r="A1745" s="543"/>
      <c r="B1745" s="554"/>
      <c r="C1745" s="589">
        <v>2820161</v>
      </c>
      <c r="D1745" s="708" t="s">
        <v>909</v>
      </c>
      <c r="E1745" s="566"/>
      <c r="F1745" s="543"/>
      <c r="G1745" s="565">
        <v>50113260</v>
      </c>
      <c r="H1745" s="710" t="s">
        <v>910</v>
      </c>
      <c r="I1745" s="668" t="s">
        <v>448</v>
      </c>
      <c r="J1745" s="668"/>
      <c r="K1745" s="562" t="s">
        <v>163</v>
      </c>
      <c r="L1745" s="1380">
        <v>2</v>
      </c>
      <c r="M1745" s="661"/>
      <c r="N1745" s="661">
        <f t="shared" si="35"/>
        <v>0</v>
      </c>
      <c r="O1745" s="670"/>
    </row>
    <row r="1746" spans="1:15" ht="69.95" customHeight="1" x14ac:dyDescent="0.25">
      <c r="A1746" s="543"/>
      <c r="B1746" s="554"/>
      <c r="C1746" s="559">
        <v>2820108</v>
      </c>
      <c r="D1746" s="708" t="s">
        <v>686</v>
      </c>
      <c r="E1746" s="557"/>
      <c r="F1746" s="558"/>
      <c r="G1746" s="565">
        <v>50112008</v>
      </c>
      <c r="H1746" s="710" t="s">
        <v>687</v>
      </c>
      <c r="I1746" s="668" t="s">
        <v>448</v>
      </c>
      <c r="J1746" s="668"/>
      <c r="K1746" s="562" t="s">
        <v>688</v>
      </c>
      <c r="L1746" s="1380">
        <v>1</v>
      </c>
      <c r="M1746" s="661"/>
      <c r="N1746" s="661">
        <f t="shared" si="35"/>
        <v>0</v>
      </c>
      <c r="O1746" s="671"/>
    </row>
    <row r="1747" spans="1:15" ht="69.95" customHeight="1" x14ac:dyDescent="0.25">
      <c r="A1747" s="543"/>
      <c r="B1747" s="554"/>
      <c r="C1747" s="574">
        <v>1021752</v>
      </c>
      <c r="D1747" s="708" t="s">
        <v>689</v>
      </c>
      <c r="E1747" s="572" t="s">
        <v>911</v>
      </c>
      <c r="F1747" s="573" t="s">
        <v>35</v>
      </c>
      <c r="G1747" s="565">
        <v>41002192</v>
      </c>
      <c r="H1747" s="708" t="s">
        <v>691</v>
      </c>
      <c r="I1747" s="660" t="s">
        <v>685</v>
      </c>
      <c r="J1747" s="660" t="s">
        <v>623</v>
      </c>
      <c r="K1747" s="562" t="s">
        <v>103</v>
      </c>
      <c r="L1747" s="1380">
        <v>6</v>
      </c>
      <c r="M1747" s="661"/>
      <c r="N1747" s="661">
        <f t="shared" si="35"/>
        <v>0</v>
      </c>
      <c r="O1747" s="669">
        <f>SUM(N1747:N1748)</f>
        <v>0</v>
      </c>
    </row>
    <row r="1748" spans="1:15" ht="69.95" customHeight="1" x14ac:dyDescent="0.25">
      <c r="A1748" s="543"/>
      <c r="B1748" s="643"/>
      <c r="C1748" s="589">
        <v>2052244</v>
      </c>
      <c r="D1748" s="708" t="s">
        <v>491</v>
      </c>
      <c r="E1748" s="557"/>
      <c r="F1748" s="558"/>
      <c r="G1748" s="565">
        <v>10606082</v>
      </c>
      <c r="H1748" s="710" t="s">
        <v>492</v>
      </c>
      <c r="I1748" s="668" t="s">
        <v>466</v>
      </c>
      <c r="J1748" s="668"/>
      <c r="K1748" s="562" t="s">
        <v>163</v>
      </c>
      <c r="L1748" s="1380">
        <v>3</v>
      </c>
      <c r="M1748" s="661"/>
      <c r="N1748" s="661">
        <f t="shared" si="35"/>
        <v>0</v>
      </c>
      <c r="O1748" s="671"/>
    </row>
    <row r="1749" spans="1:15" ht="69.95" customHeight="1" x14ac:dyDescent="0.25">
      <c r="A1749" s="501" t="s">
        <v>1020</v>
      </c>
      <c r="B1749" s="672" t="s">
        <v>1021</v>
      </c>
      <c r="C1749" s="523">
        <v>2120102</v>
      </c>
      <c r="D1749" s="711" t="s">
        <v>655</v>
      </c>
      <c r="E1749" s="530" t="s">
        <v>1006</v>
      </c>
      <c r="F1749" s="531" t="s">
        <v>905</v>
      </c>
      <c r="G1749" s="523">
        <v>12005072</v>
      </c>
      <c r="H1749" s="711" t="s">
        <v>658</v>
      </c>
      <c r="I1749" s="677" t="s">
        <v>466</v>
      </c>
      <c r="J1749" s="677" t="s">
        <v>30</v>
      </c>
      <c r="K1749" s="518" t="s">
        <v>163</v>
      </c>
      <c r="L1749" s="1383">
        <v>1</v>
      </c>
      <c r="M1749" s="678"/>
      <c r="N1749" s="678">
        <f t="shared" si="35"/>
        <v>0</v>
      </c>
      <c r="O1749" s="679">
        <f>SUM(N1750:N1751)</f>
        <v>0</v>
      </c>
    </row>
    <row r="1750" spans="1:15" ht="69.95" customHeight="1" x14ac:dyDescent="0.25">
      <c r="A1750" s="501"/>
      <c r="B1750" s="511"/>
      <c r="C1750" s="523">
        <v>2112042</v>
      </c>
      <c r="D1750" s="711" t="s">
        <v>659</v>
      </c>
      <c r="E1750" s="524"/>
      <c r="F1750" s="501"/>
      <c r="G1750" s="523">
        <v>12611400</v>
      </c>
      <c r="H1750" s="711" t="s">
        <v>660</v>
      </c>
      <c r="I1750" s="677" t="s">
        <v>466</v>
      </c>
      <c r="J1750" s="677"/>
      <c r="K1750" s="518" t="s">
        <v>163</v>
      </c>
      <c r="L1750" s="1383">
        <v>1</v>
      </c>
      <c r="M1750" s="678"/>
      <c r="N1750" s="678">
        <f t="shared" si="35"/>
        <v>0</v>
      </c>
      <c r="O1750" s="682"/>
    </row>
    <row r="1751" spans="1:15" ht="69.95" customHeight="1" x14ac:dyDescent="0.25">
      <c r="A1751" s="501"/>
      <c r="B1751" s="511"/>
      <c r="C1751" s="512">
        <v>1010337</v>
      </c>
      <c r="D1751" s="711" t="s">
        <v>667</v>
      </c>
      <c r="E1751" s="514"/>
      <c r="F1751" s="515"/>
      <c r="G1751" s="523">
        <v>40103058</v>
      </c>
      <c r="H1751" s="712" t="s">
        <v>668</v>
      </c>
      <c r="I1751" s="517" t="s">
        <v>669</v>
      </c>
      <c r="J1751" s="517"/>
      <c r="K1751" s="518" t="s">
        <v>103</v>
      </c>
      <c r="L1751" s="1375">
        <v>3</v>
      </c>
      <c r="M1751" s="678"/>
      <c r="N1751" s="678">
        <f t="shared" si="35"/>
        <v>0</v>
      </c>
      <c r="O1751" s="685"/>
    </row>
    <row r="1752" spans="1:15" ht="69.95" customHeight="1" x14ac:dyDescent="0.25">
      <c r="A1752" s="501"/>
      <c r="B1752" s="511"/>
      <c r="C1752" s="523">
        <v>3055008</v>
      </c>
      <c r="D1752" s="711" t="s">
        <v>1022</v>
      </c>
      <c r="E1752" s="530" t="s">
        <v>1023</v>
      </c>
      <c r="F1752" s="531" t="s">
        <v>1023</v>
      </c>
      <c r="G1752" s="523">
        <v>90313025</v>
      </c>
      <c r="H1752" s="713" t="s">
        <v>1024</v>
      </c>
      <c r="I1752" s="686" t="s">
        <v>680</v>
      </c>
      <c r="J1752" s="686" t="s">
        <v>36</v>
      </c>
      <c r="K1752" s="518" t="s">
        <v>163</v>
      </c>
      <c r="L1752" s="1376">
        <v>1</v>
      </c>
      <c r="M1752" s="678"/>
      <c r="N1752" s="678">
        <f t="shared" si="35"/>
        <v>0</v>
      </c>
      <c r="O1752" s="687">
        <f>SUM(N1752:N1754)</f>
        <v>0</v>
      </c>
    </row>
    <row r="1753" spans="1:15" ht="69.95" customHeight="1" x14ac:dyDescent="0.25">
      <c r="A1753" s="501"/>
      <c r="B1753" s="511"/>
      <c r="C1753" s="688">
        <v>2820161</v>
      </c>
      <c r="D1753" s="711" t="s">
        <v>909</v>
      </c>
      <c r="E1753" s="524"/>
      <c r="F1753" s="501"/>
      <c r="G1753" s="523">
        <v>50113260</v>
      </c>
      <c r="H1753" s="713" t="s">
        <v>910</v>
      </c>
      <c r="I1753" s="686" t="s">
        <v>448</v>
      </c>
      <c r="J1753" s="686"/>
      <c r="K1753" s="518" t="s">
        <v>163</v>
      </c>
      <c r="L1753" s="1376">
        <v>2</v>
      </c>
      <c r="M1753" s="678"/>
      <c r="N1753" s="678">
        <f t="shared" si="35"/>
        <v>0</v>
      </c>
      <c r="O1753" s="689"/>
    </row>
    <row r="1754" spans="1:15" ht="69.95" customHeight="1" x14ac:dyDescent="0.25">
      <c r="A1754" s="501"/>
      <c r="B1754" s="511"/>
      <c r="C1754" s="512">
        <v>2820108</v>
      </c>
      <c r="D1754" s="711" t="s">
        <v>686</v>
      </c>
      <c r="E1754" s="514"/>
      <c r="F1754" s="515"/>
      <c r="G1754" s="523">
        <v>50112008</v>
      </c>
      <c r="H1754" s="713" t="s">
        <v>687</v>
      </c>
      <c r="I1754" s="686" t="s">
        <v>448</v>
      </c>
      <c r="J1754" s="686"/>
      <c r="K1754" s="518" t="s">
        <v>688</v>
      </c>
      <c r="L1754" s="1376">
        <v>1</v>
      </c>
      <c r="M1754" s="678"/>
      <c r="N1754" s="678">
        <f t="shared" si="35"/>
        <v>0</v>
      </c>
      <c r="O1754" s="690"/>
    </row>
    <row r="1755" spans="1:15" ht="69.95" customHeight="1" x14ac:dyDescent="0.25">
      <c r="A1755" s="501"/>
      <c r="B1755" s="511"/>
      <c r="C1755" s="532">
        <v>1021752</v>
      </c>
      <c r="D1755" s="711" t="s">
        <v>689</v>
      </c>
      <c r="E1755" s="530" t="s">
        <v>911</v>
      </c>
      <c r="F1755" s="531" t="s">
        <v>35</v>
      </c>
      <c r="G1755" s="523">
        <v>41002192</v>
      </c>
      <c r="H1755" s="711" t="s">
        <v>691</v>
      </c>
      <c r="I1755" s="677" t="s">
        <v>685</v>
      </c>
      <c r="J1755" s="677" t="s">
        <v>623</v>
      </c>
      <c r="K1755" s="518" t="s">
        <v>103</v>
      </c>
      <c r="L1755" s="1376">
        <v>6</v>
      </c>
      <c r="M1755" s="678"/>
      <c r="N1755" s="678">
        <f t="shared" si="35"/>
        <v>0</v>
      </c>
      <c r="O1755" s="687">
        <f>SUM(N1755:N1756)</f>
        <v>0</v>
      </c>
    </row>
    <row r="1756" spans="1:15" ht="69.95" customHeight="1" x14ac:dyDescent="0.25">
      <c r="A1756" s="501"/>
      <c r="B1756" s="691"/>
      <c r="C1756" s="688">
        <v>2052244</v>
      </c>
      <c r="D1756" s="711" t="s">
        <v>491</v>
      </c>
      <c r="E1756" s="514"/>
      <c r="F1756" s="515"/>
      <c r="G1756" s="523">
        <v>10606082</v>
      </c>
      <c r="H1756" s="713" t="s">
        <v>492</v>
      </c>
      <c r="I1756" s="686" t="s">
        <v>466</v>
      </c>
      <c r="J1756" s="686"/>
      <c r="K1756" s="518" t="s">
        <v>163</v>
      </c>
      <c r="L1756" s="1376">
        <v>3</v>
      </c>
      <c r="M1756" s="678"/>
      <c r="N1756" s="678">
        <f t="shared" si="35"/>
        <v>0</v>
      </c>
      <c r="O1756" s="690"/>
    </row>
    <row r="1757" spans="1:15" ht="69.95" customHeight="1" x14ac:dyDescent="0.25">
      <c r="A1757" s="543" t="s">
        <v>1025</v>
      </c>
      <c r="B1757" s="642" t="s">
        <v>1026</v>
      </c>
      <c r="C1757" s="565">
        <v>2120102</v>
      </c>
      <c r="D1757" s="708" t="s">
        <v>655</v>
      </c>
      <c r="E1757" s="572" t="s">
        <v>1006</v>
      </c>
      <c r="F1757" s="573" t="s">
        <v>905</v>
      </c>
      <c r="G1757" s="565">
        <v>12005072</v>
      </c>
      <c r="H1757" s="708" t="s">
        <v>658</v>
      </c>
      <c r="I1757" s="660" t="s">
        <v>466</v>
      </c>
      <c r="J1757" s="660" t="s">
        <v>30</v>
      </c>
      <c r="K1757" s="562" t="s">
        <v>163</v>
      </c>
      <c r="L1757" s="1382">
        <v>1</v>
      </c>
      <c r="M1757" s="661"/>
      <c r="N1757" s="661">
        <f t="shared" si="35"/>
        <v>0</v>
      </c>
      <c r="O1757" s="662">
        <f>SUM(N1758:N1759)</f>
        <v>0</v>
      </c>
    </row>
    <row r="1758" spans="1:15" ht="69.95" customHeight="1" x14ac:dyDescent="0.25">
      <c r="A1758" s="543"/>
      <c r="B1758" s="554"/>
      <c r="C1758" s="565">
        <v>2112042</v>
      </c>
      <c r="D1758" s="708" t="s">
        <v>659</v>
      </c>
      <c r="E1758" s="566"/>
      <c r="F1758" s="543"/>
      <c r="G1758" s="565">
        <v>12611400</v>
      </c>
      <c r="H1758" s="708" t="s">
        <v>660</v>
      </c>
      <c r="I1758" s="660" t="s">
        <v>466</v>
      </c>
      <c r="J1758" s="660"/>
      <c r="K1758" s="562" t="s">
        <v>163</v>
      </c>
      <c r="L1758" s="1382">
        <v>1</v>
      </c>
      <c r="M1758" s="661"/>
      <c r="N1758" s="661">
        <f t="shared" si="35"/>
        <v>0</v>
      </c>
      <c r="O1758" s="663"/>
    </row>
    <row r="1759" spans="1:15" ht="69.95" customHeight="1" x14ac:dyDescent="0.25">
      <c r="A1759" s="543"/>
      <c r="B1759" s="554"/>
      <c r="C1759" s="559">
        <v>1010337</v>
      </c>
      <c r="D1759" s="708" t="s">
        <v>667</v>
      </c>
      <c r="E1759" s="557"/>
      <c r="F1759" s="558"/>
      <c r="G1759" s="565">
        <v>40103058</v>
      </c>
      <c r="H1759" s="709" t="s">
        <v>668</v>
      </c>
      <c r="I1759" s="665" t="s">
        <v>669</v>
      </c>
      <c r="J1759" s="665"/>
      <c r="K1759" s="562" t="s">
        <v>103</v>
      </c>
      <c r="L1759" s="1379">
        <v>3</v>
      </c>
      <c r="M1759" s="661"/>
      <c r="N1759" s="661">
        <f t="shared" si="35"/>
        <v>0</v>
      </c>
      <c r="O1759" s="666"/>
    </row>
    <row r="1760" spans="1:15" ht="69.95" customHeight="1" x14ac:dyDescent="0.25">
      <c r="A1760" s="543"/>
      <c r="B1760" s="554"/>
      <c r="C1760" s="565">
        <v>3055012</v>
      </c>
      <c r="D1760" s="708" t="s">
        <v>1027</v>
      </c>
      <c r="E1760" s="572" t="s">
        <v>1028</v>
      </c>
      <c r="F1760" s="573" t="s">
        <v>1028</v>
      </c>
      <c r="G1760" s="565">
        <v>90313037</v>
      </c>
      <c r="H1760" s="710" t="s">
        <v>1029</v>
      </c>
      <c r="I1760" s="668" t="s">
        <v>680</v>
      </c>
      <c r="J1760" s="668" t="s">
        <v>36</v>
      </c>
      <c r="K1760" s="562" t="s">
        <v>163</v>
      </c>
      <c r="L1760" s="1380">
        <v>1</v>
      </c>
      <c r="M1760" s="661"/>
      <c r="N1760" s="661">
        <f t="shared" si="35"/>
        <v>0</v>
      </c>
      <c r="O1760" s="669">
        <f>SUM(N1760:N1762)</f>
        <v>0</v>
      </c>
    </row>
    <row r="1761" spans="1:15" ht="69.95" customHeight="1" x14ac:dyDescent="0.25">
      <c r="A1761" s="543"/>
      <c r="B1761" s="554"/>
      <c r="C1761" s="589">
        <v>2820161</v>
      </c>
      <c r="D1761" s="708" t="s">
        <v>909</v>
      </c>
      <c r="E1761" s="566"/>
      <c r="F1761" s="543"/>
      <c r="G1761" s="565">
        <v>50113260</v>
      </c>
      <c r="H1761" s="710" t="s">
        <v>910</v>
      </c>
      <c r="I1761" s="668" t="s">
        <v>448</v>
      </c>
      <c r="J1761" s="668"/>
      <c r="K1761" s="562" t="s">
        <v>163</v>
      </c>
      <c r="L1761" s="1380">
        <v>2</v>
      </c>
      <c r="M1761" s="661"/>
      <c r="N1761" s="661">
        <f t="shared" si="35"/>
        <v>0</v>
      </c>
      <c r="O1761" s="670"/>
    </row>
    <row r="1762" spans="1:15" ht="69.95" customHeight="1" x14ac:dyDescent="0.25">
      <c r="A1762" s="543"/>
      <c r="B1762" s="554"/>
      <c r="C1762" s="559">
        <v>2820108</v>
      </c>
      <c r="D1762" s="708" t="s">
        <v>686</v>
      </c>
      <c r="E1762" s="557"/>
      <c r="F1762" s="558"/>
      <c r="G1762" s="565">
        <v>50112008</v>
      </c>
      <c r="H1762" s="710" t="s">
        <v>687</v>
      </c>
      <c r="I1762" s="668" t="s">
        <v>448</v>
      </c>
      <c r="J1762" s="668"/>
      <c r="K1762" s="562" t="s">
        <v>688</v>
      </c>
      <c r="L1762" s="1380">
        <v>1</v>
      </c>
      <c r="M1762" s="661"/>
      <c r="N1762" s="661">
        <f t="shared" si="35"/>
        <v>0</v>
      </c>
      <c r="O1762" s="671"/>
    </row>
    <row r="1763" spans="1:15" ht="69.95" customHeight="1" x14ac:dyDescent="0.25">
      <c r="A1763" s="543"/>
      <c r="B1763" s="554"/>
      <c r="C1763" s="574">
        <v>1021752</v>
      </c>
      <c r="D1763" s="708" t="s">
        <v>689</v>
      </c>
      <c r="E1763" s="572" t="s">
        <v>911</v>
      </c>
      <c r="F1763" s="573" t="s">
        <v>35</v>
      </c>
      <c r="G1763" s="565">
        <v>41002192</v>
      </c>
      <c r="H1763" s="708" t="s">
        <v>691</v>
      </c>
      <c r="I1763" s="660" t="s">
        <v>685</v>
      </c>
      <c r="J1763" s="660" t="s">
        <v>623</v>
      </c>
      <c r="K1763" s="562" t="s">
        <v>103</v>
      </c>
      <c r="L1763" s="1380">
        <v>6</v>
      </c>
      <c r="M1763" s="661"/>
      <c r="N1763" s="661">
        <f t="shared" si="35"/>
        <v>0</v>
      </c>
      <c r="O1763" s="669">
        <f>SUM(N1763:N1764)</f>
        <v>0</v>
      </c>
    </row>
    <row r="1764" spans="1:15" ht="69.95" customHeight="1" x14ac:dyDescent="0.25">
      <c r="A1764" s="543"/>
      <c r="B1764" s="643"/>
      <c r="C1764" s="589">
        <v>2052244</v>
      </c>
      <c r="D1764" s="708" t="s">
        <v>491</v>
      </c>
      <c r="E1764" s="557"/>
      <c r="F1764" s="558"/>
      <c r="G1764" s="565">
        <v>10606082</v>
      </c>
      <c r="H1764" s="710" t="s">
        <v>492</v>
      </c>
      <c r="I1764" s="668" t="s">
        <v>466</v>
      </c>
      <c r="J1764" s="668"/>
      <c r="K1764" s="562" t="s">
        <v>163</v>
      </c>
      <c r="L1764" s="1380">
        <v>3</v>
      </c>
      <c r="M1764" s="661"/>
      <c r="N1764" s="661">
        <f t="shared" si="35"/>
        <v>0</v>
      </c>
      <c r="O1764" s="671"/>
    </row>
    <row r="1765" spans="1:15" ht="69.95" customHeight="1" x14ac:dyDescent="0.25">
      <c r="A1765" s="501" t="s">
        <v>1030</v>
      </c>
      <c r="B1765" s="672" t="s">
        <v>1031</v>
      </c>
      <c r="C1765" s="523">
        <v>2120102</v>
      </c>
      <c r="D1765" s="711" t="s">
        <v>655</v>
      </c>
      <c r="E1765" s="530" t="s">
        <v>1006</v>
      </c>
      <c r="F1765" s="531" t="s">
        <v>905</v>
      </c>
      <c r="G1765" s="523">
        <v>12005072</v>
      </c>
      <c r="H1765" s="711" t="s">
        <v>658</v>
      </c>
      <c r="I1765" s="677" t="s">
        <v>466</v>
      </c>
      <c r="J1765" s="677" t="s">
        <v>30</v>
      </c>
      <c r="K1765" s="518" t="s">
        <v>163</v>
      </c>
      <c r="L1765" s="1383">
        <v>1</v>
      </c>
      <c r="M1765" s="678"/>
      <c r="N1765" s="678">
        <f t="shared" si="35"/>
        <v>0</v>
      </c>
      <c r="O1765" s="679">
        <f>SUM(N1766:N1767)</f>
        <v>0</v>
      </c>
    </row>
    <row r="1766" spans="1:15" ht="69.95" customHeight="1" x14ac:dyDescent="0.25">
      <c r="A1766" s="501"/>
      <c r="B1766" s="511"/>
      <c r="C1766" s="523">
        <v>2112042</v>
      </c>
      <c r="D1766" s="711" t="s">
        <v>659</v>
      </c>
      <c r="E1766" s="524"/>
      <c r="F1766" s="501"/>
      <c r="G1766" s="523">
        <v>12611400</v>
      </c>
      <c r="H1766" s="711" t="s">
        <v>660</v>
      </c>
      <c r="I1766" s="677" t="s">
        <v>466</v>
      </c>
      <c r="J1766" s="677"/>
      <c r="K1766" s="518" t="s">
        <v>163</v>
      </c>
      <c r="L1766" s="1383">
        <v>1</v>
      </c>
      <c r="M1766" s="678"/>
      <c r="N1766" s="678">
        <f t="shared" si="35"/>
        <v>0</v>
      </c>
      <c r="O1766" s="682"/>
    </row>
    <row r="1767" spans="1:15" ht="69.95" customHeight="1" x14ac:dyDescent="0.25">
      <c r="A1767" s="501"/>
      <c r="B1767" s="511"/>
      <c r="C1767" s="512">
        <v>1010337</v>
      </c>
      <c r="D1767" s="711" t="s">
        <v>667</v>
      </c>
      <c r="E1767" s="514"/>
      <c r="F1767" s="515"/>
      <c r="G1767" s="523">
        <v>40103058</v>
      </c>
      <c r="H1767" s="712" t="s">
        <v>668</v>
      </c>
      <c r="I1767" s="517" t="s">
        <v>669</v>
      </c>
      <c r="J1767" s="517"/>
      <c r="K1767" s="518" t="s">
        <v>103</v>
      </c>
      <c r="L1767" s="1375">
        <v>3</v>
      </c>
      <c r="M1767" s="678"/>
      <c r="N1767" s="678">
        <f t="shared" si="35"/>
        <v>0</v>
      </c>
      <c r="O1767" s="685"/>
    </row>
    <row r="1768" spans="1:15" ht="69.95" customHeight="1" x14ac:dyDescent="0.25">
      <c r="A1768" s="501"/>
      <c r="B1768" s="511"/>
      <c r="C1768" s="523">
        <v>3055015</v>
      </c>
      <c r="D1768" s="711" t="s">
        <v>1032</v>
      </c>
      <c r="E1768" s="530" t="s">
        <v>1033</v>
      </c>
      <c r="F1768" s="531" t="s">
        <v>1033</v>
      </c>
      <c r="G1768" s="523">
        <v>90313050</v>
      </c>
      <c r="H1768" s="713" t="s">
        <v>1034</v>
      </c>
      <c r="I1768" s="686" t="s">
        <v>680</v>
      </c>
      <c r="J1768" s="686" t="s">
        <v>36</v>
      </c>
      <c r="K1768" s="518" t="s">
        <v>163</v>
      </c>
      <c r="L1768" s="1376">
        <v>1</v>
      </c>
      <c r="M1768" s="678"/>
      <c r="N1768" s="678">
        <f t="shared" si="35"/>
        <v>0</v>
      </c>
      <c r="O1768" s="687">
        <f>SUM(N1768:N1770)</f>
        <v>0</v>
      </c>
    </row>
    <row r="1769" spans="1:15" ht="69.95" customHeight="1" x14ac:dyDescent="0.25">
      <c r="A1769" s="501"/>
      <c r="B1769" s="511"/>
      <c r="C1769" s="688">
        <v>2820161</v>
      </c>
      <c r="D1769" s="711" t="s">
        <v>909</v>
      </c>
      <c r="E1769" s="524"/>
      <c r="F1769" s="501"/>
      <c r="G1769" s="523">
        <v>50113260</v>
      </c>
      <c r="H1769" s="713" t="s">
        <v>910</v>
      </c>
      <c r="I1769" s="686" t="s">
        <v>448</v>
      </c>
      <c r="J1769" s="686"/>
      <c r="K1769" s="518" t="s">
        <v>163</v>
      </c>
      <c r="L1769" s="1376">
        <v>2</v>
      </c>
      <c r="M1769" s="678"/>
      <c r="N1769" s="678">
        <f t="shared" si="35"/>
        <v>0</v>
      </c>
      <c r="O1769" s="689"/>
    </row>
    <row r="1770" spans="1:15" ht="69.95" customHeight="1" x14ac:dyDescent="0.25">
      <c r="A1770" s="501"/>
      <c r="B1770" s="511"/>
      <c r="C1770" s="512">
        <v>2820108</v>
      </c>
      <c r="D1770" s="711" t="s">
        <v>686</v>
      </c>
      <c r="E1770" s="514"/>
      <c r="F1770" s="515"/>
      <c r="G1770" s="523">
        <v>50112008</v>
      </c>
      <c r="H1770" s="713" t="s">
        <v>687</v>
      </c>
      <c r="I1770" s="686" t="s">
        <v>448</v>
      </c>
      <c r="J1770" s="686"/>
      <c r="K1770" s="518" t="s">
        <v>688</v>
      </c>
      <c r="L1770" s="1376">
        <v>1</v>
      </c>
      <c r="M1770" s="678"/>
      <c r="N1770" s="678">
        <f t="shared" ref="N1770:N1820" si="36">+M1770*L1770</f>
        <v>0</v>
      </c>
      <c r="O1770" s="690"/>
    </row>
    <row r="1771" spans="1:15" ht="69.95" customHeight="1" x14ac:dyDescent="0.25">
      <c r="A1771" s="501"/>
      <c r="B1771" s="511"/>
      <c r="C1771" s="532">
        <v>1021752</v>
      </c>
      <c r="D1771" s="711" t="s">
        <v>689</v>
      </c>
      <c r="E1771" s="530" t="s">
        <v>911</v>
      </c>
      <c r="F1771" s="531" t="s">
        <v>35</v>
      </c>
      <c r="G1771" s="523">
        <v>41002192</v>
      </c>
      <c r="H1771" s="711" t="s">
        <v>691</v>
      </c>
      <c r="I1771" s="677" t="s">
        <v>685</v>
      </c>
      <c r="J1771" s="677" t="s">
        <v>623</v>
      </c>
      <c r="K1771" s="518" t="s">
        <v>103</v>
      </c>
      <c r="L1771" s="1376">
        <v>6</v>
      </c>
      <c r="M1771" s="678"/>
      <c r="N1771" s="678">
        <f t="shared" si="36"/>
        <v>0</v>
      </c>
      <c r="O1771" s="687">
        <f>SUM(N1771:N1772)</f>
        <v>0</v>
      </c>
    </row>
    <row r="1772" spans="1:15" ht="69.95" customHeight="1" x14ac:dyDescent="0.25">
      <c r="A1772" s="501"/>
      <c r="B1772" s="691"/>
      <c r="C1772" s="688">
        <v>2052244</v>
      </c>
      <c r="D1772" s="711" t="s">
        <v>491</v>
      </c>
      <c r="E1772" s="514"/>
      <c r="F1772" s="515"/>
      <c r="G1772" s="523">
        <v>10606082</v>
      </c>
      <c r="H1772" s="713" t="s">
        <v>492</v>
      </c>
      <c r="I1772" s="686" t="s">
        <v>466</v>
      </c>
      <c r="J1772" s="686"/>
      <c r="K1772" s="518" t="s">
        <v>163</v>
      </c>
      <c r="L1772" s="1376">
        <v>3</v>
      </c>
      <c r="M1772" s="678"/>
      <c r="N1772" s="678">
        <f t="shared" si="36"/>
        <v>0</v>
      </c>
      <c r="O1772" s="690"/>
    </row>
    <row r="1773" spans="1:15" ht="69.95" customHeight="1" x14ac:dyDescent="0.25">
      <c r="A1773" s="543" t="s">
        <v>1035</v>
      </c>
      <c r="B1773" s="642"/>
      <c r="C1773" s="565">
        <v>2120102</v>
      </c>
      <c r="D1773" s="708" t="s">
        <v>655</v>
      </c>
      <c r="E1773" s="572" t="s">
        <v>1006</v>
      </c>
      <c r="F1773" s="573" t="s">
        <v>905</v>
      </c>
      <c r="G1773" s="565">
        <v>12005072</v>
      </c>
      <c r="H1773" s="708" t="s">
        <v>658</v>
      </c>
      <c r="I1773" s="660" t="s">
        <v>466</v>
      </c>
      <c r="J1773" s="660" t="s">
        <v>30</v>
      </c>
      <c r="K1773" s="562" t="s">
        <v>163</v>
      </c>
      <c r="L1773" s="1382">
        <v>1</v>
      </c>
      <c r="M1773" s="661"/>
      <c r="N1773" s="661">
        <f t="shared" si="36"/>
        <v>0</v>
      </c>
      <c r="O1773" s="662">
        <f>SUM(N1774:N1775)</f>
        <v>0</v>
      </c>
    </row>
    <row r="1774" spans="1:15" ht="69.95" customHeight="1" x14ac:dyDescent="0.25">
      <c r="A1774" s="543"/>
      <c r="B1774" s="554"/>
      <c r="C1774" s="565">
        <v>2112042</v>
      </c>
      <c r="D1774" s="708" t="s">
        <v>659</v>
      </c>
      <c r="E1774" s="566"/>
      <c r="F1774" s="543"/>
      <c r="G1774" s="565">
        <v>12611400</v>
      </c>
      <c r="H1774" s="708" t="s">
        <v>660</v>
      </c>
      <c r="I1774" s="660" t="s">
        <v>466</v>
      </c>
      <c r="J1774" s="660"/>
      <c r="K1774" s="562" t="s">
        <v>163</v>
      </c>
      <c r="L1774" s="1382">
        <v>1</v>
      </c>
      <c r="M1774" s="661"/>
      <c r="N1774" s="661">
        <f t="shared" si="36"/>
        <v>0</v>
      </c>
      <c r="O1774" s="663"/>
    </row>
    <row r="1775" spans="1:15" ht="69.95" customHeight="1" x14ac:dyDescent="0.25">
      <c r="A1775" s="543"/>
      <c r="B1775" s="554"/>
      <c r="C1775" s="559">
        <v>1010337</v>
      </c>
      <c r="D1775" s="708" t="s">
        <v>667</v>
      </c>
      <c r="E1775" s="557"/>
      <c r="F1775" s="558"/>
      <c r="G1775" s="565">
        <v>40103058</v>
      </c>
      <c r="H1775" s="709" t="s">
        <v>668</v>
      </c>
      <c r="I1775" s="665" t="s">
        <v>669</v>
      </c>
      <c r="J1775" s="665"/>
      <c r="K1775" s="562" t="s">
        <v>103</v>
      </c>
      <c r="L1775" s="1379">
        <v>3</v>
      </c>
      <c r="M1775" s="661"/>
      <c r="N1775" s="661">
        <f t="shared" si="36"/>
        <v>0</v>
      </c>
      <c r="O1775" s="666"/>
    </row>
    <row r="1776" spans="1:15" ht="69.95" customHeight="1" x14ac:dyDescent="0.25">
      <c r="A1776" s="543"/>
      <c r="B1776" s="554"/>
      <c r="C1776" s="565">
        <v>3055003</v>
      </c>
      <c r="D1776" s="708" t="s">
        <v>1007</v>
      </c>
      <c r="E1776" s="572" t="s">
        <v>1008</v>
      </c>
      <c r="F1776" s="573" t="s">
        <v>1008</v>
      </c>
      <c r="G1776" s="565">
        <v>90313005</v>
      </c>
      <c r="H1776" s="710" t="s">
        <v>1009</v>
      </c>
      <c r="I1776" s="668" t="s">
        <v>680</v>
      </c>
      <c r="J1776" s="668" t="s">
        <v>36</v>
      </c>
      <c r="K1776" s="562" t="s">
        <v>163</v>
      </c>
      <c r="L1776" s="1380">
        <v>1</v>
      </c>
      <c r="M1776" s="661"/>
      <c r="N1776" s="661">
        <f t="shared" si="36"/>
        <v>0</v>
      </c>
      <c r="O1776" s="669">
        <f>SUM(N1776:N1778)</f>
        <v>0</v>
      </c>
    </row>
    <row r="1777" spans="1:15" ht="69.95" customHeight="1" x14ac:dyDescent="0.25">
      <c r="A1777" s="543"/>
      <c r="B1777" s="554"/>
      <c r="C1777" s="589">
        <v>2820161</v>
      </c>
      <c r="D1777" s="708" t="s">
        <v>909</v>
      </c>
      <c r="E1777" s="566"/>
      <c r="F1777" s="543"/>
      <c r="G1777" s="565">
        <v>50113260</v>
      </c>
      <c r="H1777" s="710" t="s">
        <v>910</v>
      </c>
      <c r="I1777" s="668" t="s">
        <v>448</v>
      </c>
      <c r="J1777" s="668"/>
      <c r="K1777" s="562" t="s">
        <v>163</v>
      </c>
      <c r="L1777" s="1380">
        <v>2</v>
      </c>
      <c r="M1777" s="661"/>
      <c r="N1777" s="661">
        <f t="shared" si="36"/>
        <v>0</v>
      </c>
      <c r="O1777" s="670"/>
    </row>
    <row r="1778" spans="1:15" ht="69.95" customHeight="1" x14ac:dyDescent="0.25">
      <c r="A1778" s="543"/>
      <c r="B1778" s="554"/>
      <c r="C1778" s="559">
        <v>2820108</v>
      </c>
      <c r="D1778" s="708" t="s">
        <v>686</v>
      </c>
      <c r="E1778" s="557"/>
      <c r="F1778" s="558"/>
      <c r="G1778" s="565">
        <v>50112008</v>
      </c>
      <c r="H1778" s="710" t="s">
        <v>687</v>
      </c>
      <c r="I1778" s="668" t="s">
        <v>448</v>
      </c>
      <c r="J1778" s="668"/>
      <c r="K1778" s="562" t="s">
        <v>688</v>
      </c>
      <c r="L1778" s="1380">
        <v>1</v>
      </c>
      <c r="M1778" s="661"/>
      <c r="N1778" s="661">
        <f t="shared" si="36"/>
        <v>0</v>
      </c>
      <c r="O1778" s="671"/>
    </row>
    <row r="1779" spans="1:15" ht="69.95" customHeight="1" x14ac:dyDescent="0.25">
      <c r="A1779" s="543"/>
      <c r="B1779" s="554"/>
      <c r="C1779" s="574">
        <v>1021752</v>
      </c>
      <c r="D1779" s="708" t="s">
        <v>689</v>
      </c>
      <c r="E1779" s="572" t="s">
        <v>938</v>
      </c>
      <c r="F1779" s="573" t="s">
        <v>35</v>
      </c>
      <c r="G1779" s="565">
        <v>41002192</v>
      </c>
      <c r="H1779" s="708" t="s">
        <v>691</v>
      </c>
      <c r="I1779" s="660" t="s">
        <v>685</v>
      </c>
      <c r="J1779" s="660" t="s">
        <v>623</v>
      </c>
      <c r="K1779" s="562" t="s">
        <v>103</v>
      </c>
      <c r="L1779" s="1380">
        <v>6</v>
      </c>
      <c r="M1779" s="661"/>
      <c r="N1779" s="661">
        <f t="shared" si="36"/>
        <v>0</v>
      </c>
      <c r="O1779" s="669">
        <f>SUM(N1779:N1780)</f>
        <v>0</v>
      </c>
    </row>
    <row r="1780" spans="1:15" ht="69.95" customHeight="1" x14ac:dyDescent="0.25">
      <c r="A1780" s="543"/>
      <c r="B1780" s="643"/>
      <c r="C1780" s="565">
        <v>2056203</v>
      </c>
      <c r="D1780" s="708" t="s">
        <v>727</v>
      </c>
      <c r="E1780" s="557"/>
      <c r="F1780" s="558"/>
      <c r="G1780" s="565">
        <v>10804300</v>
      </c>
      <c r="H1780" s="710" t="s">
        <v>728</v>
      </c>
      <c r="I1780" s="668" t="s">
        <v>466</v>
      </c>
      <c r="J1780" s="668"/>
      <c r="K1780" s="562" t="s">
        <v>163</v>
      </c>
      <c r="L1780" s="1380">
        <v>3</v>
      </c>
      <c r="M1780" s="661"/>
      <c r="N1780" s="661">
        <f t="shared" si="36"/>
        <v>0</v>
      </c>
      <c r="O1780" s="671"/>
    </row>
    <row r="1781" spans="1:15" ht="69.95" customHeight="1" x14ac:dyDescent="0.25">
      <c r="A1781" s="501" t="s">
        <v>1036</v>
      </c>
      <c r="B1781" s="672"/>
      <c r="C1781" s="523">
        <v>2120102</v>
      </c>
      <c r="D1781" s="711" t="s">
        <v>655</v>
      </c>
      <c r="E1781" s="530" t="s">
        <v>1006</v>
      </c>
      <c r="F1781" s="531" t="s">
        <v>905</v>
      </c>
      <c r="G1781" s="523">
        <v>12005072</v>
      </c>
      <c r="H1781" s="711" t="s">
        <v>658</v>
      </c>
      <c r="I1781" s="677" t="s">
        <v>466</v>
      </c>
      <c r="J1781" s="677" t="s">
        <v>30</v>
      </c>
      <c r="K1781" s="518" t="s">
        <v>163</v>
      </c>
      <c r="L1781" s="1383">
        <v>1</v>
      </c>
      <c r="M1781" s="678"/>
      <c r="N1781" s="678">
        <f t="shared" si="36"/>
        <v>0</v>
      </c>
      <c r="O1781" s="679">
        <f>SUM(N1782:N1783)</f>
        <v>0</v>
      </c>
    </row>
    <row r="1782" spans="1:15" ht="69.95" customHeight="1" x14ac:dyDescent="0.25">
      <c r="A1782" s="501"/>
      <c r="B1782" s="511"/>
      <c r="C1782" s="523">
        <v>2112042</v>
      </c>
      <c r="D1782" s="711" t="s">
        <v>659</v>
      </c>
      <c r="E1782" s="524"/>
      <c r="F1782" s="501"/>
      <c r="G1782" s="523">
        <v>12611400</v>
      </c>
      <c r="H1782" s="711" t="s">
        <v>660</v>
      </c>
      <c r="I1782" s="677" t="s">
        <v>466</v>
      </c>
      <c r="J1782" s="677"/>
      <c r="K1782" s="518" t="s">
        <v>163</v>
      </c>
      <c r="L1782" s="1383">
        <v>1</v>
      </c>
      <c r="M1782" s="678"/>
      <c r="N1782" s="678">
        <f t="shared" si="36"/>
        <v>0</v>
      </c>
      <c r="O1782" s="682"/>
    </row>
    <row r="1783" spans="1:15" ht="69.95" customHeight="1" x14ac:dyDescent="0.25">
      <c r="A1783" s="501"/>
      <c r="B1783" s="511"/>
      <c r="C1783" s="512">
        <v>1010337</v>
      </c>
      <c r="D1783" s="711" t="s">
        <v>667</v>
      </c>
      <c r="E1783" s="514"/>
      <c r="F1783" s="515"/>
      <c r="G1783" s="523">
        <v>40103058</v>
      </c>
      <c r="H1783" s="712" t="s">
        <v>668</v>
      </c>
      <c r="I1783" s="517" t="s">
        <v>669</v>
      </c>
      <c r="J1783" s="517"/>
      <c r="K1783" s="518" t="s">
        <v>103</v>
      </c>
      <c r="L1783" s="1375">
        <v>3</v>
      </c>
      <c r="M1783" s="678"/>
      <c r="N1783" s="678">
        <f t="shared" si="36"/>
        <v>0</v>
      </c>
      <c r="O1783" s="685"/>
    </row>
    <row r="1784" spans="1:15" ht="69.95" customHeight="1" x14ac:dyDescent="0.25">
      <c r="A1784" s="501"/>
      <c r="B1784" s="511"/>
      <c r="C1784" s="523">
        <v>3055004</v>
      </c>
      <c r="D1784" s="711" t="s">
        <v>1012</v>
      </c>
      <c r="E1784" s="530" t="s">
        <v>1013</v>
      </c>
      <c r="F1784" s="531" t="s">
        <v>1013</v>
      </c>
      <c r="G1784" s="523">
        <v>90313010</v>
      </c>
      <c r="H1784" s="713" t="s">
        <v>1014</v>
      </c>
      <c r="I1784" s="686" t="s">
        <v>680</v>
      </c>
      <c r="J1784" s="686" t="s">
        <v>36</v>
      </c>
      <c r="K1784" s="518" t="s">
        <v>163</v>
      </c>
      <c r="L1784" s="1376">
        <v>1</v>
      </c>
      <c r="M1784" s="678"/>
      <c r="N1784" s="678">
        <f t="shared" si="36"/>
        <v>0</v>
      </c>
      <c r="O1784" s="687">
        <f>SUM(N1784:N1786)</f>
        <v>0</v>
      </c>
    </row>
    <row r="1785" spans="1:15" ht="69.95" customHeight="1" x14ac:dyDescent="0.25">
      <c r="A1785" s="501"/>
      <c r="B1785" s="511"/>
      <c r="C1785" s="688">
        <v>2820161</v>
      </c>
      <c r="D1785" s="711" t="s">
        <v>909</v>
      </c>
      <c r="E1785" s="524"/>
      <c r="F1785" s="501"/>
      <c r="G1785" s="523">
        <v>50113260</v>
      </c>
      <c r="H1785" s="713" t="s">
        <v>910</v>
      </c>
      <c r="I1785" s="686" t="s">
        <v>448</v>
      </c>
      <c r="J1785" s="686"/>
      <c r="K1785" s="518" t="s">
        <v>163</v>
      </c>
      <c r="L1785" s="1376">
        <v>2</v>
      </c>
      <c r="M1785" s="678"/>
      <c r="N1785" s="678">
        <f t="shared" si="36"/>
        <v>0</v>
      </c>
      <c r="O1785" s="689"/>
    </row>
    <row r="1786" spans="1:15" ht="69.95" customHeight="1" x14ac:dyDescent="0.25">
      <c r="A1786" s="501"/>
      <c r="B1786" s="511"/>
      <c r="C1786" s="512">
        <v>2820108</v>
      </c>
      <c r="D1786" s="711" t="s">
        <v>686</v>
      </c>
      <c r="E1786" s="514"/>
      <c r="F1786" s="515"/>
      <c r="G1786" s="523">
        <v>50112008</v>
      </c>
      <c r="H1786" s="713" t="s">
        <v>687</v>
      </c>
      <c r="I1786" s="686" t="s">
        <v>448</v>
      </c>
      <c r="J1786" s="686"/>
      <c r="K1786" s="518" t="s">
        <v>688</v>
      </c>
      <c r="L1786" s="1376">
        <v>1</v>
      </c>
      <c r="M1786" s="678"/>
      <c r="N1786" s="678">
        <f t="shared" si="36"/>
        <v>0</v>
      </c>
      <c r="O1786" s="690"/>
    </row>
    <row r="1787" spans="1:15" ht="69.95" customHeight="1" x14ac:dyDescent="0.25">
      <c r="A1787" s="501"/>
      <c r="B1787" s="511"/>
      <c r="C1787" s="532">
        <v>1021752</v>
      </c>
      <c r="D1787" s="711" t="s">
        <v>689</v>
      </c>
      <c r="E1787" s="530" t="s">
        <v>938</v>
      </c>
      <c r="F1787" s="531" t="s">
        <v>35</v>
      </c>
      <c r="G1787" s="523">
        <v>41002192</v>
      </c>
      <c r="H1787" s="711" t="s">
        <v>691</v>
      </c>
      <c r="I1787" s="677" t="s">
        <v>685</v>
      </c>
      <c r="J1787" s="677" t="s">
        <v>623</v>
      </c>
      <c r="K1787" s="518" t="s">
        <v>103</v>
      </c>
      <c r="L1787" s="1376">
        <v>6</v>
      </c>
      <c r="M1787" s="678"/>
      <c r="N1787" s="678">
        <f t="shared" si="36"/>
        <v>0</v>
      </c>
      <c r="O1787" s="687">
        <f>SUM(N1787:N1788)</f>
        <v>0</v>
      </c>
    </row>
    <row r="1788" spans="1:15" ht="69.95" customHeight="1" x14ac:dyDescent="0.25">
      <c r="A1788" s="501"/>
      <c r="B1788" s="691"/>
      <c r="C1788" s="523">
        <v>2056203</v>
      </c>
      <c r="D1788" s="711" t="s">
        <v>727</v>
      </c>
      <c r="E1788" s="514"/>
      <c r="F1788" s="515"/>
      <c r="G1788" s="523">
        <v>10804300</v>
      </c>
      <c r="H1788" s="713" t="s">
        <v>728</v>
      </c>
      <c r="I1788" s="686" t="s">
        <v>466</v>
      </c>
      <c r="J1788" s="686"/>
      <c r="K1788" s="518" t="s">
        <v>163</v>
      </c>
      <c r="L1788" s="1376">
        <v>3</v>
      </c>
      <c r="M1788" s="678"/>
      <c r="N1788" s="678">
        <f t="shared" si="36"/>
        <v>0</v>
      </c>
      <c r="O1788" s="690"/>
    </row>
    <row r="1789" spans="1:15" ht="69.95" customHeight="1" x14ac:dyDescent="0.25">
      <c r="A1789" s="543" t="s">
        <v>1037</v>
      </c>
      <c r="B1789" s="642"/>
      <c r="C1789" s="565">
        <v>2120102</v>
      </c>
      <c r="D1789" s="708" t="s">
        <v>655</v>
      </c>
      <c r="E1789" s="572" t="s">
        <v>1006</v>
      </c>
      <c r="F1789" s="573" t="s">
        <v>905</v>
      </c>
      <c r="G1789" s="565">
        <v>12005072</v>
      </c>
      <c r="H1789" s="708" t="s">
        <v>658</v>
      </c>
      <c r="I1789" s="660" t="s">
        <v>466</v>
      </c>
      <c r="J1789" s="660" t="s">
        <v>30</v>
      </c>
      <c r="K1789" s="562" t="s">
        <v>163</v>
      </c>
      <c r="L1789" s="1382">
        <v>1</v>
      </c>
      <c r="M1789" s="661"/>
      <c r="N1789" s="661">
        <f t="shared" si="36"/>
        <v>0</v>
      </c>
      <c r="O1789" s="662">
        <f>SUM(N1790:N1791)</f>
        <v>0</v>
      </c>
    </row>
    <row r="1790" spans="1:15" ht="69.95" customHeight="1" x14ac:dyDescent="0.25">
      <c r="A1790" s="543"/>
      <c r="B1790" s="554"/>
      <c r="C1790" s="565">
        <v>2112042</v>
      </c>
      <c r="D1790" s="708" t="s">
        <v>659</v>
      </c>
      <c r="E1790" s="566"/>
      <c r="F1790" s="543"/>
      <c r="G1790" s="565">
        <v>12611400</v>
      </c>
      <c r="H1790" s="708" t="s">
        <v>660</v>
      </c>
      <c r="I1790" s="660" t="s">
        <v>466</v>
      </c>
      <c r="J1790" s="660"/>
      <c r="K1790" s="562" t="s">
        <v>163</v>
      </c>
      <c r="L1790" s="1382">
        <v>1</v>
      </c>
      <c r="M1790" s="661"/>
      <c r="N1790" s="661">
        <f t="shared" si="36"/>
        <v>0</v>
      </c>
      <c r="O1790" s="663"/>
    </row>
    <row r="1791" spans="1:15" ht="69.95" customHeight="1" x14ac:dyDescent="0.25">
      <c r="A1791" s="543"/>
      <c r="B1791" s="554"/>
      <c r="C1791" s="559">
        <v>1010337</v>
      </c>
      <c r="D1791" s="708" t="s">
        <v>667</v>
      </c>
      <c r="E1791" s="557"/>
      <c r="F1791" s="558"/>
      <c r="G1791" s="565">
        <v>40103058</v>
      </c>
      <c r="H1791" s="709" t="s">
        <v>668</v>
      </c>
      <c r="I1791" s="665" t="s">
        <v>669</v>
      </c>
      <c r="J1791" s="665"/>
      <c r="K1791" s="562" t="s">
        <v>103</v>
      </c>
      <c r="L1791" s="1379">
        <v>3</v>
      </c>
      <c r="M1791" s="661"/>
      <c r="N1791" s="661">
        <f t="shared" si="36"/>
        <v>0</v>
      </c>
      <c r="O1791" s="666"/>
    </row>
    <row r="1792" spans="1:15" ht="69.95" customHeight="1" x14ac:dyDescent="0.25">
      <c r="A1792" s="543"/>
      <c r="B1792" s="554"/>
      <c r="C1792" s="565">
        <v>3055005</v>
      </c>
      <c r="D1792" s="708" t="s">
        <v>1017</v>
      </c>
      <c r="E1792" s="572" t="s">
        <v>1018</v>
      </c>
      <c r="F1792" s="573" t="s">
        <v>1018</v>
      </c>
      <c r="G1792" s="565">
        <v>90313015</v>
      </c>
      <c r="H1792" s="710" t="s">
        <v>1019</v>
      </c>
      <c r="I1792" s="668" t="s">
        <v>680</v>
      </c>
      <c r="J1792" s="668" t="s">
        <v>36</v>
      </c>
      <c r="K1792" s="562" t="s">
        <v>163</v>
      </c>
      <c r="L1792" s="1380">
        <v>1</v>
      </c>
      <c r="M1792" s="661"/>
      <c r="N1792" s="661">
        <f t="shared" si="36"/>
        <v>0</v>
      </c>
      <c r="O1792" s="669">
        <f>SUM(N1792:N1794)</f>
        <v>0</v>
      </c>
    </row>
    <row r="1793" spans="1:15" ht="69.95" customHeight="1" x14ac:dyDescent="0.25">
      <c r="A1793" s="543"/>
      <c r="B1793" s="554"/>
      <c r="C1793" s="589">
        <v>2820161</v>
      </c>
      <c r="D1793" s="708" t="s">
        <v>909</v>
      </c>
      <c r="E1793" s="566"/>
      <c r="F1793" s="543"/>
      <c r="G1793" s="565">
        <v>50113260</v>
      </c>
      <c r="H1793" s="710" t="s">
        <v>910</v>
      </c>
      <c r="I1793" s="668" t="s">
        <v>448</v>
      </c>
      <c r="J1793" s="668"/>
      <c r="K1793" s="562" t="s">
        <v>163</v>
      </c>
      <c r="L1793" s="1380">
        <v>2</v>
      </c>
      <c r="M1793" s="661"/>
      <c r="N1793" s="661">
        <f t="shared" si="36"/>
        <v>0</v>
      </c>
      <c r="O1793" s="670"/>
    </row>
    <row r="1794" spans="1:15" ht="69.95" customHeight="1" x14ac:dyDescent="0.25">
      <c r="A1794" s="543"/>
      <c r="B1794" s="554"/>
      <c r="C1794" s="559">
        <v>2820108</v>
      </c>
      <c r="D1794" s="708" t="s">
        <v>686</v>
      </c>
      <c r="E1794" s="557"/>
      <c r="F1794" s="558"/>
      <c r="G1794" s="565">
        <v>50112008</v>
      </c>
      <c r="H1794" s="710" t="s">
        <v>687</v>
      </c>
      <c r="I1794" s="668" t="s">
        <v>448</v>
      </c>
      <c r="J1794" s="668"/>
      <c r="K1794" s="562" t="s">
        <v>688</v>
      </c>
      <c r="L1794" s="1380">
        <v>1</v>
      </c>
      <c r="M1794" s="661"/>
      <c r="N1794" s="661">
        <f t="shared" si="36"/>
        <v>0</v>
      </c>
      <c r="O1794" s="671"/>
    </row>
    <row r="1795" spans="1:15" ht="69.95" customHeight="1" x14ac:dyDescent="0.25">
      <c r="A1795" s="543"/>
      <c r="B1795" s="554"/>
      <c r="C1795" s="574">
        <v>1021752</v>
      </c>
      <c r="D1795" s="708" t="s">
        <v>689</v>
      </c>
      <c r="E1795" s="572" t="s">
        <v>938</v>
      </c>
      <c r="F1795" s="573" t="s">
        <v>35</v>
      </c>
      <c r="G1795" s="565">
        <v>41002192</v>
      </c>
      <c r="H1795" s="708" t="s">
        <v>691</v>
      </c>
      <c r="I1795" s="660" t="s">
        <v>685</v>
      </c>
      <c r="J1795" s="660" t="s">
        <v>623</v>
      </c>
      <c r="K1795" s="562" t="s">
        <v>103</v>
      </c>
      <c r="L1795" s="1380">
        <v>6</v>
      </c>
      <c r="M1795" s="661"/>
      <c r="N1795" s="661">
        <f t="shared" si="36"/>
        <v>0</v>
      </c>
      <c r="O1795" s="669">
        <f>SUM(N1795:N1796)</f>
        <v>0</v>
      </c>
    </row>
    <row r="1796" spans="1:15" ht="69.95" customHeight="1" x14ac:dyDescent="0.25">
      <c r="A1796" s="543"/>
      <c r="B1796" s="643"/>
      <c r="C1796" s="565">
        <v>2056203</v>
      </c>
      <c r="D1796" s="708" t="s">
        <v>727</v>
      </c>
      <c r="E1796" s="557"/>
      <c r="F1796" s="558"/>
      <c r="G1796" s="565">
        <v>10804300</v>
      </c>
      <c r="H1796" s="710" t="s">
        <v>728</v>
      </c>
      <c r="I1796" s="668" t="s">
        <v>466</v>
      </c>
      <c r="J1796" s="668"/>
      <c r="K1796" s="562" t="s">
        <v>163</v>
      </c>
      <c r="L1796" s="1380">
        <v>3</v>
      </c>
      <c r="M1796" s="661"/>
      <c r="N1796" s="661">
        <f t="shared" si="36"/>
        <v>0</v>
      </c>
      <c r="O1796" s="671"/>
    </row>
    <row r="1797" spans="1:15" ht="69.95" customHeight="1" x14ac:dyDescent="0.25">
      <c r="A1797" s="501" t="s">
        <v>1038</v>
      </c>
      <c r="B1797" s="672"/>
      <c r="C1797" s="523">
        <v>2120102</v>
      </c>
      <c r="D1797" s="711" t="s">
        <v>655</v>
      </c>
      <c r="E1797" s="530" t="s">
        <v>1006</v>
      </c>
      <c r="F1797" s="531" t="s">
        <v>905</v>
      </c>
      <c r="G1797" s="523">
        <v>12005072</v>
      </c>
      <c r="H1797" s="711" t="s">
        <v>658</v>
      </c>
      <c r="I1797" s="677" t="s">
        <v>466</v>
      </c>
      <c r="J1797" s="677" t="s">
        <v>30</v>
      </c>
      <c r="K1797" s="518" t="s">
        <v>163</v>
      </c>
      <c r="L1797" s="1383">
        <v>1</v>
      </c>
      <c r="M1797" s="678"/>
      <c r="N1797" s="678">
        <f t="shared" si="36"/>
        <v>0</v>
      </c>
      <c r="O1797" s="679">
        <f>SUM(N1798:N1799)</f>
        <v>0</v>
      </c>
    </row>
    <row r="1798" spans="1:15" ht="69.95" customHeight="1" x14ac:dyDescent="0.25">
      <c r="A1798" s="501"/>
      <c r="B1798" s="511"/>
      <c r="C1798" s="523">
        <v>2112042</v>
      </c>
      <c r="D1798" s="711" t="s">
        <v>659</v>
      </c>
      <c r="E1798" s="524"/>
      <c r="F1798" s="501"/>
      <c r="G1798" s="523">
        <v>12611400</v>
      </c>
      <c r="H1798" s="711" t="s">
        <v>660</v>
      </c>
      <c r="I1798" s="677" t="s">
        <v>466</v>
      </c>
      <c r="J1798" s="677"/>
      <c r="K1798" s="518" t="s">
        <v>163</v>
      </c>
      <c r="L1798" s="1383">
        <v>1</v>
      </c>
      <c r="M1798" s="678"/>
      <c r="N1798" s="678">
        <f t="shared" si="36"/>
        <v>0</v>
      </c>
      <c r="O1798" s="682"/>
    </row>
    <row r="1799" spans="1:15" ht="69.95" customHeight="1" x14ac:dyDescent="0.25">
      <c r="A1799" s="501"/>
      <c r="B1799" s="511"/>
      <c r="C1799" s="512">
        <v>1010337</v>
      </c>
      <c r="D1799" s="711" t="s">
        <v>667</v>
      </c>
      <c r="E1799" s="514"/>
      <c r="F1799" s="515"/>
      <c r="G1799" s="523">
        <v>40103058</v>
      </c>
      <c r="H1799" s="712" t="s">
        <v>668</v>
      </c>
      <c r="I1799" s="517" t="s">
        <v>669</v>
      </c>
      <c r="J1799" s="517"/>
      <c r="K1799" s="518" t="s">
        <v>103</v>
      </c>
      <c r="L1799" s="1375">
        <v>3</v>
      </c>
      <c r="M1799" s="678"/>
      <c r="N1799" s="678">
        <f t="shared" si="36"/>
        <v>0</v>
      </c>
      <c r="O1799" s="685"/>
    </row>
    <row r="1800" spans="1:15" ht="69.95" customHeight="1" x14ac:dyDescent="0.25">
      <c r="A1800" s="501"/>
      <c r="B1800" s="511"/>
      <c r="C1800" s="523">
        <v>3055008</v>
      </c>
      <c r="D1800" s="711" t="s">
        <v>1022</v>
      </c>
      <c r="E1800" s="530" t="s">
        <v>1023</v>
      </c>
      <c r="F1800" s="531" t="s">
        <v>1023</v>
      </c>
      <c r="G1800" s="523">
        <v>90313025</v>
      </c>
      <c r="H1800" s="713" t="s">
        <v>1024</v>
      </c>
      <c r="I1800" s="686" t="s">
        <v>680</v>
      </c>
      <c r="J1800" s="686" t="s">
        <v>36</v>
      </c>
      <c r="K1800" s="518" t="s">
        <v>163</v>
      </c>
      <c r="L1800" s="1376">
        <v>1</v>
      </c>
      <c r="M1800" s="678"/>
      <c r="N1800" s="678">
        <f t="shared" si="36"/>
        <v>0</v>
      </c>
      <c r="O1800" s="687">
        <f>SUM(N1800:N1802)</f>
        <v>0</v>
      </c>
    </row>
    <row r="1801" spans="1:15" ht="69.95" customHeight="1" x14ac:dyDescent="0.25">
      <c r="A1801" s="501"/>
      <c r="B1801" s="511"/>
      <c r="C1801" s="688">
        <v>2820161</v>
      </c>
      <c r="D1801" s="711" t="s">
        <v>909</v>
      </c>
      <c r="E1801" s="524"/>
      <c r="F1801" s="501"/>
      <c r="G1801" s="523">
        <v>50113260</v>
      </c>
      <c r="H1801" s="713" t="s">
        <v>910</v>
      </c>
      <c r="I1801" s="686" t="s">
        <v>448</v>
      </c>
      <c r="J1801" s="686"/>
      <c r="K1801" s="518" t="s">
        <v>163</v>
      </c>
      <c r="L1801" s="1376">
        <v>2</v>
      </c>
      <c r="M1801" s="678"/>
      <c r="N1801" s="678">
        <f t="shared" si="36"/>
        <v>0</v>
      </c>
      <c r="O1801" s="689"/>
    </row>
    <row r="1802" spans="1:15" ht="69.95" customHeight="1" x14ac:dyDescent="0.25">
      <c r="A1802" s="501"/>
      <c r="B1802" s="511"/>
      <c r="C1802" s="512">
        <v>2820108</v>
      </c>
      <c r="D1802" s="711" t="s">
        <v>686</v>
      </c>
      <c r="E1802" s="514"/>
      <c r="F1802" s="515"/>
      <c r="G1802" s="523">
        <v>50112008</v>
      </c>
      <c r="H1802" s="713" t="s">
        <v>687</v>
      </c>
      <c r="I1802" s="686" t="s">
        <v>448</v>
      </c>
      <c r="J1802" s="686"/>
      <c r="K1802" s="518" t="s">
        <v>688</v>
      </c>
      <c r="L1802" s="1376">
        <v>1</v>
      </c>
      <c r="M1802" s="678"/>
      <c r="N1802" s="678">
        <f t="shared" si="36"/>
        <v>0</v>
      </c>
      <c r="O1802" s="690"/>
    </row>
    <row r="1803" spans="1:15" ht="69.95" customHeight="1" x14ac:dyDescent="0.25">
      <c r="A1803" s="501"/>
      <c r="B1803" s="511"/>
      <c r="C1803" s="532">
        <v>1021752</v>
      </c>
      <c r="D1803" s="711" t="s">
        <v>689</v>
      </c>
      <c r="E1803" s="530" t="s">
        <v>938</v>
      </c>
      <c r="F1803" s="531" t="s">
        <v>35</v>
      </c>
      <c r="G1803" s="523">
        <v>41002192</v>
      </c>
      <c r="H1803" s="711" t="s">
        <v>691</v>
      </c>
      <c r="I1803" s="677" t="s">
        <v>685</v>
      </c>
      <c r="J1803" s="677" t="s">
        <v>623</v>
      </c>
      <c r="K1803" s="518" t="s">
        <v>103</v>
      </c>
      <c r="L1803" s="1376">
        <v>6</v>
      </c>
      <c r="M1803" s="678"/>
      <c r="N1803" s="678">
        <f t="shared" si="36"/>
        <v>0</v>
      </c>
      <c r="O1803" s="687">
        <f>SUM(N1803:N1804)</f>
        <v>0</v>
      </c>
    </row>
    <row r="1804" spans="1:15" ht="69.95" customHeight="1" x14ac:dyDescent="0.25">
      <c r="A1804" s="501"/>
      <c r="B1804" s="691"/>
      <c r="C1804" s="523">
        <v>2056203</v>
      </c>
      <c r="D1804" s="711" t="s">
        <v>727</v>
      </c>
      <c r="E1804" s="514"/>
      <c r="F1804" s="515"/>
      <c r="G1804" s="523">
        <v>10804300</v>
      </c>
      <c r="H1804" s="713" t="s">
        <v>728</v>
      </c>
      <c r="I1804" s="686" t="s">
        <v>466</v>
      </c>
      <c r="J1804" s="686"/>
      <c r="K1804" s="518" t="s">
        <v>163</v>
      </c>
      <c r="L1804" s="1376">
        <v>3</v>
      </c>
      <c r="M1804" s="678"/>
      <c r="N1804" s="678">
        <f t="shared" si="36"/>
        <v>0</v>
      </c>
      <c r="O1804" s="690"/>
    </row>
    <row r="1805" spans="1:15" ht="69.95" customHeight="1" x14ac:dyDescent="0.25">
      <c r="A1805" s="543" t="s">
        <v>1039</v>
      </c>
      <c r="B1805" s="642"/>
      <c r="C1805" s="565">
        <v>2120102</v>
      </c>
      <c r="D1805" s="708" t="s">
        <v>655</v>
      </c>
      <c r="E1805" s="572" t="s">
        <v>1006</v>
      </c>
      <c r="F1805" s="573" t="s">
        <v>905</v>
      </c>
      <c r="G1805" s="565">
        <v>12005072</v>
      </c>
      <c r="H1805" s="708" t="s">
        <v>658</v>
      </c>
      <c r="I1805" s="660" t="s">
        <v>466</v>
      </c>
      <c r="J1805" s="660" t="s">
        <v>30</v>
      </c>
      <c r="K1805" s="562" t="s">
        <v>163</v>
      </c>
      <c r="L1805" s="1382">
        <v>1</v>
      </c>
      <c r="M1805" s="661"/>
      <c r="N1805" s="661">
        <f t="shared" si="36"/>
        <v>0</v>
      </c>
      <c r="O1805" s="662">
        <f>SUM(N1806:N1807)</f>
        <v>0</v>
      </c>
    </row>
    <row r="1806" spans="1:15" ht="69.95" customHeight="1" x14ac:dyDescent="0.25">
      <c r="A1806" s="543"/>
      <c r="B1806" s="554"/>
      <c r="C1806" s="565">
        <v>2112042</v>
      </c>
      <c r="D1806" s="708" t="s">
        <v>659</v>
      </c>
      <c r="E1806" s="566"/>
      <c r="F1806" s="543"/>
      <c r="G1806" s="565">
        <v>12611400</v>
      </c>
      <c r="H1806" s="708" t="s">
        <v>660</v>
      </c>
      <c r="I1806" s="660" t="s">
        <v>466</v>
      </c>
      <c r="J1806" s="660"/>
      <c r="K1806" s="562" t="s">
        <v>163</v>
      </c>
      <c r="L1806" s="1382">
        <v>1</v>
      </c>
      <c r="M1806" s="661"/>
      <c r="N1806" s="661">
        <f t="shared" si="36"/>
        <v>0</v>
      </c>
      <c r="O1806" s="663"/>
    </row>
    <row r="1807" spans="1:15" ht="69.95" customHeight="1" x14ac:dyDescent="0.25">
      <c r="A1807" s="543"/>
      <c r="B1807" s="554"/>
      <c r="C1807" s="559">
        <v>1010337</v>
      </c>
      <c r="D1807" s="708" t="s">
        <v>667</v>
      </c>
      <c r="E1807" s="557"/>
      <c r="F1807" s="558"/>
      <c r="G1807" s="565">
        <v>40103058</v>
      </c>
      <c r="H1807" s="709" t="s">
        <v>668</v>
      </c>
      <c r="I1807" s="665" t="s">
        <v>669</v>
      </c>
      <c r="J1807" s="665"/>
      <c r="K1807" s="562" t="s">
        <v>103</v>
      </c>
      <c r="L1807" s="1379">
        <v>3</v>
      </c>
      <c r="M1807" s="661"/>
      <c r="N1807" s="661">
        <f t="shared" si="36"/>
        <v>0</v>
      </c>
      <c r="O1807" s="666"/>
    </row>
    <row r="1808" spans="1:15" ht="69.95" customHeight="1" x14ac:dyDescent="0.25">
      <c r="A1808" s="543"/>
      <c r="B1808" s="554"/>
      <c r="C1808" s="565">
        <v>3055012</v>
      </c>
      <c r="D1808" s="708" t="s">
        <v>1027</v>
      </c>
      <c r="E1808" s="572" t="s">
        <v>1028</v>
      </c>
      <c r="F1808" s="573" t="s">
        <v>1028</v>
      </c>
      <c r="G1808" s="565">
        <v>90313037</v>
      </c>
      <c r="H1808" s="710" t="s">
        <v>1029</v>
      </c>
      <c r="I1808" s="668" t="s">
        <v>680</v>
      </c>
      <c r="J1808" s="668" t="s">
        <v>36</v>
      </c>
      <c r="K1808" s="562" t="s">
        <v>163</v>
      </c>
      <c r="L1808" s="1380">
        <v>1</v>
      </c>
      <c r="M1808" s="661"/>
      <c r="N1808" s="661">
        <f t="shared" si="36"/>
        <v>0</v>
      </c>
      <c r="O1808" s="669">
        <f>SUM(N1808:N1810)</f>
        <v>0</v>
      </c>
    </row>
    <row r="1809" spans="1:15" ht="69.95" customHeight="1" x14ac:dyDescent="0.25">
      <c r="A1809" s="543"/>
      <c r="B1809" s="554"/>
      <c r="C1809" s="589">
        <v>2820161</v>
      </c>
      <c r="D1809" s="708" t="s">
        <v>909</v>
      </c>
      <c r="E1809" s="566"/>
      <c r="F1809" s="543"/>
      <c r="G1809" s="565">
        <v>50113260</v>
      </c>
      <c r="H1809" s="710" t="s">
        <v>910</v>
      </c>
      <c r="I1809" s="668" t="s">
        <v>448</v>
      </c>
      <c r="J1809" s="668"/>
      <c r="K1809" s="562" t="s">
        <v>163</v>
      </c>
      <c r="L1809" s="1380">
        <v>2</v>
      </c>
      <c r="M1809" s="661"/>
      <c r="N1809" s="661">
        <f t="shared" si="36"/>
        <v>0</v>
      </c>
      <c r="O1809" s="670"/>
    </row>
    <row r="1810" spans="1:15" ht="69.95" customHeight="1" x14ac:dyDescent="0.25">
      <c r="A1810" s="543"/>
      <c r="B1810" s="554"/>
      <c r="C1810" s="559">
        <v>2820108</v>
      </c>
      <c r="D1810" s="708" t="s">
        <v>686</v>
      </c>
      <c r="E1810" s="557"/>
      <c r="F1810" s="558"/>
      <c r="G1810" s="565">
        <v>50112008</v>
      </c>
      <c r="H1810" s="710" t="s">
        <v>687</v>
      </c>
      <c r="I1810" s="668" t="s">
        <v>448</v>
      </c>
      <c r="J1810" s="668"/>
      <c r="K1810" s="562" t="s">
        <v>688</v>
      </c>
      <c r="L1810" s="1380">
        <v>1</v>
      </c>
      <c r="M1810" s="661"/>
      <c r="N1810" s="661">
        <f t="shared" si="36"/>
        <v>0</v>
      </c>
      <c r="O1810" s="671"/>
    </row>
    <row r="1811" spans="1:15" ht="69.95" customHeight="1" x14ac:dyDescent="0.25">
      <c r="A1811" s="543"/>
      <c r="B1811" s="554"/>
      <c r="C1811" s="574">
        <v>1021752</v>
      </c>
      <c r="D1811" s="708" t="s">
        <v>689</v>
      </c>
      <c r="E1811" s="572" t="s">
        <v>938</v>
      </c>
      <c r="F1811" s="573" t="s">
        <v>35</v>
      </c>
      <c r="G1811" s="565">
        <v>41002192</v>
      </c>
      <c r="H1811" s="708" t="s">
        <v>691</v>
      </c>
      <c r="I1811" s="660" t="s">
        <v>685</v>
      </c>
      <c r="J1811" s="660" t="s">
        <v>623</v>
      </c>
      <c r="K1811" s="562" t="s">
        <v>103</v>
      </c>
      <c r="L1811" s="1380">
        <v>6</v>
      </c>
      <c r="M1811" s="661"/>
      <c r="N1811" s="661">
        <f t="shared" si="36"/>
        <v>0</v>
      </c>
      <c r="O1811" s="669">
        <f>SUM(N1811:N1812)</f>
        <v>0</v>
      </c>
    </row>
    <row r="1812" spans="1:15" ht="69.95" customHeight="1" x14ac:dyDescent="0.25">
      <c r="A1812" s="543"/>
      <c r="B1812" s="643"/>
      <c r="C1812" s="565">
        <v>2056203</v>
      </c>
      <c r="D1812" s="708" t="s">
        <v>727</v>
      </c>
      <c r="E1812" s="557"/>
      <c r="F1812" s="558"/>
      <c r="G1812" s="565">
        <v>10804300</v>
      </c>
      <c r="H1812" s="710" t="s">
        <v>728</v>
      </c>
      <c r="I1812" s="668" t="s">
        <v>466</v>
      </c>
      <c r="J1812" s="668"/>
      <c r="K1812" s="562" t="s">
        <v>163</v>
      </c>
      <c r="L1812" s="1380">
        <v>3</v>
      </c>
      <c r="M1812" s="661"/>
      <c r="N1812" s="661">
        <f t="shared" si="36"/>
        <v>0</v>
      </c>
      <c r="O1812" s="671"/>
    </row>
    <row r="1813" spans="1:15" ht="69.95" customHeight="1" x14ac:dyDescent="0.25">
      <c r="A1813" s="501" t="s">
        <v>1040</v>
      </c>
      <c r="B1813" s="672"/>
      <c r="C1813" s="523">
        <v>2120102</v>
      </c>
      <c r="D1813" s="711" t="s">
        <v>655</v>
      </c>
      <c r="E1813" s="530" t="s">
        <v>1006</v>
      </c>
      <c r="F1813" s="531" t="s">
        <v>905</v>
      </c>
      <c r="G1813" s="523">
        <v>12005072</v>
      </c>
      <c r="H1813" s="711" t="s">
        <v>658</v>
      </c>
      <c r="I1813" s="677" t="s">
        <v>466</v>
      </c>
      <c r="J1813" s="677" t="s">
        <v>30</v>
      </c>
      <c r="K1813" s="518" t="s">
        <v>163</v>
      </c>
      <c r="L1813" s="1383">
        <v>1</v>
      </c>
      <c r="M1813" s="678"/>
      <c r="N1813" s="678">
        <f t="shared" si="36"/>
        <v>0</v>
      </c>
      <c r="O1813" s="679">
        <f>SUM(N1814:N1815)</f>
        <v>0</v>
      </c>
    </row>
    <row r="1814" spans="1:15" ht="69.95" customHeight="1" x14ac:dyDescent="0.25">
      <c r="A1814" s="501"/>
      <c r="B1814" s="511"/>
      <c r="C1814" s="523">
        <v>2112042</v>
      </c>
      <c r="D1814" s="711" t="s">
        <v>659</v>
      </c>
      <c r="E1814" s="524"/>
      <c r="F1814" s="501"/>
      <c r="G1814" s="523">
        <v>12611400</v>
      </c>
      <c r="H1814" s="711" t="s">
        <v>660</v>
      </c>
      <c r="I1814" s="677" t="s">
        <v>466</v>
      </c>
      <c r="J1814" s="677"/>
      <c r="K1814" s="518" t="s">
        <v>163</v>
      </c>
      <c r="L1814" s="1383">
        <v>1</v>
      </c>
      <c r="M1814" s="678"/>
      <c r="N1814" s="678">
        <f t="shared" si="36"/>
        <v>0</v>
      </c>
      <c r="O1814" s="682"/>
    </row>
    <row r="1815" spans="1:15" ht="69.95" customHeight="1" x14ac:dyDescent="0.25">
      <c r="A1815" s="501"/>
      <c r="B1815" s="511"/>
      <c r="C1815" s="512">
        <v>1010337</v>
      </c>
      <c r="D1815" s="711" t="s">
        <v>667</v>
      </c>
      <c r="E1815" s="514"/>
      <c r="F1815" s="515"/>
      <c r="G1815" s="523">
        <v>40103058</v>
      </c>
      <c r="H1815" s="712" t="s">
        <v>668</v>
      </c>
      <c r="I1815" s="517" t="s">
        <v>669</v>
      </c>
      <c r="J1815" s="517"/>
      <c r="K1815" s="518" t="s">
        <v>103</v>
      </c>
      <c r="L1815" s="1375">
        <v>3</v>
      </c>
      <c r="M1815" s="678"/>
      <c r="N1815" s="678">
        <f t="shared" si="36"/>
        <v>0</v>
      </c>
      <c r="O1815" s="685"/>
    </row>
    <row r="1816" spans="1:15" ht="69.95" customHeight="1" x14ac:dyDescent="0.25">
      <c r="A1816" s="501"/>
      <c r="B1816" s="511"/>
      <c r="C1816" s="523">
        <v>3055015</v>
      </c>
      <c r="D1816" s="711" t="s">
        <v>1032</v>
      </c>
      <c r="E1816" s="530" t="s">
        <v>1033</v>
      </c>
      <c r="F1816" s="531" t="s">
        <v>1033</v>
      </c>
      <c r="G1816" s="523">
        <v>90313050</v>
      </c>
      <c r="H1816" s="713" t="s">
        <v>1034</v>
      </c>
      <c r="I1816" s="686" t="s">
        <v>680</v>
      </c>
      <c r="J1816" s="686" t="s">
        <v>36</v>
      </c>
      <c r="K1816" s="518" t="s">
        <v>163</v>
      </c>
      <c r="L1816" s="1376">
        <v>1</v>
      </c>
      <c r="M1816" s="678"/>
      <c r="N1816" s="678">
        <f t="shared" si="36"/>
        <v>0</v>
      </c>
      <c r="O1816" s="687">
        <f>SUM(N1816:N1818)</f>
        <v>0</v>
      </c>
    </row>
    <row r="1817" spans="1:15" ht="69.95" customHeight="1" x14ac:dyDescent="0.25">
      <c r="A1817" s="501"/>
      <c r="B1817" s="511"/>
      <c r="C1817" s="688">
        <v>2820161</v>
      </c>
      <c r="D1817" s="711" t="s">
        <v>909</v>
      </c>
      <c r="E1817" s="524"/>
      <c r="F1817" s="501"/>
      <c r="G1817" s="523">
        <v>50113260</v>
      </c>
      <c r="H1817" s="713" t="s">
        <v>910</v>
      </c>
      <c r="I1817" s="686" t="s">
        <v>448</v>
      </c>
      <c r="J1817" s="686"/>
      <c r="K1817" s="518" t="s">
        <v>163</v>
      </c>
      <c r="L1817" s="1376">
        <v>2</v>
      </c>
      <c r="M1817" s="678"/>
      <c r="N1817" s="678">
        <f t="shared" si="36"/>
        <v>0</v>
      </c>
      <c r="O1817" s="689"/>
    </row>
    <row r="1818" spans="1:15" ht="69.95" customHeight="1" x14ac:dyDescent="0.25">
      <c r="A1818" s="501"/>
      <c r="B1818" s="511"/>
      <c r="C1818" s="512">
        <v>2820108</v>
      </c>
      <c r="D1818" s="711" t="s">
        <v>686</v>
      </c>
      <c r="E1818" s="514"/>
      <c r="F1818" s="515"/>
      <c r="G1818" s="523">
        <v>50112008</v>
      </c>
      <c r="H1818" s="713" t="s">
        <v>687</v>
      </c>
      <c r="I1818" s="686" t="s">
        <v>448</v>
      </c>
      <c r="J1818" s="686"/>
      <c r="K1818" s="518" t="s">
        <v>688</v>
      </c>
      <c r="L1818" s="1376">
        <v>1</v>
      </c>
      <c r="M1818" s="678"/>
      <c r="N1818" s="678">
        <f t="shared" si="36"/>
        <v>0</v>
      </c>
      <c r="O1818" s="690"/>
    </row>
    <row r="1819" spans="1:15" ht="69.95" customHeight="1" x14ac:dyDescent="0.25">
      <c r="A1819" s="501"/>
      <c r="B1819" s="511"/>
      <c r="C1819" s="532">
        <v>1021752</v>
      </c>
      <c r="D1819" s="711" t="s">
        <v>689</v>
      </c>
      <c r="E1819" s="530" t="s">
        <v>938</v>
      </c>
      <c r="F1819" s="531" t="s">
        <v>35</v>
      </c>
      <c r="G1819" s="523">
        <v>41002192</v>
      </c>
      <c r="H1819" s="711" t="s">
        <v>691</v>
      </c>
      <c r="I1819" s="677" t="s">
        <v>685</v>
      </c>
      <c r="J1819" s="677" t="s">
        <v>623</v>
      </c>
      <c r="K1819" s="518" t="s">
        <v>103</v>
      </c>
      <c r="L1819" s="1376">
        <v>6</v>
      </c>
      <c r="M1819" s="678"/>
      <c r="N1819" s="678">
        <f t="shared" si="36"/>
        <v>0</v>
      </c>
      <c r="O1819" s="687">
        <f>SUM(N1819:N1820)</f>
        <v>0</v>
      </c>
    </row>
    <row r="1820" spans="1:15" ht="69.95" customHeight="1" x14ac:dyDescent="0.25">
      <c r="A1820" s="501"/>
      <c r="B1820" s="691"/>
      <c r="C1820" s="523">
        <v>2056203</v>
      </c>
      <c r="D1820" s="711" t="s">
        <v>727</v>
      </c>
      <c r="E1820" s="514"/>
      <c r="F1820" s="515"/>
      <c r="G1820" s="523">
        <v>10804300</v>
      </c>
      <c r="H1820" s="713" t="s">
        <v>728</v>
      </c>
      <c r="I1820" s="686" t="s">
        <v>466</v>
      </c>
      <c r="J1820" s="686"/>
      <c r="K1820" s="518" t="s">
        <v>163</v>
      </c>
      <c r="L1820" s="1376">
        <v>3</v>
      </c>
      <c r="M1820" s="678"/>
      <c r="N1820" s="678">
        <f t="shared" si="36"/>
        <v>0</v>
      </c>
      <c r="O1820" s="690"/>
    </row>
    <row r="1821" spans="1:15" ht="69.95" customHeight="1" x14ac:dyDescent="0.25">
      <c r="A1821" s="543" t="s">
        <v>1041</v>
      </c>
      <c r="B1821" s="642" t="s">
        <v>1042</v>
      </c>
      <c r="C1821" s="565">
        <v>2120102</v>
      </c>
      <c r="D1821" s="708" t="s">
        <v>655</v>
      </c>
      <c r="E1821" s="657" t="s">
        <v>1043</v>
      </c>
      <c r="F1821" s="573" t="s">
        <v>35</v>
      </c>
      <c r="G1821" s="565">
        <v>12005072</v>
      </c>
      <c r="H1821" s="708" t="s">
        <v>658</v>
      </c>
      <c r="I1821" s="660" t="s">
        <v>466</v>
      </c>
      <c r="J1821" s="660" t="s">
        <v>30</v>
      </c>
      <c r="K1821" s="562" t="s">
        <v>163</v>
      </c>
      <c r="L1821" s="1382">
        <v>1</v>
      </c>
      <c r="M1821" s="661"/>
      <c r="N1821" s="661">
        <f>+M1821*L1821</f>
        <v>0</v>
      </c>
      <c r="O1821" s="662">
        <f>SUM(N1822:N1829)</f>
        <v>0</v>
      </c>
    </row>
    <row r="1822" spans="1:15" ht="69.95" customHeight="1" x14ac:dyDescent="0.25">
      <c r="A1822" s="543"/>
      <c r="B1822" s="554"/>
      <c r="C1822" s="565">
        <v>2112042</v>
      </c>
      <c r="D1822" s="708" t="s">
        <v>659</v>
      </c>
      <c r="E1822" s="640"/>
      <c r="F1822" s="543"/>
      <c r="G1822" s="565">
        <v>12611400</v>
      </c>
      <c r="H1822" s="708" t="s">
        <v>660</v>
      </c>
      <c r="I1822" s="660" t="s">
        <v>466</v>
      </c>
      <c r="J1822" s="660"/>
      <c r="K1822" s="562" t="s">
        <v>163</v>
      </c>
      <c r="L1822" s="1382">
        <v>1</v>
      </c>
      <c r="M1822" s="661"/>
      <c r="N1822" s="661">
        <f>+M1822*L1822</f>
        <v>0</v>
      </c>
      <c r="O1822" s="663"/>
    </row>
    <row r="1823" spans="1:15" ht="69.95" customHeight="1" x14ac:dyDescent="0.25">
      <c r="A1823" s="543"/>
      <c r="B1823" s="554"/>
      <c r="C1823" s="565">
        <v>2516122</v>
      </c>
      <c r="D1823" s="708" t="s">
        <v>661</v>
      </c>
      <c r="E1823" s="640"/>
      <c r="F1823" s="543"/>
      <c r="G1823" s="565">
        <v>81528112</v>
      </c>
      <c r="H1823" s="708" t="s">
        <v>664</v>
      </c>
      <c r="I1823" s="660" t="s">
        <v>665</v>
      </c>
      <c r="J1823" s="660"/>
      <c r="K1823" s="562" t="s">
        <v>163</v>
      </c>
      <c r="L1823" s="1382">
        <v>1</v>
      </c>
      <c r="M1823" s="661"/>
      <c r="N1823" s="661">
        <f t="shared" ref="N1823:N1840" si="37">+M1823*L1823</f>
        <v>0</v>
      </c>
      <c r="O1823" s="663"/>
    </row>
    <row r="1824" spans="1:15" ht="69.95" customHeight="1" x14ac:dyDescent="0.25">
      <c r="A1824" s="543"/>
      <c r="B1824" s="554"/>
      <c r="C1824" s="559">
        <v>2801201</v>
      </c>
      <c r="D1824" s="708" t="s">
        <v>947</v>
      </c>
      <c r="E1824" s="640"/>
      <c r="F1824" s="543"/>
      <c r="G1824" s="565">
        <v>51070120</v>
      </c>
      <c r="H1824" s="709" t="s">
        <v>948</v>
      </c>
      <c r="I1824" s="665" t="s">
        <v>448</v>
      </c>
      <c r="J1824" s="665"/>
      <c r="K1824" s="562" t="s">
        <v>163</v>
      </c>
      <c r="L1824" s="1379">
        <v>1</v>
      </c>
      <c r="M1824" s="661"/>
      <c r="N1824" s="661">
        <f t="shared" si="37"/>
        <v>0</v>
      </c>
      <c r="O1824" s="663"/>
    </row>
    <row r="1825" spans="1:15" ht="69.95" customHeight="1" x14ac:dyDescent="0.25">
      <c r="A1825" s="543"/>
      <c r="B1825" s="554"/>
      <c r="C1825" s="565">
        <v>2851630</v>
      </c>
      <c r="D1825" s="708" t="s">
        <v>459</v>
      </c>
      <c r="E1825" s="640"/>
      <c r="F1825" s="543"/>
      <c r="G1825" s="565">
        <v>53516052</v>
      </c>
      <c r="H1825" s="708" t="s">
        <v>460</v>
      </c>
      <c r="I1825" s="660" t="s">
        <v>448</v>
      </c>
      <c r="J1825" s="660"/>
      <c r="K1825" s="562" t="s">
        <v>163</v>
      </c>
      <c r="L1825" s="1382">
        <v>1</v>
      </c>
      <c r="M1825" s="661"/>
      <c r="N1825" s="661">
        <f t="shared" si="37"/>
        <v>0</v>
      </c>
      <c r="O1825" s="663"/>
    </row>
    <row r="1826" spans="1:15" ht="69.95" customHeight="1" x14ac:dyDescent="0.25">
      <c r="A1826" s="543"/>
      <c r="B1826" s="554"/>
      <c r="C1826" s="559">
        <v>2831607</v>
      </c>
      <c r="D1826" s="708" t="s">
        <v>449</v>
      </c>
      <c r="E1826" s="640"/>
      <c r="F1826" s="543"/>
      <c r="G1826" s="565">
        <v>54038070</v>
      </c>
      <c r="H1826" s="709" t="s">
        <v>450</v>
      </c>
      <c r="I1826" s="665" t="s">
        <v>448</v>
      </c>
      <c r="J1826" s="665"/>
      <c r="K1826" s="562" t="s">
        <v>163</v>
      </c>
      <c r="L1826" s="1379">
        <v>1</v>
      </c>
      <c r="M1826" s="661"/>
      <c r="N1826" s="661">
        <f t="shared" si="37"/>
        <v>0</v>
      </c>
      <c r="O1826" s="663"/>
    </row>
    <row r="1827" spans="1:15" ht="69.95" customHeight="1" x14ac:dyDescent="0.25">
      <c r="A1827" s="543"/>
      <c r="B1827" s="554"/>
      <c r="C1827" s="565">
        <v>2820111</v>
      </c>
      <c r="D1827" s="708" t="s">
        <v>455</v>
      </c>
      <c r="E1827" s="640"/>
      <c r="F1827" s="543"/>
      <c r="G1827" s="565">
        <v>50113160</v>
      </c>
      <c r="H1827" s="708" t="s">
        <v>456</v>
      </c>
      <c r="I1827" s="660" t="s">
        <v>448</v>
      </c>
      <c r="J1827" s="660"/>
      <c r="K1827" s="562" t="s">
        <v>163</v>
      </c>
      <c r="L1827" s="1382">
        <v>1</v>
      </c>
      <c r="M1827" s="661"/>
      <c r="N1827" s="661">
        <f t="shared" si="37"/>
        <v>0</v>
      </c>
      <c r="O1827" s="663"/>
    </row>
    <row r="1828" spans="1:15" ht="69.95" customHeight="1" x14ac:dyDescent="0.25">
      <c r="A1828" s="543"/>
      <c r="B1828" s="554"/>
      <c r="C1828" s="559">
        <v>1010337</v>
      </c>
      <c r="D1828" s="708" t="s">
        <v>667</v>
      </c>
      <c r="E1828" s="640"/>
      <c r="F1828" s="543"/>
      <c r="G1828" s="565">
        <v>40103058</v>
      </c>
      <c r="H1828" s="709" t="s">
        <v>668</v>
      </c>
      <c r="I1828" s="665" t="s">
        <v>669</v>
      </c>
      <c r="J1828" s="665"/>
      <c r="K1828" s="562" t="s">
        <v>103</v>
      </c>
      <c r="L1828" s="1379">
        <v>3</v>
      </c>
      <c r="M1828" s="661"/>
      <c r="N1828" s="661">
        <f t="shared" si="37"/>
        <v>0</v>
      </c>
      <c r="O1828" s="663"/>
    </row>
    <row r="1829" spans="1:15" ht="69.95" customHeight="1" x14ac:dyDescent="0.25">
      <c r="A1829" s="543"/>
      <c r="B1829" s="554"/>
      <c r="C1829" s="565">
        <v>2901620</v>
      </c>
      <c r="D1829" s="708" t="s">
        <v>457</v>
      </c>
      <c r="E1829" s="638"/>
      <c r="F1829" s="558"/>
      <c r="G1829" s="565">
        <v>52516050</v>
      </c>
      <c r="H1829" s="708" t="s">
        <v>458</v>
      </c>
      <c r="I1829" s="660" t="s">
        <v>448</v>
      </c>
      <c r="J1829" s="660"/>
      <c r="K1829" s="562" t="s">
        <v>163</v>
      </c>
      <c r="L1829" s="1382">
        <v>1</v>
      </c>
      <c r="M1829" s="661"/>
      <c r="N1829" s="661">
        <f t="shared" si="37"/>
        <v>0</v>
      </c>
      <c r="O1829" s="666"/>
    </row>
    <row r="1830" spans="1:15" ht="69.95" customHeight="1" x14ac:dyDescent="0.25">
      <c r="A1830" s="543"/>
      <c r="B1830" s="554"/>
      <c r="C1830" s="565">
        <v>2624102</v>
      </c>
      <c r="D1830" s="708" t="s">
        <v>748</v>
      </c>
      <c r="E1830" s="569" t="s">
        <v>1044</v>
      </c>
      <c r="F1830" s="561" t="s">
        <v>35</v>
      </c>
      <c r="G1830" s="565">
        <v>80632002</v>
      </c>
      <c r="H1830" s="708" t="s">
        <v>750</v>
      </c>
      <c r="I1830" s="660" t="s">
        <v>665</v>
      </c>
      <c r="J1830" s="660" t="s">
        <v>30</v>
      </c>
      <c r="K1830" s="562" t="s">
        <v>163</v>
      </c>
      <c r="L1830" s="1382">
        <v>1</v>
      </c>
      <c r="M1830" s="661"/>
      <c r="N1830" s="661">
        <f t="shared" si="37"/>
        <v>0</v>
      </c>
      <c r="O1830" s="694">
        <f>SUM(N1830:N1830)</f>
        <v>0</v>
      </c>
    </row>
    <row r="1831" spans="1:15" ht="69.95" customHeight="1" x14ac:dyDescent="0.25">
      <c r="A1831" s="543"/>
      <c r="B1831" s="554"/>
      <c r="C1831" s="565">
        <v>2601006</v>
      </c>
      <c r="D1831" s="708" t="s">
        <v>791</v>
      </c>
      <c r="E1831" s="572" t="s">
        <v>1045</v>
      </c>
      <c r="F1831" s="573" t="s">
        <v>1046</v>
      </c>
      <c r="G1831" s="565">
        <v>81201010</v>
      </c>
      <c r="H1831" s="708" t="s">
        <v>794</v>
      </c>
      <c r="I1831" s="660" t="s">
        <v>665</v>
      </c>
      <c r="J1831" s="660" t="s">
        <v>30</v>
      </c>
      <c r="K1831" s="562" t="s">
        <v>163</v>
      </c>
      <c r="L1831" s="1382">
        <v>1</v>
      </c>
      <c r="M1831" s="661"/>
      <c r="N1831" s="661">
        <f t="shared" si="37"/>
        <v>0</v>
      </c>
      <c r="O1831" s="662">
        <f>SUM(N1831:N1832)</f>
        <v>0</v>
      </c>
    </row>
    <row r="1832" spans="1:15" ht="69.95" customHeight="1" x14ac:dyDescent="0.25">
      <c r="A1832" s="543"/>
      <c r="B1832" s="554"/>
      <c r="C1832" s="565">
        <v>1010337</v>
      </c>
      <c r="D1832" s="708" t="s">
        <v>667</v>
      </c>
      <c r="E1832" s="557"/>
      <c r="F1832" s="558"/>
      <c r="G1832" s="565">
        <v>40103058</v>
      </c>
      <c r="H1832" s="708" t="s">
        <v>668</v>
      </c>
      <c r="I1832" s="660" t="s">
        <v>669</v>
      </c>
      <c r="J1832" s="660"/>
      <c r="K1832" s="562" t="s">
        <v>103</v>
      </c>
      <c r="L1832" s="1382">
        <v>3</v>
      </c>
      <c r="M1832" s="661"/>
      <c r="N1832" s="661">
        <f t="shared" si="37"/>
        <v>0</v>
      </c>
      <c r="O1832" s="666"/>
    </row>
    <row r="1833" spans="1:15" ht="69.95" customHeight="1" x14ac:dyDescent="0.25">
      <c r="A1833" s="543"/>
      <c r="B1833" s="554"/>
      <c r="C1833" s="565">
        <v>3014503</v>
      </c>
      <c r="D1833" s="708" t="s">
        <v>1047</v>
      </c>
      <c r="E1833" s="572" t="s">
        <v>1048</v>
      </c>
      <c r="F1833" s="573" t="s">
        <v>1048</v>
      </c>
      <c r="G1833" s="565">
        <v>90113005</v>
      </c>
      <c r="H1833" s="710" t="s">
        <v>1049</v>
      </c>
      <c r="I1833" s="668" t="s">
        <v>680</v>
      </c>
      <c r="J1833" s="668" t="s">
        <v>36</v>
      </c>
      <c r="K1833" s="562" t="s">
        <v>163</v>
      </c>
      <c r="L1833" s="1380">
        <v>1</v>
      </c>
      <c r="M1833" s="661"/>
      <c r="N1833" s="661">
        <f t="shared" si="37"/>
        <v>0</v>
      </c>
      <c r="O1833" s="669">
        <f>SUM(N1833:N1835)</f>
        <v>0</v>
      </c>
    </row>
    <row r="1834" spans="1:15" ht="69.95" customHeight="1" x14ac:dyDescent="0.25">
      <c r="A1834" s="543"/>
      <c r="B1834" s="554"/>
      <c r="C1834" s="589">
        <v>2820161</v>
      </c>
      <c r="D1834" s="708" t="s">
        <v>909</v>
      </c>
      <c r="E1834" s="566"/>
      <c r="F1834" s="543"/>
      <c r="G1834" s="565">
        <v>50113260</v>
      </c>
      <c r="H1834" s="710" t="s">
        <v>910</v>
      </c>
      <c r="I1834" s="668" t="s">
        <v>448</v>
      </c>
      <c r="J1834" s="668"/>
      <c r="K1834" s="562" t="s">
        <v>163</v>
      </c>
      <c r="L1834" s="1380">
        <v>2</v>
      </c>
      <c r="M1834" s="661"/>
      <c r="N1834" s="661">
        <f t="shared" si="37"/>
        <v>0</v>
      </c>
      <c r="O1834" s="670"/>
    </row>
    <row r="1835" spans="1:15" ht="69.95" customHeight="1" x14ac:dyDescent="0.25">
      <c r="A1835" s="543"/>
      <c r="B1835" s="554"/>
      <c r="C1835" s="559">
        <v>2820108</v>
      </c>
      <c r="D1835" s="708" t="s">
        <v>686</v>
      </c>
      <c r="E1835" s="557"/>
      <c r="F1835" s="558"/>
      <c r="G1835" s="565">
        <v>50112008</v>
      </c>
      <c r="H1835" s="710" t="s">
        <v>687</v>
      </c>
      <c r="I1835" s="668" t="s">
        <v>448</v>
      </c>
      <c r="J1835" s="668"/>
      <c r="K1835" s="562" t="s">
        <v>688</v>
      </c>
      <c r="L1835" s="1380">
        <v>1</v>
      </c>
      <c r="M1835" s="661"/>
      <c r="N1835" s="661">
        <f t="shared" si="37"/>
        <v>0</v>
      </c>
      <c r="O1835" s="671"/>
    </row>
    <row r="1836" spans="1:15" ht="69.95" customHeight="1" x14ac:dyDescent="0.25">
      <c r="A1836" s="543"/>
      <c r="B1836" s="554"/>
      <c r="C1836" s="574">
        <v>1021752</v>
      </c>
      <c r="D1836" s="708" t="s">
        <v>689</v>
      </c>
      <c r="E1836" s="572" t="s">
        <v>955</v>
      </c>
      <c r="F1836" s="573" t="s">
        <v>35</v>
      </c>
      <c r="G1836" s="565">
        <v>41002192</v>
      </c>
      <c r="H1836" s="708" t="s">
        <v>691</v>
      </c>
      <c r="I1836" s="660" t="s">
        <v>685</v>
      </c>
      <c r="J1836" s="660" t="s">
        <v>623</v>
      </c>
      <c r="K1836" s="562" t="s">
        <v>103</v>
      </c>
      <c r="L1836" s="1380">
        <v>6</v>
      </c>
      <c r="M1836" s="661"/>
      <c r="N1836" s="661">
        <f t="shared" si="37"/>
        <v>0</v>
      </c>
      <c r="O1836" s="669">
        <f>SUM(N1836:N1839)</f>
        <v>0</v>
      </c>
    </row>
    <row r="1837" spans="1:15" ht="69.95" customHeight="1" x14ac:dyDescent="0.25">
      <c r="A1837" s="543"/>
      <c r="B1837" s="554"/>
      <c r="C1837" s="565">
        <v>2862301</v>
      </c>
      <c r="D1837" s="708" t="s">
        <v>692</v>
      </c>
      <c r="E1837" s="566"/>
      <c r="F1837" s="543"/>
      <c r="G1837" s="565">
        <v>50801001</v>
      </c>
      <c r="H1837" s="710" t="s">
        <v>693</v>
      </c>
      <c r="I1837" s="668" t="s">
        <v>448</v>
      </c>
      <c r="J1837" s="668"/>
      <c r="K1837" s="562" t="s">
        <v>163</v>
      </c>
      <c r="L1837" s="1380">
        <v>1</v>
      </c>
      <c r="M1837" s="661"/>
      <c r="N1837" s="661">
        <f t="shared" si="37"/>
        <v>0</v>
      </c>
      <c r="O1837" s="670"/>
    </row>
    <row r="1838" spans="1:15" ht="69.95" customHeight="1" x14ac:dyDescent="0.25">
      <c r="A1838" s="543"/>
      <c r="B1838" s="554"/>
      <c r="C1838" s="574">
        <v>2635125</v>
      </c>
      <c r="D1838" s="708" t="s">
        <v>742</v>
      </c>
      <c r="E1838" s="566"/>
      <c r="F1838" s="543"/>
      <c r="G1838" s="565">
        <v>80101250</v>
      </c>
      <c r="H1838" s="708" t="s">
        <v>743</v>
      </c>
      <c r="I1838" s="660" t="s">
        <v>665</v>
      </c>
      <c r="J1838" s="660"/>
      <c r="K1838" s="562" t="s">
        <v>163</v>
      </c>
      <c r="L1838" s="1380">
        <v>2</v>
      </c>
      <c r="M1838" s="661"/>
      <c r="N1838" s="661">
        <f t="shared" si="37"/>
        <v>0</v>
      </c>
      <c r="O1838" s="670"/>
    </row>
    <row r="1839" spans="1:15" ht="69.95" customHeight="1" x14ac:dyDescent="0.25">
      <c r="A1839" s="543"/>
      <c r="B1839" s="554"/>
      <c r="C1839" s="589">
        <v>2052244</v>
      </c>
      <c r="D1839" s="708" t="s">
        <v>491</v>
      </c>
      <c r="E1839" s="557"/>
      <c r="F1839" s="558"/>
      <c r="G1839" s="565">
        <v>10606082</v>
      </c>
      <c r="H1839" s="710" t="s">
        <v>492</v>
      </c>
      <c r="I1839" s="668" t="s">
        <v>466</v>
      </c>
      <c r="J1839" s="668"/>
      <c r="K1839" s="562" t="s">
        <v>163</v>
      </c>
      <c r="L1839" s="1380">
        <v>3</v>
      </c>
      <c r="M1839" s="661"/>
      <c r="N1839" s="661">
        <f t="shared" si="37"/>
        <v>0</v>
      </c>
      <c r="O1839" s="671"/>
    </row>
    <row r="1840" spans="1:15" ht="69.95" customHeight="1" x14ac:dyDescent="0.25">
      <c r="A1840" s="543"/>
      <c r="B1840" s="643"/>
      <c r="C1840" s="574">
        <v>2621102</v>
      </c>
      <c r="D1840" s="708" t="s">
        <v>744</v>
      </c>
      <c r="E1840" s="714" t="s">
        <v>956</v>
      </c>
      <c r="F1840" s="562" t="s">
        <v>35</v>
      </c>
      <c r="G1840" s="565">
        <v>80611035</v>
      </c>
      <c r="H1840" s="708" t="s">
        <v>746</v>
      </c>
      <c r="I1840" s="660" t="s">
        <v>665</v>
      </c>
      <c r="J1840" s="660" t="s">
        <v>623</v>
      </c>
      <c r="K1840" s="562" t="s">
        <v>163</v>
      </c>
      <c r="L1840" s="1380">
        <v>2</v>
      </c>
      <c r="M1840" s="661"/>
      <c r="N1840" s="661">
        <f t="shared" si="37"/>
        <v>0</v>
      </c>
      <c r="O1840" s="697">
        <f>SUM(N1840)</f>
        <v>0</v>
      </c>
    </row>
    <row r="1841" spans="1:15" ht="69.95" customHeight="1" x14ac:dyDescent="0.25">
      <c r="A1841" s="501" t="s">
        <v>1050</v>
      </c>
      <c r="B1841" s="672" t="s">
        <v>1051</v>
      </c>
      <c r="C1841" s="523">
        <v>2120102</v>
      </c>
      <c r="D1841" s="711" t="s">
        <v>655</v>
      </c>
      <c r="E1841" s="530" t="s">
        <v>1043</v>
      </c>
      <c r="F1841" s="531" t="s">
        <v>35</v>
      </c>
      <c r="G1841" s="523">
        <v>12005072</v>
      </c>
      <c r="H1841" s="711" t="s">
        <v>658</v>
      </c>
      <c r="I1841" s="677" t="s">
        <v>466</v>
      </c>
      <c r="J1841" s="677" t="s">
        <v>30</v>
      </c>
      <c r="K1841" s="518" t="s">
        <v>163</v>
      </c>
      <c r="L1841" s="1383">
        <v>1</v>
      </c>
      <c r="M1841" s="678"/>
      <c r="N1841" s="678">
        <f>+M1841*L1841</f>
        <v>0</v>
      </c>
      <c r="O1841" s="679">
        <f>SUM(N1842:N1849)</f>
        <v>0</v>
      </c>
    </row>
    <row r="1842" spans="1:15" ht="69.95" customHeight="1" x14ac:dyDescent="0.25">
      <c r="A1842" s="501"/>
      <c r="B1842" s="511"/>
      <c r="C1842" s="523">
        <v>2112042</v>
      </c>
      <c r="D1842" s="711" t="s">
        <v>659</v>
      </c>
      <c r="E1842" s="524"/>
      <c r="F1842" s="501"/>
      <c r="G1842" s="523">
        <v>12611400</v>
      </c>
      <c r="H1842" s="711" t="s">
        <v>660</v>
      </c>
      <c r="I1842" s="677" t="s">
        <v>466</v>
      </c>
      <c r="J1842" s="677"/>
      <c r="K1842" s="518" t="s">
        <v>163</v>
      </c>
      <c r="L1842" s="1383">
        <v>1</v>
      </c>
      <c r="M1842" s="678"/>
      <c r="N1842" s="678">
        <f>+M1842*L1842</f>
        <v>0</v>
      </c>
      <c r="O1842" s="682"/>
    </row>
    <row r="1843" spans="1:15" ht="69.95" customHeight="1" x14ac:dyDescent="0.25">
      <c r="A1843" s="501"/>
      <c r="B1843" s="511"/>
      <c r="C1843" s="523">
        <v>2516122</v>
      </c>
      <c r="D1843" s="711" t="s">
        <v>661</v>
      </c>
      <c r="E1843" s="524"/>
      <c r="F1843" s="501"/>
      <c r="G1843" s="523">
        <v>81528112</v>
      </c>
      <c r="H1843" s="711" t="s">
        <v>664</v>
      </c>
      <c r="I1843" s="677" t="s">
        <v>665</v>
      </c>
      <c r="J1843" s="677"/>
      <c r="K1843" s="518" t="s">
        <v>163</v>
      </c>
      <c r="L1843" s="1383">
        <v>1</v>
      </c>
      <c r="M1843" s="678"/>
      <c r="N1843" s="678">
        <f t="shared" ref="N1843:N1860" si="38">+M1843*L1843</f>
        <v>0</v>
      </c>
      <c r="O1843" s="682"/>
    </row>
    <row r="1844" spans="1:15" ht="69.95" customHeight="1" x14ac:dyDescent="0.25">
      <c r="A1844" s="501"/>
      <c r="B1844" s="511"/>
      <c r="C1844" s="512">
        <v>2801201</v>
      </c>
      <c r="D1844" s="711" t="s">
        <v>947</v>
      </c>
      <c r="E1844" s="524"/>
      <c r="F1844" s="501"/>
      <c r="G1844" s="523">
        <v>51070120</v>
      </c>
      <c r="H1844" s="712" t="s">
        <v>948</v>
      </c>
      <c r="I1844" s="517" t="s">
        <v>448</v>
      </c>
      <c r="J1844" s="517"/>
      <c r="K1844" s="518" t="s">
        <v>163</v>
      </c>
      <c r="L1844" s="1375">
        <v>1</v>
      </c>
      <c r="M1844" s="678"/>
      <c r="N1844" s="678">
        <f t="shared" si="38"/>
        <v>0</v>
      </c>
      <c r="O1844" s="682"/>
    </row>
    <row r="1845" spans="1:15" ht="69.95" customHeight="1" x14ac:dyDescent="0.25">
      <c r="A1845" s="501"/>
      <c r="B1845" s="511"/>
      <c r="C1845" s="523">
        <v>2851630</v>
      </c>
      <c r="D1845" s="711" t="s">
        <v>459</v>
      </c>
      <c r="E1845" s="524"/>
      <c r="F1845" s="501"/>
      <c r="G1845" s="523">
        <v>53516052</v>
      </c>
      <c r="H1845" s="711" t="s">
        <v>460</v>
      </c>
      <c r="I1845" s="677" t="s">
        <v>448</v>
      </c>
      <c r="J1845" s="677"/>
      <c r="K1845" s="518" t="s">
        <v>163</v>
      </c>
      <c r="L1845" s="1383">
        <v>1</v>
      </c>
      <c r="M1845" s="678"/>
      <c r="N1845" s="678">
        <f t="shared" si="38"/>
        <v>0</v>
      </c>
      <c r="O1845" s="682"/>
    </row>
    <row r="1846" spans="1:15" ht="69.95" customHeight="1" x14ac:dyDescent="0.25">
      <c r="A1846" s="501"/>
      <c r="B1846" s="511"/>
      <c r="C1846" s="512">
        <v>2831607</v>
      </c>
      <c r="D1846" s="711" t="s">
        <v>449</v>
      </c>
      <c r="E1846" s="524"/>
      <c r="F1846" s="501"/>
      <c r="G1846" s="523">
        <v>54038070</v>
      </c>
      <c r="H1846" s="712" t="s">
        <v>450</v>
      </c>
      <c r="I1846" s="517" t="s">
        <v>448</v>
      </c>
      <c r="J1846" s="517"/>
      <c r="K1846" s="518" t="s">
        <v>163</v>
      </c>
      <c r="L1846" s="1375">
        <v>1</v>
      </c>
      <c r="M1846" s="678"/>
      <c r="N1846" s="678">
        <f t="shared" si="38"/>
        <v>0</v>
      </c>
      <c r="O1846" s="682"/>
    </row>
    <row r="1847" spans="1:15" ht="69.95" customHeight="1" x14ac:dyDescent="0.25">
      <c r="A1847" s="501"/>
      <c r="B1847" s="511"/>
      <c r="C1847" s="523">
        <v>2820111</v>
      </c>
      <c r="D1847" s="711" t="s">
        <v>455</v>
      </c>
      <c r="E1847" s="524"/>
      <c r="F1847" s="501"/>
      <c r="G1847" s="523">
        <v>50113160</v>
      </c>
      <c r="H1847" s="711" t="s">
        <v>456</v>
      </c>
      <c r="I1847" s="677" t="s">
        <v>448</v>
      </c>
      <c r="J1847" s="677"/>
      <c r="K1847" s="518" t="s">
        <v>163</v>
      </c>
      <c r="L1847" s="1383">
        <v>1</v>
      </c>
      <c r="M1847" s="678"/>
      <c r="N1847" s="678">
        <f t="shared" si="38"/>
        <v>0</v>
      </c>
      <c r="O1847" s="682"/>
    </row>
    <row r="1848" spans="1:15" ht="69.95" customHeight="1" x14ac:dyDescent="0.25">
      <c r="A1848" s="501"/>
      <c r="B1848" s="511"/>
      <c r="C1848" s="512">
        <v>1010337</v>
      </c>
      <c r="D1848" s="711" t="s">
        <v>667</v>
      </c>
      <c r="E1848" s="524"/>
      <c r="F1848" s="501"/>
      <c r="G1848" s="523">
        <v>40103058</v>
      </c>
      <c r="H1848" s="712" t="s">
        <v>668</v>
      </c>
      <c r="I1848" s="517" t="s">
        <v>669</v>
      </c>
      <c r="J1848" s="517"/>
      <c r="K1848" s="518" t="s">
        <v>103</v>
      </c>
      <c r="L1848" s="1375">
        <v>3</v>
      </c>
      <c r="M1848" s="678"/>
      <c r="N1848" s="678">
        <f t="shared" si="38"/>
        <v>0</v>
      </c>
      <c r="O1848" s="682"/>
    </row>
    <row r="1849" spans="1:15" ht="69.95" customHeight="1" x14ac:dyDescent="0.25">
      <c r="A1849" s="501"/>
      <c r="B1849" s="511"/>
      <c r="C1849" s="523">
        <v>2901620</v>
      </c>
      <c r="D1849" s="711" t="s">
        <v>457</v>
      </c>
      <c r="E1849" s="514"/>
      <c r="F1849" s="515"/>
      <c r="G1849" s="523">
        <v>52516050</v>
      </c>
      <c r="H1849" s="711" t="s">
        <v>458</v>
      </c>
      <c r="I1849" s="677" t="s">
        <v>448</v>
      </c>
      <c r="J1849" s="677"/>
      <c r="K1849" s="518" t="s">
        <v>163</v>
      </c>
      <c r="L1849" s="1383">
        <v>1</v>
      </c>
      <c r="M1849" s="678"/>
      <c r="N1849" s="678">
        <f t="shared" si="38"/>
        <v>0</v>
      </c>
      <c r="O1849" s="685"/>
    </row>
    <row r="1850" spans="1:15" ht="69.95" customHeight="1" x14ac:dyDescent="0.25">
      <c r="A1850" s="501"/>
      <c r="B1850" s="511"/>
      <c r="C1850" s="523">
        <v>2624102</v>
      </c>
      <c r="D1850" s="711" t="s">
        <v>748</v>
      </c>
      <c r="E1850" s="527" t="s">
        <v>1044</v>
      </c>
      <c r="F1850" s="519" t="s">
        <v>35</v>
      </c>
      <c r="G1850" s="523">
        <v>80632002</v>
      </c>
      <c r="H1850" s="711" t="s">
        <v>750</v>
      </c>
      <c r="I1850" s="677" t="s">
        <v>665</v>
      </c>
      <c r="J1850" s="677" t="s">
        <v>30</v>
      </c>
      <c r="K1850" s="518" t="s">
        <v>163</v>
      </c>
      <c r="L1850" s="1383">
        <v>1</v>
      </c>
      <c r="M1850" s="678"/>
      <c r="N1850" s="678">
        <f t="shared" si="38"/>
        <v>0</v>
      </c>
      <c r="O1850" s="700">
        <f>SUM(N1850:N1850)</f>
        <v>0</v>
      </c>
    </row>
    <row r="1851" spans="1:15" ht="69.95" customHeight="1" x14ac:dyDescent="0.25">
      <c r="A1851" s="501"/>
      <c r="B1851" s="511"/>
      <c r="C1851" s="523">
        <v>2601006</v>
      </c>
      <c r="D1851" s="711" t="s">
        <v>791</v>
      </c>
      <c r="E1851" s="530" t="s">
        <v>1045</v>
      </c>
      <c r="F1851" s="531" t="s">
        <v>1046</v>
      </c>
      <c r="G1851" s="523">
        <v>81201010</v>
      </c>
      <c r="H1851" s="711" t="s">
        <v>794</v>
      </c>
      <c r="I1851" s="677" t="s">
        <v>665</v>
      </c>
      <c r="J1851" s="677" t="s">
        <v>30</v>
      </c>
      <c r="K1851" s="518" t="s">
        <v>163</v>
      </c>
      <c r="L1851" s="1383">
        <v>1</v>
      </c>
      <c r="M1851" s="678"/>
      <c r="N1851" s="678">
        <f t="shared" si="38"/>
        <v>0</v>
      </c>
      <c r="O1851" s="679">
        <f>SUM(N1851:N1852)</f>
        <v>0</v>
      </c>
    </row>
    <row r="1852" spans="1:15" ht="69.95" customHeight="1" x14ac:dyDescent="0.25">
      <c r="A1852" s="501"/>
      <c r="B1852" s="511"/>
      <c r="C1852" s="523">
        <v>1010337</v>
      </c>
      <c r="D1852" s="711" t="s">
        <v>667</v>
      </c>
      <c r="E1852" s="514"/>
      <c r="F1852" s="515"/>
      <c r="G1852" s="523">
        <v>40103058</v>
      </c>
      <c r="H1852" s="711" t="s">
        <v>668</v>
      </c>
      <c r="I1852" s="677" t="s">
        <v>669</v>
      </c>
      <c r="J1852" s="677"/>
      <c r="K1852" s="518" t="s">
        <v>103</v>
      </c>
      <c r="L1852" s="1383">
        <v>3</v>
      </c>
      <c r="M1852" s="678"/>
      <c r="N1852" s="678">
        <f t="shared" si="38"/>
        <v>0</v>
      </c>
      <c r="O1852" s="685"/>
    </row>
    <row r="1853" spans="1:15" ht="69.95" customHeight="1" x14ac:dyDescent="0.25">
      <c r="A1853" s="501"/>
      <c r="B1853" s="511"/>
      <c r="C1853" s="523">
        <v>3014504</v>
      </c>
      <c r="D1853" s="711" t="s">
        <v>1052</v>
      </c>
      <c r="E1853" s="530" t="s">
        <v>1053</v>
      </c>
      <c r="F1853" s="531" t="s">
        <v>1053</v>
      </c>
      <c r="G1853" s="523">
        <v>90113010</v>
      </c>
      <c r="H1853" s="713" t="s">
        <v>1054</v>
      </c>
      <c r="I1853" s="686" t="s">
        <v>680</v>
      </c>
      <c r="J1853" s="686" t="s">
        <v>36</v>
      </c>
      <c r="K1853" s="518" t="s">
        <v>163</v>
      </c>
      <c r="L1853" s="1376">
        <v>1</v>
      </c>
      <c r="M1853" s="678"/>
      <c r="N1853" s="678">
        <f t="shared" si="38"/>
        <v>0</v>
      </c>
      <c r="O1853" s="687">
        <f>SUM(N1853:N1855)</f>
        <v>0</v>
      </c>
    </row>
    <row r="1854" spans="1:15" ht="69.95" customHeight="1" x14ac:dyDescent="0.25">
      <c r="A1854" s="501"/>
      <c r="B1854" s="511"/>
      <c r="C1854" s="688">
        <v>2820161</v>
      </c>
      <c r="D1854" s="711" t="s">
        <v>909</v>
      </c>
      <c r="E1854" s="524"/>
      <c r="F1854" s="501"/>
      <c r="G1854" s="523">
        <v>50113260</v>
      </c>
      <c r="H1854" s="713" t="s">
        <v>910</v>
      </c>
      <c r="I1854" s="686" t="s">
        <v>448</v>
      </c>
      <c r="J1854" s="686"/>
      <c r="K1854" s="518" t="s">
        <v>163</v>
      </c>
      <c r="L1854" s="1376">
        <v>2</v>
      </c>
      <c r="M1854" s="678"/>
      <c r="N1854" s="678">
        <f t="shared" si="38"/>
        <v>0</v>
      </c>
      <c r="O1854" s="689"/>
    </row>
    <row r="1855" spans="1:15" ht="69.95" customHeight="1" x14ac:dyDescent="0.25">
      <c r="A1855" s="501"/>
      <c r="B1855" s="511"/>
      <c r="C1855" s="512">
        <v>2820108</v>
      </c>
      <c r="D1855" s="711" t="s">
        <v>686</v>
      </c>
      <c r="E1855" s="514"/>
      <c r="F1855" s="515"/>
      <c r="G1855" s="523">
        <v>50112008</v>
      </c>
      <c r="H1855" s="713" t="s">
        <v>687</v>
      </c>
      <c r="I1855" s="686" t="s">
        <v>448</v>
      </c>
      <c r="J1855" s="686"/>
      <c r="K1855" s="518" t="s">
        <v>688</v>
      </c>
      <c r="L1855" s="1376">
        <v>1</v>
      </c>
      <c r="M1855" s="678"/>
      <c r="N1855" s="678">
        <f t="shared" si="38"/>
        <v>0</v>
      </c>
      <c r="O1855" s="690"/>
    </row>
    <row r="1856" spans="1:15" ht="69.95" customHeight="1" x14ac:dyDescent="0.25">
      <c r="A1856" s="501"/>
      <c r="B1856" s="511"/>
      <c r="C1856" s="532">
        <v>1021752</v>
      </c>
      <c r="D1856" s="711" t="s">
        <v>689</v>
      </c>
      <c r="E1856" s="530" t="s">
        <v>955</v>
      </c>
      <c r="F1856" s="531" t="s">
        <v>35</v>
      </c>
      <c r="G1856" s="523">
        <v>41002192</v>
      </c>
      <c r="H1856" s="711" t="s">
        <v>691</v>
      </c>
      <c r="I1856" s="677" t="s">
        <v>685</v>
      </c>
      <c r="J1856" s="677" t="s">
        <v>623</v>
      </c>
      <c r="K1856" s="518" t="s">
        <v>103</v>
      </c>
      <c r="L1856" s="1376">
        <v>6</v>
      </c>
      <c r="M1856" s="678"/>
      <c r="N1856" s="678">
        <f t="shared" si="38"/>
        <v>0</v>
      </c>
      <c r="O1856" s="687">
        <f>SUM(N1856:N1859)</f>
        <v>0</v>
      </c>
    </row>
    <row r="1857" spans="1:15" ht="69.95" customHeight="1" x14ac:dyDescent="0.25">
      <c r="A1857" s="501"/>
      <c r="B1857" s="511"/>
      <c r="C1857" s="523">
        <v>2862301</v>
      </c>
      <c r="D1857" s="711" t="s">
        <v>692</v>
      </c>
      <c r="E1857" s="524"/>
      <c r="F1857" s="501"/>
      <c r="G1857" s="523">
        <v>50801001</v>
      </c>
      <c r="H1857" s="713" t="s">
        <v>693</v>
      </c>
      <c r="I1857" s="686" t="s">
        <v>448</v>
      </c>
      <c r="J1857" s="686"/>
      <c r="K1857" s="518" t="s">
        <v>163</v>
      </c>
      <c r="L1857" s="1376">
        <v>1</v>
      </c>
      <c r="M1857" s="678"/>
      <c r="N1857" s="678">
        <f t="shared" si="38"/>
        <v>0</v>
      </c>
      <c r="O1857" s="689"/>
    </row>
    <row r="1858" spans="1:15" ht="69.95" customHeight="1" x14ac:dyDescent="0.25">
      <c r="A1858" s="501"/>
      <c r="B1858" s="511"/>
      <c r="C1858" s="532">
        <v>2635125</v>
      </c>
      <c r="D1858" s="711" t="s">
        <v>742</v>
      </c>
      <c r="E1858" s="524"/>
      <c r="F1858" s="501"/>
      <c r="G1858" s="523">
        <v>80101250</v>
      </c>
      <c r="H1858" s="711" t="s">
        <v>743</v>
      </c>
      <c r="I1858" s="677" t="s">
        <v>665</v>
      </c>
      <c r="J1858" s="677"/>
      <c r="K1858" s="518" t="s">
        <v>163</v>
      </c>
      <c r="L1858" s="1376">
        <v>2</v>
      </c>
      <c r="M1858" s="678"/>
      <c r="N1858" s="678">
        <f t="shared" si="38"/>
        <v>0</v>
      </c>
      <c r="O1858" s="689"/>
    </row>
    <row r="1859" spans="1:15" ht="69.95" customHeight="1" x14ac:dyDescent="0.25">
      <c r="A1859" s="501"/>
      <c r="B1859" s="511"/>
      <c r="C1859" s="688">
        <v>2052244</v>
      </c>
      <c r="D1859" s="711" t="s">
        <v>491</v>
      </c>
      <c r="E1859" s="514"/>
      <c r="F1859" s="515"/>
      <c r="G1859" s="523">
        <v>10606082</v>
      </c>
      <c r="H1859" s="713" t="s">
        <v>492</v>
      </c>
      <c r="I1859" s="686" t="s">
        <v>466</v>
      </c>
      <c r="J1859" s="686"/>
      <c r="K1859" s="518" t="s">
        <v>163</v>
      </c>
      <c r="L1859" s="1376">
        <v>3</v>
      </c>
      <c r="M1859" s="678"/>
      <c r="N1859" s="678">
        <f t="shared" si="38"/>
        <v>0</v>
      </c>
      <c r="O1859" s="690"/>
    </row>
    <row r="1860" spans="1:15" ht="69.95" customHeight="1" x14ac:dyDescent="0.25">
      <c r="A1860" s="501"/>
      <c r="B1860" s="691"/>
      <c r="C1860" s="532">
        <v>2621102</v>
      </c>
      <c r="D1860" s="711" t="s">
        <v>744</v>
      </c>
      <c r="E1860" s="715" t="s">
        <v>962</v>
      </c>
      <c r="F1860" s="518" t="s">
        <v>35</v>
      </c>
      <c r="G1860" s="523">
        <v>80611035</v>
      </c>
      <c r="H1860" s="711" t="s">
        <v>746</v>
      </c>
      <c r="I1860" s="677" t="s">
        <v>665</v>
      </c>
      <c r="J1860" s="677" t="s">
        <v>623</v>
      </c>
      <c r="K1860" s="518" t="s">
        <v>163</v>
      </c>
      <c r="L1860" s="1376">
        <v>2</v>
      </c>
      <c r="M1860" s="678"/>
      <c r="N1860" s="678">
        <f t="shared" si="38"/>
        <v>0</v>
      </c>
      <c r="O1860" s="703">
        <f>SUM(N1860)</f>
        <v>0</v>
      </c>
    </row>
    <row r="1861" spans="1:15" ht="69.95" customHeight="1" x14ac:dyDescent="0.25">
      <c r="A1861" s="543" t="s">
        <v>1055</v>
      </c>
      <c r="B1861" s="642" t="s">
        <v>1056</v>
      </c>
      <c r="C1861" s="565">
        <v>2120102</v>
      </c>
      <c r="D1861" s="708" t="s">
        <v>655</v>
      </c>
      <c r="E1861" s="572" t="s">
        <v>1043</v>
      </c>
      <c r="F1861" s="573" t="s">
        <v>35</v>
      </c>
      <c r="G1861" s="565">
        <v>12005072</v>
      </c>
      <c r="H1861" s="708" t="s">
        <v>658</v>
      </c>
      <c r="I1861" s="660" t="s">
        <v>466</v>
      </c>
      <c r="J1861" s="660" t="s">
        <v>30</v>
      </c>
      <c r="K1861" s="562" t="s">
        <v>163</v>
      </c>
      <c r="L1861" s="1382">
        <v>1</v>
      </c>
      <c r="M1861" s="661"/>
      <c r="N1861" s="661">
        <f>+M1861*L1861</f>
        <v>0</v>
      </c>
      <c r="O1861" s="662">
        <f>SUM(N1862:N1869)</f>
        <v>0</v>
      </c>
    </row>
    <row r="1862" spans="1:15" ht="69.95" customHeight="1" x14ac:dyDescent="0.25">
      <c r="A1862" s="543"/>
      <c r="B1862" s="554"/>
      <c r="C1862" s="565">
        <v>2112042</v>
      </c>
      <c r="D1862" s="708" t="s">
        <v>659</v>
      </c>
      <c r="E1862" s="566"/>
      <c r="F1862" s="543"/>
      <c r="G1862" s="565">
        <v>12611400</v>
      </c>
      <c r="H1862" s="708" t="s">
        <v>660</v>
      </c>
      <c r="I1862" s="660" t="s">
        <v>466</v>
      </c>
      <c r="J1862" s="660"/>
      <c r="K1862" s="562" t="s">
        <v>163</v>
      </c>
      <c r="L1862" s="1382">
        <v>1</v>
      </c>
      <c r="M1862" s="661"/>
      <c r="N1862" s="661">
        <f>+M1862*L1862</f>
        <v>0</v>
      </c>
      <c r="O1862" s="663"/>
    </row>
    <row r="1863" spans="1:15" ht="69.95" customHeight="1" x14ac:dyDescent="0.25">
      <c r="A1863" s="543"/>
      <c r="B1863" s="554"/>
      <c r="C1863" s="565">
        <v>2516122</v>
      </c>
      <c r="D1863" s="708" t="s">
        <v>661</v>
      </c>
      <c r="E1863" s="566"/>
      <c r="F1863" s="543"/>
      <c r="G1863" s="565">
        <v>81528112</v>
      </c>
      <c r="H1863" s="708" t="s">
        <v>664</v>
      </c>
      <c r="I1863" s="660" t="s">
        <v>665</v>
      </c>
      <c r="J1863" s="660"/>
      <c r="K1863" s="562" t="s">
        <v>163</v>
      </c>
      <c r="L1863" s="1382">
        <v>1</v>
      </c>
      <c r="M1863" s="661"/>
      <c r="N1863" s="661">
        <f t="shared" ref="N1863:N1880" si="39">+M1863*L1863</f>
        <v>0</v>
      </c>
      <c r="O1863" s="663"/>
    </row>
    <row r="1864" spans="1:15" ht="69.95" customHeight="1" x14ac:dyDescent="0.25">
      <c r="A1864" s="543"/>
      <c r="B1864" s="554"/>
      <c r="C1864" s="559">
        <v>2801201</v>
      </c>
      <c r="D1864" s="708" t="s">
        <v>947</v>
      </c>
      <c r="E1864" s="566"/>
      <c r="F1864" s="543"/>
      <c r="G1864" s="565">
        <v>51070120</v>
      </c>
      <c r="H1864" s="709" t="s">
        <v>948</v>
      </c>
      <c r="I1864" s="665" t="s">
        <v>448</v>
      </c>
      <c r="J1864" s="665"/>
      <c r="K1864" s="562" t="s">
        <v>163</v>
      </c>
      <c r="L1864" s="1379">
        <v>1</v>
      </c>
      <c r="M1864" s="661"/>
      <c r="N1864" s="661">
        <f t="shared" si="39"/>
        <v>0</v>
      </c>
      <c r="O1864" s="663"/>
    </row>
    <row r="1865" spans="1:15" ht="69.95" customHeight="1" x14ac:dyDescent="0.25">
      <c r="A1865" s="543"/>
      <c r="B1865" s="554"/>
      <c r="C1865" s="565">
        <v>2851630</v>
      </c>
      <c r="D1865" s="708" t="s">
        <v>459</v>
      </c>
      <c r="E1865" s="566"/>
      <c r="F1865" s="543"/>
      <c r="G1865" s="565">
        <v>53516052</v>
      </c>
      <c r="H1865" s="708" t="s">
        <v>460</v>
      </c>
      <c r="I1865" s="660" t="s">
        <v>448</v>
      </c>
      <c r="J1865" s="660"/>
      <c r="K1865" s="562" t="s">
        <v>163</v>
      </c>
      <c r="L1865" s="1382">
        <v>1</v>
      </c>
      <c r="M1865" s="661"/>
      <c r="N1865" s="661">
        <f t="shared" si="39"/>
        <v>0</v>
      </c>
      <c r="O1865" s="663"/>
    </row>
    <row r="1866" spans="1:15" ht="69.95" customHeight="1" x14ac:dyDescent="0.25">
      <c r="A1866" s="543"/>
      <c r="B1866" s="554"/>
      <c r="C1866" s="559">
        <v>2831607</v>
      </c>
      <c r="D1866" s="708" t="s">
        <v>449</v>
      </c>
      <c r="E1866" s="566"/>
      <c r="F1866" s="543"/>
      <c r="G1866" s="565">
        <v>54038070</v>
      </c>
      <c r="H1866" s="709" t="s">
        <v>450</v>
      </c>
      <c r="I1866" s="665" t="s">
        <v>448</v>
      </c>
      <c r="J1866" s="665"/>
      <c r="K1866" s="562" t="s">
        <v>163</v>
      </c>
      <c r="L1866" s="1379">
        <v>1</v>
      </c>
      <c r="M1866" s="661"/>
      <c r="N1866" s="661">
        <f t="shared" si="39"/>
        <v>0</v>
      </c>
      <c r="O1866" s="663"/>
    </row>
    <row r="1867" spans="1:15" ht="69.95" customHeight="1" x14ac:dyDescent="0.25">
      <c r="A1867" s="543"/>
      <c r="B1867" s="554"/>
      <c r="C1867" s="565">
        <v>2820111</v>
      </c>
      <c r="D1867" s="708" t="s">
        <v>455</v>
      </c>
      <c r="E1867" s="566"/>
      <c r="F1867" s="543"/>
      <c r="G1867" s="565">
        <v>50113160</v>
      </c>
      <c r="H1867" s="708" t="s">
        <v>456</v>
      </c>
      <c r="I1867" s="660" t="s">
        <v>448</v>
      </c>
      <c r="J1867" s="660"/>
      <c r="K1867" s="562" t="s">
        <v>163</v>
      </c>
      <c r="L1867" s="1382">
        <v>1</v>
      </c>
      <c r="M1867" s="661"/>
      <c r="N1867" s="661">
        <f t="shared" si="39"/>
        <v>0</v>
      </c>
      <c r="O1867" s="663"/>
    </row>
    <row r="1868" spans="1:15" ht="69.95" customHeight="1" x14ac:dyDescent="0.25">
      <c r="A1868" s="543"/>
      <c r="B1868" s="554"/>
      <c r="C1868" s="559">
        <v>1010337</v>
      </c>
      <c r="D1868" s="708" t="s">
        <v>667</v>
      </c>
      <c r="E1868" s="566"/>
      <c r="F1868" s="543"/>
      <c r="G1868" s="565">
        <v>40103058</v>
      </c>
      <c r="H1868" s="709" t="s">
        <v>668</v>
      </c>
      <c r="I1868" s="665" t="s">
        <v>669</v>
      </c>
      <c r="J1868" s="665"/>
      <c r="K1868" s="562" t="s">
        <v>103</v>
      </c>
      <c r="L1868" s="1379">
        <v>3</v>
      </c>
      <c r="M1868" s="661"/>
      <c r="N1868" s="661">
        <f t="shared" si="39"/>
        <v>0</v>
      </c>
      <c r="O1868" s="663"/>
    </row>
    <row r="1869" spans="1:15" ht="69.95" customHeight="1" x14ac:dyDescent="0.25">
      <c r="A1869" s="543"/>
      <c r="B1869" s="554"/>
      <c r="C1869" s="565">
        <v>2901620</v>
      </c>
      <c r="D1869" s="708" t="s">
        <v>457</v>
      </c>
      <c r="E1869" s="557"/>
      <c r="F1869" s="558"/>
      <c r="G1869" s="565">
        <v>52516050</v>
      </c>
      <c r="H1869" s="708" t="s">
        <v>458</v>
      </c>
      <c r="I1869" s="660" t="s">
        <v>448</v>
      </c>
      <c r="J1869" s="660"/>
      <c r="K1869" s="562" t="s">
        <v>163</v>
      </c>
      <c r="L1869" s="1382">
        <v>1</v>
      </c>
      <c r="M1869" s="661"/>
      <c r="N1869" s="661">
        <f t="shared" si="39"/>
        <v>0</v>
      </c>
      <c r="O1869" s="666"/>
    </row>
    <row r="1870" spans="1:15" ht="69.95" customHeight="1" x14ac:dyDescent="0.25">
      <c r="A1870" s="543"/>
      <c r="B1870" s="554"/>
      <c r="C1870" s="565">
        <v>2624103</v>
      </c>
      <c r="D1870" s="708" t="s">
        <v>758</v>
      </c>
      <c r="E1870" s="569" t="s">
        <v>1057</v>
      </c>
      <c r="F1870" s="561" t="s">
        <v>35</v>
      </c>
      <c r="G1870" s="565">
        <v>80632003</v>
      </c>
      <c r="H1870" s="708" t="s">
        <v>760</v>
      </c>
      <c r="I1870" s="660" t="s">
        <v>665</v>
      </c>
      <c r="J1870" s="660" t="s">
        <v>30</v>
      </c>
      <c r="K1870" s="562" t="s">
        <v>163</v>
      </c>
      <c r="L1870" s="1382">
        <v>1</v>
      </c>
      <c r="M1870" s="661"/>
      <c r="N1870" s="661">
        <f t="shared" si="39"/>
        <v>0</v>
      </c>
      <c r="O1870" s="694">
        <f>SUM(N1870:N1870)</f>
        <v>0</v>
      </c>
    </row>
    <row r="1871" spans="1:15" ht="69.95" customHeight="1" x14ac:dyDescent="0.25">
      <c r="A1871" s="543"/>
      <c r="B1871" s="554"/>
      <c r="C1871" s="565">
        <v>2601006</v>
      </c>
      <c r="D1871" s="708" t="s">
        <v>791</v>
      </c>
      <c r="E1871" s="572" t="s">
        <v>1045</v>
      </c>
      <c r="F1871" s="573" t="s">
        <v>1046</v>
      </c>
      <c r="G1871" s="565">
        <v>81201010</v>
      </c>
      <c r="H1871" s="708" t="s">
        <v>794</v>
      </c>
      <c r="I1871" s="660" t="s">
        <v>665</v>
      </c>
      <c r="J1871" s="660" t="s">
        <v>30</v>
      </c>
      <c r="K1871" s="562" t="s">
        <v>163</v>
      </c>
      <c r="L1871" s="1382">
        <v>1</v>
      </c>
      <c r="M1871" s="661"/>
      <c r="N1871" s="661">
        <f t="shared" si="39"/>
        <v>0</v>
      </c>
      <c r="O1871" s="662">
        <f>SUM(N1871:N1872)</f>
        <v>0</v>
      </c>
    </row>
    <row r="1872" spans="1:15" ht="69.95" customHeight="1" x14ac:dyDescent="0.25">
      <c r="A1872" s="543"/>
      <c r="B1872" s="554"/>
      <c r="C1872" s="565">
        <v>1010337</v>
      </c>
      <c r="D1872" s="708" t="s">
        <v>667</v>
      </c>
      <c r="E1872" s="557"/>
      <c r="F1872" s="558"/>
      <c r="G1872" s="565">
        <v>40103058</v>
      </c>
      <c r="H1872" s="708" t="s">
        <v>668</v>
      </c>
      <c r="I1872" s="660" t="s">
        <v>669</v>
      </c>
      <c r="J1872" s="660"/>
      <c r="K1872" s="562" t="s">
        <v>103</v>
      </c>
      <c r="L1872" s="1382">
        <v>3</v>
      </c>
      <c r="M1872" s="661"/>
      <c r="N1872" s="661">
        <f t="shared" si="39"/>
        <v>0</v>
      </c>
      <c r="O1872" s="666"/>
    </row>
    <row r="1873" spans="1:15" ht="69.95" customHeight="1" x14ac:dyDescent="0.25">
      <c r="A1873" s="543"/>
      <c r="B1873" s="554"/>
      <c r="C1873" s="565">
        <v>3014505</v>
      </c>
      <c r="D1873" s="708" t="s">
        <v>1058</v>
      </c>
      <c r="E1873" s="572" t="s">
        <v>1059</v>
      </c>
      <c r="F1873" s="573" t="s">
        <v>1059</v>
      </c>
      <c r="G1873" s="565">
        <v>90113015</v>
      </c>
      <c r="H1873" s="710" t="s">
        <v>1060</v>
      </c>
      <c r="I1873" s="668" t="s">
        <v>680</v>
      </c>
      <c r="J1873" s="668" t="s">
        <v>36</v>
      </c>
      <c r="K1873" s="562" t="s">
        <v>163</v>
      </c>
      <c r="L1873" s="1380">
        <v>1</v>
      </c>
      <c r="M1873" s="661"/>
      <c r="N1873" s="661">
        <f t="shared" si="39"/>
        <v>0</v>
      </c>
      <c r="O1873" s="669">
        <f>SUM(N1873:N1875)</f>
        <v>0</v>
      </c>
    </row>
    <row r="1874" spans="1:15" ht="69.95" customHeight="1" x14ac:dyDescent="0.25">
      <c r="A1874" s="543"/>
      <c r="B1874" s="554"/>
      <c r="C1874" s="589">
        <v>2820161</v>
      </c>
      <c r="D1874" s="708" t="s">
        <v>909</v>
      </c>
      <c r="E1874" s="566"/>
      <c r="F1874" s="543"/>
      <c r="G1874" s="565">
        <v>50113260</v>
      </c>
      <c r="H1874" s="710" t="s">
        <v>910</v>
      </c>
      <c r="I1874" s="668" t="s">
        <v>448</v>
      </c>
      <c r="J1874" s="668"/>
      <c r="K1874" s="562" t="s">
        <v>163</v>
      </c>
      <c r="L1874" s="1380">
        <v>2</v>
      </c>
      <c r="M1874" s="661"/>
      <c r="N1874" s="661">
        <f t="shared" si="39"/>
        <v>0</v>
      </c>
      <c r="O1874" s="670"/>
    </row>
    <row r="1875" spans="1:15" ht="69.95" customHeight="1" x14ac:dyDescent="0.25">
      <c r="A1875" s="543"/>
      <c r="B1875" s="554"/>
      <c r="C1875" s="559">
        <v>2820108</v>
      </c>
      <c r="D1875" s="708" t="s">
        <v>686</v>
      </c>
      <c r="E1875" s="557"/>
      <c r="F1875" s="558"/>
      <c r="G1875" s="565">
        <v>50112008</v>
      </c>
      <c r="H1875" s="710" t="s">
        <v>687</v>
      </c>
      <c r="I1875" s="668" t="s">
        <v>448</v>
      </c>
      <c r="J1875" s="668"/>
      <c r="K1875" s="562" t="s">
        <v>688</v>
      </c>
      <c r="L1875" s="1380">
        <v>1</v>
      </c>
      <c r="M1875" s="661"/>
      <c r="N1875" s="661">
        <f t="shared" si="39"/>
        <v>0</v>
      </c>
      <c r="O1875" s="671"/>
    </row>
    <row r="1876" spans="1:15" ht="69.95" customHeight="1" x14ac:dyDescent="0.25">
      <c r="A1876" s="543"/>
      <c r="B1876" s="554"/>
      <c r="C1876" s="574">
        <v>1021752</v>
      </c>
      <c r="D1876" s="708" t="s">
        <v>689</v>
      </c>
      <c r="E1876" s="572" t="s">
        <v>955</v>
      </c>
      <c r="F1876" s="573" t="s">
        <v>35</v>
      </c>
      <c r="G1876" s="565">
        <v>41002192</v>
      </c>
      <c r="H1876" s="708" t="s">
        <v>691</v>
      </c>
      <c r="I1876" s="660" t="s">
        <v>685</v>
      </c>
      <c r="J1876" s="660" t="s">
        <v>623</v>
      </c>
      <c r="K1876" s="562" t="s">
        <v>103</v>
      </c>
      <c r="L1876" s="1380">
        <v>6</v>
      </c>
      <c r="M1876" s="661"/>
      <c r="N1876" s="661">
        <f t="shared" si="39"/>
        <v>0</v>
      </c>
      <c r="O1876" s="669">
        <f>SUM(N1876:N1879)</f>
        <v>0</v>
      </c>
    </row>
    <row r="1877" spans="1:15" ht="69.95" customHeight="1" x14ac:dyDescent="0.25">
      <c r="A1877" s="543"/>
      <c r="B1877" s="554"/>
      <c r="C1877" s="565">
        <v>2862301</v>
      </c>
      <c r="D1877" s="708" t="s">
        <v>692</v>
      </c>
      <c r="E1877" s="566"/>
      <c r="F1877" s="543"/>
      <c r="G1877" s="565">
        <v>50801001</v>
      </c>
      <c r="H1877" s="710" t="s">
        <v>693</v>
      </c>
      <c r="I1877" s="668" t="s">
        <v>448</v>
      </c>
      <c r="J1877" s="668"/>
      <c r="K1877" s="562" t="s">
        <v>163</v>
      </c>
      <c r="L1877" s="1380">
        <v>1</v>
      </c>
      <c r="M1877" s="661"/>
      <c r="N1877" s="661">
        <f t="shared" si="39"/>
        <v>0</v>
      </c>
      <c r="O1877" s="670"/>
    </row>
    <row r="1878" spans="1:15" ht="69.95" customHeight="1" x14ac:dyDescent="0.25">
      <c r="A1878" s="543"/>
      <c r="B1878" s="554"/>
      <c r="C1878" s="574">
        <v>2635125</v>
      </c>
      <c r="D1878" s="708" t="s">
        <v>742</v>
      </c>
      <c r="E1878" s="566"/>
      <c r="F1878" s="543"/>
      <c r="G1878" s="565">
        <v>80101250</v>
      </c>
      <c r="H1878" s="708" t="s">
        <v>743</v>
      </c>
      <c r="I1878" s="660" t="s">
        <v>665</v>
      </c>
      <c r="J1878" s="660"/>
      <c r="K1878" s="562" t="s">
        <v>163</v>
      </c>
      <c r="L1878" s="1380">
        <v>2</v>
      </c>
      <c r="M1878" s="661"/>
      <c r="N1878" s="661">
        <f t="shared" si="39"/>
        <v>0</v>
      </c>
      <c r="O1878" s="670"/>
    </row>
    <row r="1879" spans="1:15" ht="69.95" customHeight="1" x14ac:dyDescent="0.25">
      <c r="A1879" s="543"/>
      <c r="B1879" s="554"/>
      <c r="C1879" s="589">
        <v>2052244</v>
      </c>
      <c r="D1879" s="708" t="s">
        <v>491</v>
      </c>
      <c r="E1879" s="557"/>
      <c r="F1879" s="558"/>
      <c r="G1879" s="565">
        <v>10606082</v>
      </c>
      <c r="H1879" s="710" t="s">
        <v>492</v>
      </c>
      <c r="I1879" s="668" t="s">
        <v>466</v>
      </c>
      <c r="J1879" s="668"/>
      <c r="K1879" s="562" t="s">
        <v>163</v>
      </c>
      <c r="L1879" s="1380">
        <v>3</v>
      </c>
      <c r="M1879" s="661"/>
      <c r="N1879" s="661">
        <f t="shared" si="39"/>
        <v>0</v>
      </c>
      <c r="O1879" s="671"/>
    </row>
    <row r="1880" spans="1:15" ht="69.95" customHeight="1" x14ac:dyDescent="0.25">
      <c r="A1880" s="543"/>
      <c r="B1880" s="643"/>
      <c r="C1880" s="574">
        <v>2621106</v>
      </c>
      <c r="D1880" s="708" t="s">
        <v>754</v>
      </c>
      <c r="E1880" s="714" t="s">
        <v>967</v>
      </c>
      <c r="F1880" s="562" t="s">
        <v>35</v>
      </c>
      <c r="G1880" s="565">
        <v>80611063</v>
      </c>
      <c r="H1880" s="708" t="s">
        <v>756</v>
      </c>
      <c r="I1880" s="660" t="s">
        <v>665</v>
      </c>
      <c r="J1880" s="660" t="s">
        <v>623</v>
      </c>
      <c r="K1880" s="562" t="s">
        <v>163</v>
      </c>
      <c r="L1880" s="1380">
        <v>2</v>
      </c>
      <c r="M1880" s="661"/>
      <c r="N1880" s="661">
        <f t="shared" si="39"/>
        <v>0</v>
      </c>
      <c r="O1880" s="697">
        <f>SUM(N1880)</f>
        <v>0</v>
      </c>
    </row>
    <row r="1881" spans="1:15" ht="69.95" customHeight="1" x14ac:dyDescent="0.25">
      <c r="A1881" s="501" t="s">
        <v>1061</v>
      </c>
      <c r="B1881" s="672" t="s">
        <v>1062</v>
      </c>
      <c r="C1881" s="523">
        <v>2120102</v>
      </c>
      <c r="D1881" s="711" t="s">
        <v>655</v>
      </c>
      <c r="E1881" s="530" t="s">
        <v>1043</v>
      </c>
      <c r="F1881" s="531" t="s">
        <v>35</v>
      </c>
      <c r="G1881" s="523">
        <v>12005072</v>
      </c>
      <c r="H1881" s="711" t="s">
        <v>658</v>
      </c>
      <c r="I1881" s="677" t="s">
        <v>466</v>
      </c>
      <c r="J1881" s="677" t="s">
        <v>30</v>
      </c>
      <c r="K1881" s="518" t="s">
        <v>163</v>
      </c>
      <c r="L1881" s="1383">
        <v>1</v>
      </c>
      <c r="M1881" s="678"/>
      <c r="N1881" s="678">
        <f>+M1881*L1881</f>
        <v>0</v>
      </c>
      <c r="O1881" s="679">
        <f>SUM(N1882:N1889)</f>
        <v>0</v>
      </c>
    </row>
    <row r="1882" spans="1:15" ht="69.95" customHeight="1" x14ac:dyDescent="0.25">
      <c r="A1882" s="501"/>
      <c r="B1882" s="511"/>
      <c r="C1882" s="523">
        <v>2112042</v>
      </c>
      <c r="D1882" s="711" t="s">
        <v>659</v>
      </c>
      <c r="E1882" s="524"/>
      <c r="F1882" s="501"/>
      <c r="G1882" s="523">
        <v>12611400</v>
      </c>
      <c r="H1882" s="711" t="s">
        <v>660</v>
      </c>
      <c r="I1882" s="677" t="s">
        <v>466</v>
      </c>
      <c r="J1882" s="677"/>
      <c r="K1882" s="518" t="s">
        <v>163</v>
      </c>
      <c r="L1882" s="1383">
        <v>1</v>
      </c>
      <c r="M1882" s="678"/>
      <c r="N1882" s="678">
        <f>+M1882*L1882</f>
        <v>0</v>
      </c>
      <c r="O1882" s="682"/>
    </row>
    <row r="1883" spans="1:15" ht="69.95" customHeight="1" x14ac:dyDescent="0.25">
      <c r="A1883" s="501"/>
      <c r="B1883" s="511"/>
      <c r="C1883" s="523">
        <v>2516122</v>
      </c>
      <c r="D1883" s="711" t="s">
        <v>661</v>
      </c>
      <c r="E1883" s="524"/>
      <c r="F1883" s="501"/>
      <c r="G1883" s="523">
        <v>81528112</v>
      </c>
      <c r="H1883" s="711" t="s">
        <v>664</v>
      </c>
      <c r="I1883" s="677" t="s">
        <v>665</v>
      </c>
      <c r="J1883" s="677"/>
      <c r="K1883" s="518" t="s">
        <v>163</v>
      </c>
      <c r="L1883" s="1383">
        <v>1</v>
      </c>
      <c r="M1883" s="678"/>
      <c r="N1883" s="678">
        <f t="shared" ref="N1883:N1900" si="40">+M1883*L1883</f>
        <v>0</v>
      </c>
      <c r="O1883" s="682"/>
    </row>
    <row r="1884" spans="1:15" ht="69.95" customHeight="1" x14ac:dyDescent="0.25">
      <c r="A1884" s="501"/>
      <c r="B1884" s="511"/>
      <c r="C1884" s="512">
        <v>2801201</v>
      </c>
      <c r="D1884" s="711" t="s">
        <v>947</v>
      </c>
      <c r="E1884" s="524"/>
      <c r="F1884" s="501"/>
      <c r="G1884" s="523">
        <v>51070120</v>
      </c>
      <c r="H1884" s="712" t="s">
        <v>948</v>
      </c>
      <c r="I1884" s="517" t="s">
        <v>448</v>
      </c>
      <c r="J1884" s="517"/>
      <c r="K1884" s="518" t="s">
        <v>163</v>
      </c>
      <c r="L1884" s="1375">
        <v>1</v>
      </c>
      <c r="M1884" s="678"/>
      <c r="N1884" s="678">
        <f t="shared" si="40"/>
        <v>0</v>
      </c>
      <c r="O1884" s="682"/>
    </row>
    <row r="1885" spans="1:15" ht="69.95" customHeight="1" x14ac:dyDescent="0.25">
      <c r="A1885" s="501"/>
      <c r="B1885" s="511"/>
      <c r="C1885" s="523">
        <v>2851630</v>
      </c>
      <c r="D1885" s="711" t="s">
        <v>459</v>
      </c>
      <c r="E1885" s="524"/>
      <c r="F1885" s="501"/>
      <c r="G1885" s="523">
        <v>53516052</v>
      </c>
      <c r="H1885" s="711" t="s">
        <v>460</v>
      </c>
      <c r="I1885" s="677" t="s">
        <v>448</v>
      </c>
      <c r="J1885" s="677"/>
      <c r="K1885" s="518" t="s">
        <v>163</v>
      </c>
      <c r="L1885" s="1383">
        <v>1</v>
      </c>
      <c r="M1885" s="678"/>
      <c r="N1885" s="678">
        <f t="shared" si="40"/>
        <v>0</v>
      </c>
      <c r="O1885" s="682"/>
    </row>
    <row r="1886" spans="1:15" ht="69.95" customHeight="1" x14ac:dyDescent="0.25">
      <c r="A1886" s="501"/>
      <c r="B1886" s="511"/>
      <c r="C1886" s="512">
        <v>2831607</v>
      </c>
      <c r="D1886" s="711" t="s">
        <v>449</v>
      </c>
      <c r="E1886" s="524"/>
      <c r="F1886" s="501"/>
      <c r="G1886" s="523">
        <v>54038070</v>
      </c>
      <c r="H1886" s="712" t="s">
        <v>450</v>
      </c>
      <c r="I1886" s="517" t="s">
        <v>448</v>
      </c>
      <c r="J1886" s="517"/>
      <c r="K1886" s="518" t="s">
        <v>163</v>
      </c>
      <c r="L1886" s="1375">
        <v>1</v>
      </c>
      <c r="M1886" s="678"/>
      <c r="N1886" s="678">
        <f t="shared" si="40"/>
        <v>0</v>
      </c>
      <c r="O1886" s="682"/>
    </row>
    <row r="1887" spans="1:15" ht="69.95" customHeight="1" x14ac:dyDescent="0.25">
      <c r="A1887" s="501"/>
      <c r="B1887" s="511"/>
      <c r="C1887" s="523">
        <v>2820111</v>
      </c>
      <c r="D1887" s="711" t="s">
        <v>455</v>
      </c>
      <c r="E1887" s="524"/>
      <c r="F1887" s="501"/>
      <c r="G1887" s="523">
        <v>50113160</v>
      </c>
      <c r="H1887" s="711" t="s">
        <v>456</v>
      </c>
      <c r="I1887" s="677" t="s">
        <v>448</v>
      </c>
      <c r="J1887" s="677"/>
      <c r="K1887" s="518" t="s">
        <v>163</v>
      </c>
      <c r="L1887" s="1383">
        <v>1</v>
      </c>
      <c r="M1887" s="678"/>
      <c r="N1887" s="678">
        <f t="shared" si="40"/>
        <v>0</v>
      </c>
      <c r="O1887" s="682"/>
    </row>
    <row r="1888" spans="1:15" ht="69.95" customHeight="1" x14ac:dyDescent="0.25">
      <c r="A1888" s="501"/>
      <c r="B1888" s="511"/>
      <c r="C1888" s="512">
        <v>1010337</v>
      </c>
      <c r="D1888" s="711" t="s">
        <v>667</v>
      </c>
      <c r="E1888" s="524"/>
      <c r="F1888" s="501"/>
      <c r="G1888" s="523">
        <v>40103058</v>
      </c>
      <c r="H1888" s="712" t="s">
        <v>668</v>
      </c>
      <c r="I1888" s="517" t="s">
        <v>669</v>
      </c>
      <c r="J1888" s="517"/>
      <c r="K1888" s="518" t="s">
        <v>103</v>
      </c>
      <c r="L1888" s="1375">
        <v>3</v>
      </c>
      <c r="M1888" s="678"/>
      <c r="N1888" s="678">
        <f t="shared" si="40"/>
        <v>0</v>
      </c>
      <c r="O1888" s="682"/>
    </row>
    <row r="1889" spans="1:15" ht="69.95" customHeight="1" x14ac:dyDescent="0.25">
      <c r="A1889" s="501"/>
      <c r="B1889" s="511"/>
      <c r="C1889" s="523">
        <v>2901620</v>
      </c>
      <c r="D1889" s="711" t="s">
        <v>457</v>
      </c>
      <c r="E1889" s="514"/>
      <c r="F1889" s="515"/>
      <c r="G1889" s="523">
        <v>52516050</v>
      </c>
      <c r="H1889" s="711" t="s">
        <v>458</v>
      </c>
      <c r="I1889" s="677" t="s">
        <v>448</v>
      </c>
      <c r="J1889" s="677"/>
      <c r="K1889" s="518" t="s">
        <v>163</v>
      </c>
      <c r="L1889" s="1383">
        <v>1</v>
      </c>
      <c r="M1889" s="678"/>
      <c r="N1889" s="678">
        <f t="shared" si="40"/>
        <v>0</v>
      </c>
      <c r="O1889" s="685"/>
    </row>
    <row r="1890" spans="1:15" ht="69.95" customHeight="1" x14ac:dyDescent="0.25">
      <c r="A1890" s="501"/>
      <c r="B1890" s="511"/>
      <c r="C1890" s="523">
        <v>2624105</v>
      </c>
      <c r="D1890" s="711" t="s">
        <v>768</v>
      </c>
      <c r="E1890" s="527" t="s">
        <v>1063</v>
      </c>
      <c r="F1890" s="519" t="s">
        <v>35</v>
      </c>
      <c r="G1890" s="523">
        <v>80632005</v>
      </c>
      <c r="H1890" s="711" t="s">
        <v>770</v>
      </c>
      <c r="I1890" s="677" t="s">
        <v>665</v>
      </c>
      <c r="J1890" s="677" t="s">
        <v>30</v>
      </c>
      <c r="K1890" s="518" t="s">
        <v>163</v>
      </c>
      <c r="L1890" s="1383">
        <v>1</v>
      </c>
      <c r="M1890" s="678"/>
      <c r="N1890" s="678">
        <f t="shared" si="40"/>
        <v>0</v>
      </c>
      <c r="O1890" s="700">
        <f>SUM(N1890:N1890)</f>
        <v>0</v>
      </c>
    </row>
    <row r="1891" spans="1:15" ht="69.95" customHeight="1" x14ac:dyDescent="0.25">
      <c r="A1891" s="501"/>
      <c r="B1891" s="511"/>
      <c r="C1891" s="523">
        <v>2601006</v>
      </c>
      <c r="D1891" s="711" t="s">
        <v>791</v>
      </c>
      <c r="E1891" s="530" t="s">
        <v>1045</v>
      </c>
      <c r="F1891" s="531" t="s">
        <v>1046</v>
      </c>
      <c r="G1891" s="523">
        <v>81201010</v>
      </c>
      <c r="H1891" s="711" t="s">
        <v>794</v>
      </c>
      <c r="I1891" s="677" t="s">
        <v>665</v>
      </c>
      <c r="J1891" s="677" t="s">
        <v>30</v>
      </c>
      <c r="K1891" s="518" t="s">
        <v>163</v>
      </c>
      <c r="L1891" s="1383">
        <v>1</v>
      </c>
      <c r="M1891" s="678"/>
      <c r="N1891" s="678">
        <f t="shared" si="40"/>
        <v>0</v>
      </c>
      <c r="O1891" s="679">
        <f>SUM(N1891:N1892)</f>
        <v>0</v>
      </c>
    </row>
    <row r="1892" spans="1:15" ht="69.95" customHeight="1" x14ac:dyDescent="0.25">
      <c r="A1892" s="501"/>
      <c r="B1892" s="511"/>
      <c r="C1892" s="523">
        <v>1010337</v>
      </c>
      <c r="D1892" s="711" t="s">
        <v>667</v>
      </c>
      <c r="E1892" s="514"/>
      <c r="F1892" s="515"/>
      <c r="G1892" s="523">
        <v>40103058</v>
      </c>
      <c r="H1892" s="711" t="s">
        <v>668</v>
      </c>
      <c r="I1892" s="677" t="s">
        <v>669</v>
      </c>
      <c r="J1892" s="677"/>
      <c r="K1892" s="518" t="s">
        <v>103</v>
      </c>
      <c r="L1892" s="1383">
        <v>3</v>
      </c>
      <c r="M1892" s="678"/>
      <c r="N1892" s="678">
        <f t="shared" si="40"/>
        <v>0</v>
      </c>
      <c r="O1892" s="685"/>
    </row>
    <row r="1893" spans="1:15" ht="69.95" customHeight="1" x14ac:dyDescent="0.25">
      <c r="A1893" s="501"/>
      <c r="B1893" s="511"/>
      <c r="C1893" s="523">
        <v>3014508</v>
      </c>
      <c r="D1893" s="711" t="s">
        <v>1064</v>
      </c>
      <c r="E1893" s="530" t="s">
        <v>1065</v>
      </c>
      <c r="F1893" s="531" t="s">
        <v>1065</v>
      </c>
      <c r="G1893" s="523">
        <v>90113025</v>
      </c>
      <c r="H1893" s="713" t="s">
        <v>1066</v>
      </c>
      <c r="I1893" s="686" t="s">
        <v>680</v>
      </c>
      <c r="J1893" s="686" t="s">
        <v>36</v>
      </c>
      <c r="K1893" s="518" t="s">
        <v>163</v>
      </c>
      <c r="L1893" s="1376">
        <v>1</v>
      </c>
      <c r="M1893" s="678"/>
      <c r="N1893" s="678">
        <f t="shared" si="40"/>
        <v>0</v>
      </c>
      <c r="O1893" s="687">
        <f>SUM(N1893:N1895)</f>
        <v>0</v>
      </c>
    </row>
    <row r="1894" spans="1:15" ht="69.95" customHeight="1" x14ac:dyDescent="0.25">
      <c r="A1894" s="501"/>
      <c r="B1894" s="511"/>
      <c r="C1894" s="688">
        <v>2820161</v>
      </c>
      <c r="D1894" s="711" t="s">
        <v>909</v>
      </c>
      <c r="E1894" s="524"/>
      <c r="F1894" s="501"/>
      <c r="G1894" s="523">
        <v>50113260</v>
      </c>
      <c r="H1894" s="713" t="s">
        <v>910</v>
      </c>
      <c r="I1894" s="686" t="s">
        <v>448</v>
      </c>
      <c r="J1894" s="686"/>
      <c r="K1894" s="518" t="s">
        <v>163</v>
      </c>
      <c r="L1894" s="1376">
        <v>2</v>
      </c>
      <c r="M1894" s="678"/>
      <c r="N1894" s="678">
        <f t="shared" si="40"/>
        <v>0</v>
      </c>
      <c r="O1894" s="689"/>
    </row>
    <row r="1895" spans="1:15" ht="69.95" customHeight="1" x14ac:dyDescent="0.25">
      <c r="A1895" s="501"/>
      <c r="B1895" s="511"/>
      <c r="C1895" s="512">
        <v>2820108</v>
      </c>
      <c r="D1895" s="711" t="s">
        <v>686</v>
      </c>
      <c r="E1895" s="514"/>
      <c r="F1895" s="515"/>
      <c r="G1895" s="523">
        <v>50112008</v>
      </c>
      <c r="H1895" s="713" t="s">
        <v>687</v>
      </c>
      <c r="I1895" s="686" t="s">
        <v>448</v>
      </c>
      <c r="J1895" s="686"/>
      <c r="K1895" s="518" t="s">
        <v>688</v>
      </c>
      <c r="L1895" s="1376">
        <v>1</v>
      </c>
      <c r="M1895" s="678"/>
      <c r="N1895" s="678">
        <f t="shared" si="40"/>
        <v>0</v>
      </c>
      <c r="O1895" s="690"/>
    </row>
    <row r="1896" spans="1:15" ht="69.95" customHeight="1" x14ac:dyDescent="0.25">
      <c r="A1896" s="501"/>
      <c r="B1896" s="511"/>
      <c r="C1896" s="532">
        <v>1021752</v>
      </c>
      <c r="D1896" s="711" t="s">
        <v>689</v>
      </c>
      <c r="E1896" s="530" t="s">
        <v>955</v>
      </c>
      <c r="F1896" s="531" t="s">
        <v>35</v>
      </c>
      <c r="G1896" s="523">
        <v>41002192</v>
      </c>
      <c r="H1896" s="711" t="s">
        <v>691</v>
      </c>
      <c r="I1896" s="677" t="s">
        <v>685</v>
      </c>
      <c r="J1896" s="677" t="s">
        <v>623</v>
      </c>
      <c r="K1896" s="518" t="s">
        <v>103</v>
      </c>
      <c r="L1896" s="1376">
        <v>6</v>
      </c>
      <c r="M1896" s="678"/>
      <c r="N1896" s="678">
        <f t="shared" si="40"/>
        <v>0</v>
      </c>
      <c r="O1896" s="687">
        <f>SUM(N1896:N1899)</f>
        <v>0</v>
      </c>
    </row>
    <row r="1897" spans="1:15" ht="69.95" customHeight="1" x14ac:dyDescent="0.25">
      <c r="A1897" s="501"/>
      <c r="B1897" s="511"/>
      <c r="C1897" s="523">
        <v>2862301</v>
      </c>
      <c r="D1897" s="711" t="s">
        <v>692</v>
      </c>
      <c r="E1897" s="524"/>
      <c r="F1897" s="501"/>
      <c r="G1897" s="523">
        <v>50801001</v>
      </c>
      <c r="H1897" s="713" t="s">
        <v>693</v>
      </c>
      <c r="I1897" s="686" t="s">
        <v>448</v>
      </c>
      <c r="J1897" s="686"/>
      <c r="K1897" s="518" t="s">
        <v>163</v>
      </c>
      <c r="L1897" s="1376">
        <v>1</v>
      </c>
      <c r="M1897" s="678"/>
      <c r="N1897" s="678">
        <f t="shared" si="40"/>
        <v>0</v>
      </c>
      <c r="O1897" s="689"/>
    </row>
    <row r="1898" spans="1:15" ht="69.95" customHeight="1" x14ac:dyDescent="0.25">
      <c r="A1898" s="501"/>
      <c r="B1898" s="511"/>
      <c r="C1898" s="532">
        <v>2635125</v>
      </c>
      <c r="D1898" s="711" t="s">
        <v>742</v>
      </c>
      <c r="E1898" s="524"/>
      <c r="F1898" s="501"/>
      <c r="G1898" s="523">
        <v>80101250</v>
      </c>
      <c r="H1898" s="711" t="s">
        <v>743</v>
      </c>
      <c r="I1898" s="677" t="s">
        <v>665</v>
      </c>
      <c r="J1898" s="677"/>
      <c r="K1898" s="518" t="s">
        <v>163</v>
      </c>
      <c r="L1898" s="1376">
        <v>2</v>
      </c>
      <c r="M1898" s="678"/>
      <c r="N1898" s="678">
        <f t="shared" si="40"/>
        <v>0</v>
      </c>
      <c r="O1898" s="689"/>
    </row>
    <row r="1899" spans="1:15" ht="69.95" customHeight="1" x14ac:dyDescent="0.25">
      <c r="A1899" s="501"/>
      <c r="B1899" s="511"/>
      <c r="C1899" s="688">
        <v>2052244</v>
      </c>
      <c r="D1899" s="711" t="s">
        <v>491</v>
      </c>
      <c r="E1899" s="514"/>
      <c r="F1899" s="515"/>
      <c r="G1899" s="523">
        <v>10606082</v>
      </c>
      <c r="H1899" s="713" t="s">
        <v>492</v>
      </c>
      <c r="I1899" s="686" t="s">
        <v>466</v>
      </c>
      <c r="J1899" s="686"/>
      <c r="K1899" s="518" t="s">
        <v>163</v>
      </c>
      <c r="L1899" s="1376">
        <v>3</v>
      </c>
      <c r="M1899" s="678"/>
      <c r="N1899" s="678">
        <f t="shared" si="40"/>
        <v>0</v>
      </c>
      <c r="O1899" s="690"/>
    </row>
    <row r="1900" spans="1:15" ht="69.95" customHeight="1" x14ac:dyDescent="0.25">
      <c r="A1900" s="501"/>
      <c r="B1900" s="691"/>
      <c r="C1900" s="532">
        <v>2621110</v>
      </c>
      <c r="D1900" s="711" t="s">
        <v>973</v>
      </c>
      <c r="E1900" s="715" t="s">
        <v>974</v>
      </c>
      <c r="F1900" s="518" t="s">
        <v>35</v>
      </c>
      <c r="G1900" s="523">
        <v>80611100</v>
      </c>
      <c r="H1900" s="711" t="s">
        <v>975</v>
      </c>
      <c r="I1900" s="677" t="s">
        <v>665</v>
      </c>
      <c r="J1900" s="677" t="s">
        <v>623</v>
      </c>
      <c r="K1900" s="518" t="s">
        <v>163</v>
      </c>
      <c r="L1900" s="1376">
        <v>2</v>
      </c>
      <c r="M1900" s="678"/>
      <c r="N1900" s="678">
        <f t="shared" si="40"/>
        <v>0</v>
      </c>
      <c r="O1900" s="703">
        <f>SUM(N1900)</f>
        <v>0</v>
      </c>
    </row>
    <row r="1901" spans="1:15" ht="69.95" customHeight="1" x14ac:dyDescent="0.25">
      <c r="A1901" s="543" t="s">
        <v>1067</v>
      </c>
      <c r="B1901" s="642" t="s">
        <v>1068</v>
      </c>
      <c r="C1901" s="565">
        <v>2120102</v>
      </c>
      <c r="D1901" s="708" t="s">
        <v>655</v>
      </c>
      <c r="E1901" s="572" t="s">
        <v>1043</v>
      </c>
      <c r="F1901" s="573" t="s">
        <v>35</v>
      </c>
      <c r="G1901" s="565">
        <v>12005072</v>
      </c>
      <c r="H1901" s="708" t="s">
        <v>658</v>
      </c>
      <c r="I1901" s="660" t="s">
        <v>466</v>
      </c>
      <c r="J1901" s="660" t="s">
        <v>30</v>
      </c>
      <c r="K1901" s="562" t="s">
        <v>163</v>
      </c>
      <c r="L1901" s="1382">
        <v>1</v>
      </c>
      <c r="M1901" s="661"/>
      <c r="N1901" s="661">
        <f>+M1901*L1901</f>
        <v>0</v>
      </c>
      <c r="O1901" s="662">
        <f>SUM(N1902:N1909)</f>
        <v>0</v>
      </c>
    </row>
    <row r="1902" spans="1:15" ht="69.95" customHeight="1" x14ac:dyDescent="0.25">
      <c r="A1902" s="543"/>
      <c r="B1902" s="554"/>
      <c r="C1902" s="565">
        <v>2112042</v>
      </c>
      <c r="D1902" s="708" t="s">
        <v>659</v>
      </c>
      <c r="E1902" s="566"/>
      <c r="F1902" s="543"/>
      <c r="G1902" s="565">
        <v>12611400</v>
      </c>
      <c r="H1902" s="708" t="s">
        <v>660</v>
      </c>
      <c r="I1902" s="660" t="s">
        <v>466</v>
      </c>
      <c r="J1902" s="660"/>
      <c r="K1902" s="562" t="s">
        <v>163</v>
      </c>
      <c r="L1902" s="1382">
        <v>1</v>
      </c>
      <c r="M1902" s="661"/>
      <c r="N1902" s="661">
        <f>+M1902*L1902</f>
        <v>0</v>
      </c>
      <c r="O1902" s="663"/>
    </row>
    <row r="1903" spans="1:15" ht="69.95" customHeight="1" x14ac:dyDescent="0.25">
      <c r="A1903" s="543"/>
      <c r="B1903" s="554"/>
      <c r="C1903" s="565">
        <v>2516122</v>
      </c>
      <c r="D1903" s="708" t="s">
        <v>661</v>
      </c>
      <c r="E1903" s="566"/>
      <c r="F1903" s="543"/>
      <c r="G1903" s="565">
        <v>81528112</v>
      </c>
      <c r="H1903" s="708" t="s">
        <v>664</v>
      </c>
      <c r="I1903" s="660" t="s">
        <v>665</v>
      </c>
      <c r="J1903" s="660"/>
      <c r="K1903" s="562" t="s">
        <v>163</v>
      </c>
      <c r="L1903" s="1382">
        <v>1</v>
      </c>
      <c r="M1903" s="661"/>
      <c r="N1903" s="661">
        <f t="shared" ref="N1903:N1920" si="41">+M1903*L1903</f>
        <v>0</v>
      </c>
      <c r="O1903" s="663"/>
    </row>
    <row r="1904" spans="1:15" ht="69.95" customHeight="1" x14ac:dyDescent="0.25">
      <c r="A1904" s="543"/>
      <c r="B1904" s="554"/>
      <c r="C1904" s="559">
        <v>2801201</v>
      </c>
      <c r="D1904" s="708" t="s">
        <v>947</v>
      </c>
      <c r="E1904" s="566"/>
      <c r="F1904" s="543"/>
      <c r="G1904" s="565">
        <v>51070120</v>
      </c>
      <c r="H1904" s="709" t="s">
        <v>948</v>
      </c>
      <c r="I1904" s="665" t="s">
        <v>448</v>
      </c>
      <c r="J1904" s="665"/>
      <c r="K1904" s="562" t="s">
        <v>163</v>
      </c>
      <c r="L1904" s="1379">
        <v>1</v>
      </c>
      <c r="M1904" s="661"/>
      <c r="N1904" s="661">
        <f t="shared" si="41"/>
        <v>0</v>
      </c>
      <c r="O1904" s="663"/>
    </row>
    <row r="1905" spans="1:15" ht="69.95" customHeight="1" x14ac:dyDescent="0.25">
      <c r="A1905" s="543"/>
      <c r="B1905" s="554"/>
      <c r="C1905" s="565">
        <v>2851630</v>
      </c>
      <c r="D1905" s="708" t="s">
        <v>459</v>
      </c>
      <c r="E1905" s="566"/>
      <c r="F1905" s="543"/>
      <c r="G1905" s="565">
        <v>53516052</v>
      </c>
      <c r="H1905" s="708" t="s">
        <v>460</v>
      </c>
      <c r="I1905" s="660" t="s">
        <v>448</v>
      </c>
      <c r="J1905" s="660"/>
      <c r="K1905" s="562" t="s">
        <v>163</v>
      </c>
      <c r="L1905" s="1382">
        <v>1</v>
      </c>
      <c r="M1905" s="661"/>
      <c r="N1905" s="661">
        <f t="shared" si="41"/>
        <v>0</v>
      </c>
      <c r="O1905" s="663"/>
    </row>
    <row r="1906" spans="1:15" ht="69.95" customHeight="1" x14ac:dyDescent="0.25">
      <c r="A1906" s="543"/>
      <c r="B1906" s="554"/>
      <c r="C1906" s="559">
        <v>2831607</v>
      </c>
      <c r="D1906" s="708" t="s">
        <v>449</v>
      </c>
      <c r="E1906" s="566"/>
      <c r="F1906" s="543"/>
      <c r="G1906" s="565">
        <v>54038070</v>
      </c>
      <c r="H1906" s="709" t="s">
        <v>450</v>
      </c>
      <c r="I1906" s="665" t="s">
        <v>448</v>
      </c>
      <c r="J1906" s="665"/>
      <c r="K1906" s="562" t="s">
        <v>163</v>
      </c>
      <c r="L1906" s="1379">
        <v>1</v>
      </c>
      <c r="M1906" s="661"/>
      <c r="N1906" s="661">
        <f t="shared" si="41"/>
        <v>0</v>
      </c>
      <c r="O1906" s="663"/>
    </row>
    <row r="1907" spans="1:15" ht="69.95" customHeight="1" x14ac:dyDescent="0.25">
      <c r="A1907" s="543"/>
      <c r="B1907" s="554"/>
      <c r="C1907" s="565">
        <v>2820111</v>
      </c>
      <c r="D1907" s="708" t="s">
        <v>455</v>
      </c>
      <c r="E1907" s="566"/>
      <c r="F1907" s="543"/>
      <c r="G1907" s="565">
        <v>50113160</v>
      </c>
      <c r="H1907" s="708" t="s">
        <v>456</v>
      </c>
      <c r="I1907" s="660" t="s">
        <v>448</v>
      </c>
      <c r="J1907" s="660"/>
      <c r="K1907" s="562" t="s">
        <v>163</v>
      </c>
      <c r="L1907" s="1382">
        <v>1</v>
      </c>
      <c r="M1907" s="661"/>
      <c r="N1907" s="661">
        <f t="shared" si="41"/>
        <v>0</v>
      </c>
      <c r="O1907" s="663"/>
    </row>
    <row r="1908" spans="1:15" ht="69.95" customHeight="1" x14ac:dyDescent="0.25">
      <c r="A1908" s="543"/>
      <c r="B1908" s="554"/>
      <c r="C1908" s="559">
        <v>1010337</v>
      </c>
      <c r="D1908" s="708" t="s">
        <v>667</v>
      </c>
      <c r="E1908" s="566"/>
      <c r="F1908" s="543"/>
      <c r="G1908" s="565">
        <v>40103058</v>
      </c>
      <c r="H1908" s="709" t="s">
        <v>668</v>
      </c>
      <c r="I1908" s="665" t="s">
        <v>669</v>
      </c>
      <c r="J1908" s="665"/>
      <c r="K1908" s="562" t="s">
        <v>103</v>
      </c>
      <c r="L1908" s="1379">
        <v>3</v>
      </c>
      <c r="M1908" s="661"/>
      <c r="N1908" s="661">
        <f t="shared" si="41"/>
        <v>0</v>
      </c>
      <c r="O1908" s="663"/>
    </row>
    <row r="1909" spans="1:15" ht="69.95" customHeight="1" x14ac:dyDescent="0.25">
      <c r="A1909" s="543"/>
      <c r="B1909" s="554"/>
      <c r="C1909" s="565">
        <v>2901620</v>
      </c>
      <c r="D1909" s="708" t="s">
        <v>457</v>
      </c>
      <c r="E1909" s="557"/>
      <c r="F1909" s="558"/>
      <c r="G1909" s="565">
        <v>52516050</v>
      </c>
      <c r="H1909" s="708" t="s">
        <v>458</v>
      </c>
      <c r="I1909" s="660" t="s">
        <v>448</v>
      </c>
      <c r="J1909" s="660"/>
      <c r="K1909" s="562" t="s">
        <v>163</v>
      </c>
      <c r="L1909" s="1382">
        <v>1</v>
      </c>
      <c r="M1909" s="661"/>
      <c r="N1909" s="661">
        <f t="shared" si="41"/>
        <v>0</v>
      </c>
      <c r="O1909" s="666"/>
    </row>
    <row r="1910" spans="1:15" ht="69.95" customHeight="1" x14ac:dyDescent="0.25">
      <c r="A1910" s="543"/>
      <c r="B1910" s="554"/>
      <c r="C1910" s="565">
        <v>2624210</v>
      </c>
      <c r="D1910" s="708" t="s">
        <v>788</v>
      </c>
      <c r="E1910" s="569" t="s">
        <v>1069</v>
      </c>
      <c r="F1910" s="561" t="s">
        <v>35</v>
      </c>
      <c r="G1910" s="565">
        <v>80633010</v>
      </c>
      <c r="H1910" s="708" t="s">
        <v>790</v>
      </c>
      <c r="I1910" s="660" t="s">
        <v>665</v>
      </c>
      <c r="J1910" s="660" t="s">
        <v>30</v>
      </c>
      <c r="K1910" s="562" t="s">
        <v>163</v>
      </c>
      <c r="L1910" s="1382">
        <v>1</v>
      </c>
      <c r="M1910" s="661"/>
      <c r="N1910" s="661">
        <f t="shared" si="41"/>
        <v>0</v>
      </c>
      <c r="O1910" s="694">
        <f>SUM(N1910:N1910)</f>
        <v>0</v>
      </c>
    </row>
    <row r="1911" spans="1:15" ht="69.95" customHeight="1" x14ac:dyDescent="0.25">
      <c r="A1911" s="543"/>
      <c r="B1911" s="554"/>
      <c r="C1911" s="565">
        <v>2601006</v>
      </c>
      <c r="D1911" s="708" t="s">
        <v>791</v>
      </c>
      <c r="E1911" s="572" t="s">
        <v>1045</v>
      </c>
      <c r="F1911" s="573" t="s">
        <v>1046</v>
      </c>
      <c r="G1911" s="565">
        <v>81201010</v>
      </c>
      <c r="H1911" s="708" t="s">
        <v>794</v>
      </c>
      <c r="I1911" s="660" t="s">
        <v>665</v>
      </c>
      <c r="J1911" s="660" t="s">
        <v>30</v>
      </c>
      <c r="K1911" s="562" t="s">
        <v>163</v>
      </c>
      <c r="L1911" s="1382">
        <v>1</v>
      </c>
      <c r="M1911" s="661"/>
      <c r="N1911" s="661">
        <f t="shared" si="41"/>
        <v>0</v>
      </c>
      <c r="O1911" s="662">
        <f>SUM(N1911:N1912)</f>
        <v>0</v>
      </c>
    </row>
    <row r="1912" spans="1:15" ht="69.95" customHeight="1" x14ac:dyDescent="0.25">
      <c r="A1912" s="543"/>
      <c r="B1912" s="554"/>
      <c r="C1912" s="565">
        <v>1010337</v>
      </c>
      <c r="D1912" s="708" t="s">
        <v>667</v>
      </c>
      <c r="E1912" s="557"/>
      <c r="F1912" s="558"/>
      <c r="G1912" s="565">
        <v>40103058</v>
      </c>
      <c r="H1912" s="708" t="s">
        <v>668</v>
      </c>
      <c r="I1912" s="660" t="s">
        <v>669</v>
      </c>
      <c r="J1912" s="660"/>
      <c r="K1912" s="562" t="s">
        <v>103</v>
      </c>
      <c r="L1912" s="1382">
        <v>3</v>
      </c>
      <c r="M1912" s="661"/>
      <c r="N1912" s="661">
        <f t="shared" si="41"/>
        <v>0</v>
      </c>
      <c r="O1912" s="666"/>
    </row>
    <row r="1913" spans="1:15" ht="69.95" customHeight="1" x14ac:dyDescent="0.25">
      <c r="A1913" s="543"/>
      <c r="B1913" s="554"/>
      <c r="C1913" s="565">
        <v>3014512</v>
      </c>
      <c r="D1913" s="708" t="s">
        <v>1070</v>
      </c>
      <c r="E1913" s="572" t="s">
        <v>1071</v>
      </c>
      <c r="F1913" s="573" t="s">
        <v>1071</v>
      </c>
      <c r="G1913" s="565">
        <v>90113037</v>
      </c>
      <c r="H1913" s="710" t="s">
        <v>1072</v>
      </c>
      <c r="I1913" s="668" t="s">
        <v>680</v>
      </c>
      <c r="J1913" s="668" t="s">
        <v>36</v>
      </c>
      <c r="K1913" s="562" t="s">
        <v>163</v>
      </c>
      <c r="L1913" s="1380">
        <v>1</v>
      </c>
      <c r="M1913" s="661"/>
      <c r="N1913" s="661">
        <f t="shared" si="41"/>
        <v>0</v>
      </c>
      <c r="O1913" s="669">
        <f>SUM(N1913:N1915)</f>
        <v>0</v>
      </c>
    </row>
    <row r="1914" spans="1:15" ht="69.95" customHeight="1" x14ac:dyDescent="0.25">
      <c r="A1914" s="543"/>
      <c r="B1914" s="554"/>
      <c r="C1914" s="589">
        <v>2820161</v>
      </c>
      <c r="D1914" s="708" t="s">
        <v>909</v>
      </c>
      <c r="E1914" s="566"/>
      <c r="F1914" s="543"/>
      <c r="G1914" s="565">
        <v>50113260</v>
      </c>
      <c r="H1914" s="710" t="s">
        <v>910</v>
      </c>
      <c r="I1914" s="668" t="s">
        <v>448</v>
      </c>
      <c r="J1914" s="668"/>
      <c r="K1914" s="562" t="s">
        <v>163</v>
      </c>
      <c r="L1914" s="1380">
        <v>2</v>
      </c>
      <c r="M1914" s="661"/>
      <c r="N1914" s="661">
        <f t="shared" si="41"/>
        <v>0</v>
      </c>
      <c r="O1914" s="670"/>
    </row>
    <row r="1915" spans="1:15" ht="69.95" customHeight="1" x14ac:dyDescent="0.25">
      <c r="A1915" s="543"/>
      <c r="B1915" s="554"/>
      <c r="C1915" s="559">
        <v>2820108</v>
      </c>
      <c r="D1915" s="708" t="s">
        <v>686</v>
      </c>
      <c r="E1915" s="557"/>
      <c r="F1915" s="558"/>
      <c r="G1915" s="565">
        <v>50112008</v>
      </c>
      <c r="H1915" s="710" t="s">
        <v>687</v>
      </c>
      <c r="I1915" s="668" t="s">
        <v>448</v>
      </c>
      <c r="J1915" s="668"/>
      <c r="K1915" s="562" t="s">
        <v>688</v>
      </c>
      <c r="L1915" s="1380">
        <v>1</v>
      </c>
      <c r="M1915" s="661"/>
      <c r="N1915" s="661">
        <f t="shared" si="41"/>
        <v>0</v>
      </c>
      <c r="O1915" s="671"/>
    </row>
    <row r="1916" spans="1:15" ht="69.95" customHeight="1" x14ac:dyDescent="0.25">
      <c r="A1916" s="543"/>
      <c r="B1916" s="554"/>
      <c r="C1916" s="574">
        <v>1021752</v>
      </c>
      <c r="D1916" s="708" t="s">
        <v>689</v>
      </c>
      <c r="E1916" s="572" t="s">
        <v>955</v>
      </c>
      <c r="F1916" s="573" t="s">
        <v>35</v>
      </c>
      <c r="G1916" s="565">
        <v>41002192</v>
      </c>
      <c r="H1916" s="708" t="s">
        <v>691</v>
      </c>
      <c r="I1916" s="660" t="s">
        <v>685</v>
      </c>
      <c r="J1916" s="660" t="s">
        <v>623</v>
      </c>
      <c r="K1916" s="562" t="s">
        <v>103</v>
      </c>
      <c r="L1916" s="1380">
        <v>6</v>
      </c>
      <c r="M1916" s="661"/>
      <c r="N1916" s="661">
        <f t="shared" si="41"/>
        <v>0</v>
      </c>
      <c r="O1916" s="669">
        <f>SUM(N1916:N1919)</f>
        <v>0</v>
      </c>
    </row>
    <row r="1917" spans="1:15" ht="69.95" customHeight="1" x14ac:dyDescent="0.25">
      <c r="A1917" s="543"/>
      <c r="B1917" s="554"/>
      <c r="C1917" s="565">
        <v>2862301</v>
      </c>
      <c r="D1917" s="708" t="s">
        <v>692</v>
      </c>
      <c r="E1917" s="566"/>
      <c r="F1917" s="543"/>
      <c r="G1917" s="565">
        <v>50801001</v>
      </c>
      <c r="H1917" s="710" t="s">
        <v>693</v>
      </c>
      <c r="I1917" s="668" t="s">
        <v>448</v>
      </c>
      <c r="J1917" s="668"/>
      <c r="K1917" s="562" t="s">
        <v>163</v>
      </c>
      <c r="L1917" s="1380">
        <v>1</v>
      </c>
      <c r="M1917" s="661"/>
      <c r="N1917" s="661">
        <f t="shared" si="41"/>
        <v>0</v>
      </c>
      <c r="O1917" s="670"/>
    </row>
    <row r="1918" spans="1:15" ht="69.95" customHeight="1" x14ac:dyDescent="0.25">
      <c r="A1918" s="543"/>
      <c r="B1918" s="554"/>
      <c r="C1918" s="574">
        <v>2635125</v>
      </c>
      <c r="D1918" s="708" t="s">
        <v>742</v>
      </c>
      <c r="E1918" s="566"/>
      <c r="F1918" s="543"/>
      <c r="G1918" s="565">
        <v>80101250</v>
      </c>
      <c r="H1918" s="708" t="s">
        <v>743</v>
      </c>
      <c r="I1918" s="660" t="s">
        <v>665</v>
      </c>
      <c r="J1918" s="660"/>
      <c r="K1918" s="562" t="s">
        <v>163</v>
      </c>
      <c r="L1918" s="1380">
        <v>2</v>
      </c>
      <c r="M1918" s="661"/>
      <c r="N1918" s="661">
        <f t="shared" si="41"/>
        <v>0</v>
      </c>
      <c r="O1918" s="670"/>
    </row>
    <row r="1919" spans="1:15" ht="69.95" customHeight="1" x14ac:dyDescent="0.25">
      <c r="A1919" s="543"/>
      <c r="B1919" s="554"/>
      <c r="C1919" s="589">
        <v>2052244</v>
      </c>
      <c r="D1919" s="708" t="s">
        <v>491</v>
      </c>
      <c r="E1919" s="557"/>
      <c r="F1919" s="558"/>
      <c r="G1919" s="565">
        <v>10606082</v>
      </c>
      <c r="H1919" s="710" t="s">
        <v>492</v>
      </c>
      <c r="I1919" s="668" t="s">
        <v>466</v>
      </c>
      <c r="J1919" s="668"/>
      <c r="K1919" s="562" t="s">
        <v>163</v>
      </c>
      <c r="L1919" s="1380">
        <v>3</v>
      </c>
      <c r="M1919" s="661"/>
      <c r="N1919" s="661">
        <f t="shared" si="41"/>
        <v>0</v>
      </c>
      <c r="O1919" s="671"/>
    </row>
    <row r="1920" spans="1:15" ht="69.95" customHeight="1" x14ac:dyDescent="0.25">
      <c r="A1920" s="543"/>
      <c r="B1920" s="643"/>
      <c r="C1920" s="574">
        <v>2621112</v>
      </c>
      <c r="D1920" s="708" t="s">
        <v>764</v>
      </c>
      <c r="E1920" s="714" t="s">
        <v>981</v>
      </c>
      <c r="F1920" s="562" t="s">
        <v>35</v>
      </c>
      <c r="G1920" s="565">
        <v>80611125</v>
      </c>
      <c r="H1920" s="708" t="s">
        <v>766</v>
      </c>
      <c r="I1920" s="660" t="s">
        <v>665</v>
      </c>
      <c r="J1920" s="660" t="s">
        <v>623</v>
      </c>
      <c r="K1920" s="562" t="s">
        <v>163</v>
      </c>
      <c r="L1920" s="1380">
        <v>2</v>
      </c>
      <c r="M1920" s="661"/>
      <c r="N1920" s="661">
        <f t="shared" si="41"/>
        <v>0</v>
      </c>
      <c r="O1920" s="697">
        <f>SUM(N1920)</f>
        <v>0</v>
      </c>
    </row>
    <row r="1921" spans="1:15" ht="69.95" customHeight="1" x14ac:dyDescent="0.25">
      <c r="A1921" s="501" t="s">
        <v>1073</v>
      </c>
      <c r="B1921" s="672" t="s">
        <v>1074</v>
      </c>
      <c r="C1921" s="523">
        <v>2120102</v>
      </c>
      <c r="D1921" s="711" t="s">
        <v>655</v>
      </c>
      <c r="E1921" s="530" t="s">
        <v>1043</v>
      </c>
      <c r="F1921" s="531" t="s">
        <v>35</v>
      </c>
      <c r="G1921" s="523">
        <v>12005072</v>
      </c>
      <c r="H1921" s="711" t="s">
        <v>658</v>
      </c>
      <c r="I1921" s="677" t="s">
        <v>466</v>
      </c>
      <c r="J1921" s="677" t="s">
        <v>30</v>
      </c>
      <c r="K1921" s="518" t="s">
        <v>163</v>
      </c>
      <c r="L1921" s="1383">
        <v>1</v>
      </c>
      <c r="M1921" s="678"/>
      <c r="N1921" s="678">
        <f>+M1921*L1921</f>
        <v>0</v>
      </c>
      <c r="O1921" s="679">
        <f>SUM(N1922:N1929)</f>
        <v>0</v>
      </c>
    </row>
    <row r="1922" spans="1:15" ht="69.95" customHeight="1" x14ac:dyDescent="0.25">
      <c r="A1922" s="501"/>
      <c r="B1922" s="511"/>
      <c r="C1922" s="523">
        <v>2112042</v>
      </c>
      <c r="D1922" s="711" t="s">
        <v>659</v>
      </c>
      <c r="E1922" s="524"/>
      <c r="F1922" s="501"/>
      <c r="G1922" s="523">
        <v>12611400</v>
      </c>
      <c r="H1922" s="711" t="s">
        <v>660</v>
      </c>
      <c r="I1922" s="677" t="s">
        <v>466</v>
      </c>
      <c r="J1922" s="677"/>
      <c r="K1922" s="518" t="s">
        <v>163</v>
      </c>
      <c r="L1922" s="1383">
        <v>1</v>
      </c>
      <c r="M1922" s="678"/>
      <c r="N1922" s="678">
        <f>+M1922*L1922</f>
        <v>0</v>
      </c>
      <c r="O1922" s="682"/>
    </row>
    <row r="1923" spans="1:15" ht="69.95" customHeight="1" x14ac:dyDescent="0.25">
      <c r="A1923" s="501"/>
      <c r="B1923" s="511"/>
      <c r="C1923" s="523">
        <v>2516122</v>
      </c>
      <c r="D1923" s="711" t="s">
        <v>661</v>
      </c>
      <c r="E1923" s="524"/>
      <c r="F1923" s="501"/>
      <c r="G1923" s="523">
        <v>81528112</v>
      </c>
      <c r="H1923" s="711" t="s">
        <v>664</v>
      </c>
      <c r="I1923" s="677" t="s">
        <v>665</v>
      </c>
      <c r="J1923" s="677"/>
      <c r="K1923" s="518" t="s">
        <v>163</v>
      </c>
      <c r="L1923" s="1383">
        <v>1</v>
      </c>
      <c r="M1923" s="678"/>
      <c r="N1923" s="678">
        <f t="shared" ref="N1923:N1940" si="42">+M1923*L1923</f>
        <v>0</v>
      </c>
      <c r="O1923" s="682"/>
    </row>
    <row r="1924" spans="1:15" ht="69.95" customHeight="1" x14ac:dyDescent="0.25">
      <c r="A1924" s="501"/>
      <c r="B1924" s="511"/>
      <c r="C1924" s="512">
        <v>2801201</v>
      </c>
      <c r="D1924" s="711" t="s">
        <v>947</v>
      </c>
      <c r="E1924" s="524"/>
      <c r="F1924" s="501"/>
      <c r="G1924" s="523">
        <v>51070120</v>
      </c>
      <c r="H1924" s="712" t="s">
        <v>948</v>
      </c>
      <c r="I1924" s="517" t="s">
        <v>448</v>
      </c>
      <c r="J1924" s="517"/>
      <c r="K1924" s="518" t="s">
        <v>163</v>
      </c>
      <c r="L1924" s="1375">
        <v>1</v>
      </c>
      <c r="M1924" s="678"/>
      <c r="N1924" s="678">
        <f t="shared" si="42"/>
        <v>0</v>
      </c>
      <c r="O1924" s="682"/>
    </row>
    <row r="1925" spans="1:15" ht="69.95" customHeight="1" x14ac:dyDescent="0.25">
      <c r="A1925" s="501"/>
      <c r="B1925" s="511"/>
      <c r="C1925" s="523">
        <v>2851630</v>
      </c>
      <c r="D1925" s="711" t="s">
        <v>459</v>
      </c>
      <c r="E1925" s="524"/>
      <c r="F1925" s="501"/>
      <c r="G1925" s="523">
        <v>53516052</v>
      </c>
      <c r="H1925" s="711" t="s">
        <v>460</v>
      </c>
      <c r="I1925" s="677" t="s">
        <v>448</v>
      </c>
      <c r="J1925" s="677"/>
      <c r="K1925" s="518" t="s">
        <v>163</v>
      </c>
      <c r="L1925" s="1383">
        <v>1</v>
      </c>
      <c r="M1925" s="678"/>
      <c r="N1925" s="678">
        <f t="shared" si="42"/>
        <v>0</v>
      </c>
      <c r="O1925" s="682"/>
    </row>
    <row r="1926" spans="1:15" ht="69.95" customHeight="1" x14ac:dyDescent="0.25">
      <c r="A1926" s="501"/>
      <c r="B1926" s="511"/>
      <c r="C1926" s="512">
        <v>2831607</v>
      </c>
      <c r="D1926" s="711" t="s">
        <v>449</v>
      </c>
      <c r="E1926" s="524"/>
      <c r="F1926" s="501"/>
      <c r="G1926" s="523">
        <v>54038070</v>
      </c>
      <c r="H1926" s="712" t="s">
        <v>450</v>
      </c>
      <c r="I1926" s="517" t="s">
        <v>448</v>
      </c>
      <c r="J1926" s="517"/>
      <c r="K1926" s="518" t="s">
        <v>163</v>
      </c>
      <c r="L1926" s="1375">
        <v>1</v>
      </c>
      <c r="M1926" s="678"/>
      <c r="N1926" s="678">
        <f t="shared" si="42"/>
        <v>0</v>
      </c>
      <c r="O1926" s="682"/>
    </row>
    <row r="1927" spans="1:15" ht="69.95" customHeight="1" x14ac:dyDescent="0.25">
      <c r="A1927" s="501"/>
      <c r="B1927" s="511"/>
      <c r="C1927" s="523">
        <v>2820111</v>
      </c>
      <c r="D1927" s="711" t="s">
        <v>455</v>
      </c>
      <c r="E1927" s="524"/>
      <c r="F1927" s="501"/>
      <c r="G1927" s="523">
        <v>50113160</v>
      </c>
      <c r="H1927" s="711" t="s">
        <v>456</v>
      </c>
      <c r="I1927" s="677" t="s">
        <v>448</v>
      </c>
      <c r="J1927" s="677"/>
      <c r="K1927" s="518" t="s">
        <v>163</v>
      </c>
      <c r="L1927" s="1383">
        <v>1</v>
      </c>
      <c r="M1927" s="678"/>
      <c r="N1927" s="678">
        <f t="shared" si="42"/>
        <v>0</v>
      </c>
      <c r="O1927" s="682"/>
    </row>
    <row r="1928" spans="1:15" ht="69.95" customHeight="1" x14ac:dyDescent="0.25">
      <c r="A1928" s="501"/>
      <c r="B1928" s="511"/>
      <c r="C1928" s="512">
        <v>1010337</v>
      </c>
      <c r="D1928" s="711" t="s">
        <v>667</v>
      </c>
      <c r="E1928" s="524"/>
      <c r="F1928" s="501"/>
      <c r="G1928" s="523">
        <v>40103058</v>
      </c>
      <c r="H1928" s="712" t="s">
        <v>668</v>
      </c>
      <c r="I1928" s="517" t="s">
        <v>669</v>
      </c>
      <c r="J1928" s="517"/>
      <c r="K1928" s="518" t="s">
        <v>103</v>
      </c>
      <c r="L1928" s="1375">
        <v>3</v>
      </c>
      <c r="M1928" s="678"/>
      <c r="N1928" s="678">
        <f t="shared" si="42"/>
        <v>0</v>
      </c>
      <c r="O1928" s="682"/>
    </row>
    <row r="1929" spans="1:15" ht="69.95" customHeight="1" x14ac:dyDescent="0.25">
      <c r="A1929" s="501"/>
      <c r="B1929" s="511"/>
      <c r="C1929" s="523">
        <v>2901620</v>
      </c>
      <c r="D1929" s="711" t="s">
        <v>457</v>
      </c>
      <c r="E1929" s="514"/>
      <c r="F1929" s="515"/>
      <c r="G1929" s="523">
        <v>52516050</v>
      </c>
      <c r="H1929" s="711" t="s">
        <v>458</v>
      </c>
      <c r="I1929" s="677" t="s">
        <v>448</v>
      </c>
      <c r="J1929" s="677"/>
      <c r="K1929" s="518" t="s">
        <v>163</v>
      </c>
      <c r="L1929" s="1383">
        <v>1</v>
      </c>
      <c r="M1929" s="678"/>
      <c r="N1929" s="678">
        <f t="shared" si="42"/>
        <v>0</v>
      </c>
      <c r="O1929" s="685"/>
    </row>
    <row r="1930" spans="1:15" ht="69.95" customHeight="1" x14ac:dyDescent="0.25">
      <c r="A1930" s="501"/>
      <c r="B1930" s="511"/>
      <c r="C1930" s="523">
        <v>2624212</v>
      </c>
      <c r="D1930" s="711" t="s">
        <v>803</v>
      </c>
      <c r="E1930" s="527" t="s">
        <v>1075</v>
      </c>
      <c r="F1930" s="519" t="s">
        <v>35</v>
      </c>
      <c r="G1930" s="523">
        <v>80633012</v>
      </c>
      <c r="H1930" s="711" t="s">
        <v>805</v>
      </c>
      <c r="I1930" s="677" t="s">
        <v>665</v>
      </c>
      <c r="J1930" s="677" t="s">
        <v>30</v>
      </c>
      <c r="K1930" s="518" t="s">
        <v>163</v>
      </c>
      <c r="L1930" s="1383">
        <v>1</v>
      </c>
      <c r="M1930" s="678"/>
      <c r="N1930" s="678">
        <f t="shared" si="42"/>
        <v>0</v>
      </c>
      <c r="O1930" s="700">
        <f>SUM(N1930:N1930)</f>
        <v>0</v>
      </c>
    </row>
    <row r="1931" spans="1:15" ht="69.95" customHeight="1" x14ac:dyDescent="0.25">
      <c r="A1931" s="501"/>
      <c r="B1931" s="511"/>
      <c r="C1931" s="523">
        <v>2601006</v>
      </c>
      <c r="D1931" s="711" t="s">
        <v>791</v>
      </c>
      <c r="E1931" s="530" t="s">
        <v>1045</v>
      </c>
      <c r="F1931" s="531" t="s">
        <v>1046</v>
      </c>
      <c r="G1931" s="523">
        <v>81201010</v>
      </c>
      <c r="H1931" s="711" t="s">
        <v>794</v>
      </c>
      <c r="I1931" s="677" t="s">
        <v>665</v>
      </c>
      <c r="J1931" s="677" t="s">
        <v>30</v>
      </c>
      <c r="K1931" s="518" t="s">
        <v>163</v>
      </c>
      <c r="L1931" s="1383">
        <v>1</v>
      </c>
      <c r="M1931" s="678"/>
      <c r="N1931" s="678">
        <f t="shared" si="42"/>
        <v>0</v>
      </c>
      <c r="O1931" s="679">
        <f>SUM(N1931:N1932)</f>
        <v>0</v>
      </c>
    </row>
    <row r="1932" spans="1:15" ht="69.95" customHeight="1" x14ac:dyDescent="0.25">
      <c r="A1932" s="501"/>
      <c r="B1932" s="511"/>
      <c r="C1932" s="523">
        <v>1010337</v>
      </c>
      <c r="D1932" s="711" t="s">
        <v>667</v>
      </c>
      <c r="E1932" s="514"/>
      <c r="F1932" s="515"/>
      <c r="G1932" s="523">
        <v>40103058</v>
      </c>
      <c r="H1932" s="711" t="s">
        <v>668</v>
      </c>
      <c r="I1932" s="677" t="s">
        <v>669</v>
      </c>
      <c r="J1932" s="677"/>
      <c r="K1932" s="518" t="s">
        <v>103</v>
      </c>
      <c r="L1932" s="1383">
        <v>3</v>
      </c>
      <c r="M1932" s="678"/>
      <c r="N1932" s="678">
        <f t="shared" si="42"/>
        <v>0</v>
      </c>
      <c r="O1932" s="685"/>
    </row>
    <row r="1933" spans="1:15" ht="69.95" customHeight="1" x14ac:dyDescent="0.25">
      <c r="A1933" s="501"/>
      <c r="B1933" s="511"/>
      <c r="C1933" s="523">
        <v>3014515</v>
      </c>
      <c r="D1933" s="711" t="s">
        <v>1076</v>
      </c>
      <c r="E1933" s="530" t="s">
        <v>1077</v>
      </c>
      <c r="F1933" s="531" t="s">
        <v>1077</v>
      </c>
      <c r="G1933" s="523">
        <v>90113050</v>
      </c>
      <c r="H1933" s="713" t="s">
        <v>1078</v>
      </c>
      <c r="I1933" s="686" t="s">
        <v>680</v>
      </c>
      <c r="J1933" s="686" t="s">
        <v>36</v>
      </c>
      <c r="K1933" s="518" t="s">
        <v>163</v>
      </c>
      <c r="L1933" s="1376">
        <v>1</v>
      </c>
      <c r="M1933" s="678"/>
      <c r="N1933" s="678">
        <f t="shared" si="42"/>
        <v>0</v>
      </c>
      <c r="O1933" s="687">
        <f>SUM(N1933:N1935)</f>
        <v>0</v>
      </c>
    </row>
    <row r="1934" spans="1:15" ht="69.95" customHeight="1" x14ac:dyDescent="0.25">
      <c r="A1934" s="501"/>
      <c r="B1934" s="511"/>
      <c r="C1934" s="688">
        <v>2820161</v>
      </c>
      <c r="D1934" s="711" t="s">
        <v>909</v>
      </c>
      <c r="E1934" s="524"/>
      <c r="F1934" s="501"/>
      <c r="G1934" s="523">
        <v>50113260</v>
      </c>
      <c r="H1934" s="713" t="s">
        <v>910</v>
      </c>
      <c r="I1934" s="686" t="s">
        <v>448</v>
      </c>
      <c r="J1934" s="686"/>
      <c r="K1934" s="518" t="s">
        <v>163</v>
      </c>
      <c r="L1934" s="1376">
        <v>2</v>
      </c>
      <c r="M1934" s="678"/>
      <c r="N1934" s="678">
        <f t="shared" si="42"/>
        <v>0</v>
      </c>
      <c r="O1934" s="689"/>
    </row>
    <row r="1935" spans="1:15" ht="69.95" customHeight="1" x14ac:dyDescent="0.25">
      <c r="A1935" s="501"/>
      <c r="B1935" s="511"/>
      <c r="C1935" s="512">
        <v>2820108</v>
      </c>
      <c r="D1935" s="711" t="s">
        <v>686</v>
      </c>
      <c r="E1935" s="514"/>
      <c r="F1935" s="515"/>
      <c r="G1935" s="523">
        <v>50112008</v>
      </c>
      <c r="H1935" s="713" t="s">
        <v>687</v>
      </c>
      <c r="I1935" s="686" t="s">
        <v>448</v>
      </c>
      <c r="J1935" s="686"/>
      <c r="K1935" s="518" t="s">
        <v>688</v>
      </c>
      <c r="L1935" s="1376">
        <v>1</v>
      </c>
      <c r="M1935" s="678"/>
      <c r="N1935" s="678">
        <f t="shared" si="42"/>
        <v>0</v>
      </c>
      <c r="O1935" s="690"/>
    </row>
    <row r="1936" spans="1:15" ht="69.95" customHeight="1" x14ac:dyDescent="0.25">
      <c r="A1936" s="501"/>
      <c r="B1936" s="511"/>
      <c r="C1936" s="532">
        <v>1021752</v>
      </c>
      <c r="D1936" s="711" t="s">
        <v>689</v>
      </c>
      <c r="E1936" s="530" t="s">
        <v>955</v>
      </c>
      <c r="F1936" s="531" t="s">
        <v>35</v>
      </c>
      <c r="G1936" s="523">
        <v>41002192</v>
      </c>
      <c r="H1936" s="711" t="s">
        <v>691</v>
      </c>
      <c r="I1936" s="677" t="s">
        <v>685</v>
      </c>
      <c r="J1936" s="677" t="s">
        <v>623</v>
      </c>
      <c r="K1936" s="518" t="s">
        <v>103</v>
      </c>
      <c r="L1936" s="1376">
        <v>6</v>
      </c>
      <c r="M1936" s="678"/>
      <c r="N1936" s="678">
        <f t="shared" si="42"/>
        <v>0</v>
      </c>
      <c r="O1936" s="687">
        <f>SUM(N1936:N1939)</f>
        <v>0</v>
      </c>
    </row>
    <row r="1937" spans="1:15" ht="69.95" customHeight="1" x14ac:dyDescent="0.25">
      <c r="A1937" s="501"/>
      <c r="B1937" s="511"/>
      <c r="C1937" s="523">
        <v>2862301</v>
      </c>
      <c r="D1937" s="711" t="s">
        <v>692</v>
      </c>
      <c r="E1937" s="524"/>
      <c r="F1937" s="501"/>
      <c r="G1937" s="523">
        <v>50801001</v>
      </c>
      <c r="H1937" s="713" t="s">
        <v>693</v>
      </c>
      <c r="I1937" s="686" t="s">
        <v>448</v>
      </c>
      <c r="J1937" s="686"/>
      <c r="K1937" s="518" t="s">
        <v>163</v>
      </c>
      <c r="L1937" s="1376">
        <v>1</v>
      </c>
      <c r="M1937" s="678"/>
      <c r="N1937" s="678">
        <f t="shared" si="42"/>
        <v>0</v>
      </c>
      <c r="O1937" s="689"/>
    </row>
    <row r="1938" spans="1:15" ht="69.95" customHeight="1" x14ac:dyDescent="0.25">
      <c r="A1938" s="501"/>
      <c r="B1938" s="511"/>
      <c r="C1938" s="532">
        <v>2635125</v>
      </c>
      <c r="D1938" s="711" t="s">
        <v>742</v>
      </c>
      <c r="E1938" s="524"/>
      <c r="F1938" s="501"/>
      <c r="G1938" s="523">
        <v>80101250</v>
      </c>
      <c r="H1938" s="711" t="s">
        <v>743</v>
      </c>
      <c r="I1938" s="677" t="s">
        <v>665</v>
      </c>
      <c r="J1938" s="677"/>
      <c r="K1938" s="518" t="s">
        <v>163</v>
      </c>
      <c r="L1938" s="1376">
        <v>2</v>
      </c>
      <c r="M1938" s="678"/>
      <c r="N1938" s="678">
        <f t="shared" si="42"/>
        <v>0</v>
      </c>
      <c r="O1938" s="689"/>
    </row>
    <row r="1939" spans="1:15" ht="69.95" customHeight="1" x14ac:dyDescent="0.25">
      <c r="A1939" s="501"/>
      <c r="B1939" s="511"/>
      <c r="C1939" s="688">
        <v>2052244</v>
      </c>
      <c r="D1939" s="711" t="s">
        <v>491</v>
      </c>
      <c r="E1939" s="514"/>
      <c r="F1939" s="515"/>
      <c r="G1939" s="523">
        <v>10606082</v>
      </c>
      <c r="H1939" s="713" t="s">
        <v>492</v>
      </c>
      <c r="I1939" s="686" t="s">
        <v>466</v>
      </c>
      <c r="J1939" s="686"/>
      <c r="K1939" s="518" t="s">
        <v>163</v>
      </c>
      <c r="L1939" s="1376">
        <v>3</v>
      </c>
      <c r="M1939" s="678"/>
      <c r="N1939" s="678">
        <f t="shared" si="42"/>
        <v>0</v>
      </c>
      <c r="O1939" s="690"/>
    </row>
    <row r="1940" spans="1:15" ht="69.95" customHeight="1" x14ac:dyDescent="0.25">
      <c r="A1940" s="501"/>
      <c r="B1940" s="691"/>
      <c r="C1940" s="532">
        <v>2621116</v>
      </c>
      <c r="D1940" s="711" t="s">
        <v>774</v>
      </c>
      <c r="E1940" s="715" t="s">
        <v>987</v>
      </c>
      <c r="F1940" s="518" t="s">
        <v>35</v>
      </c>
      <c r="G1940" s="523">
        <v>80611160</v>
      </c>
      <c r="H1940" s="711" t="s">
        <v>776</v>
      </c>
      <c r="I1940" s="677" t="s">
        <v>665</v>
      </c>
      <c r="J1940" s="677" t="s">
        <v>623</v>
      </c>
      <c r="K1940" s="518" t="s">
        <v>163</v>
      </c>
      <c r="L1940" s="1376">
        <v>2</v>
      </c>
      <c r="M1940" s="678"/>
      <c r="N1940" s="678">
        <f t="shared" si="42"/>
        <v>0</v>
      </c>
      <c r="O1940" s="703">
        <f>SUM(N1940)</f>
        <v>0</v>
      </c>
    </row>
    <row r="1941" spans="1:15" ht="69.95" customHeight="1" x14ac:dyDescent="0.25">
      <c r="A1941" s="543" t="s">
        <v>1079</v>
      </c>
      <c r="B1941" s="642" t="s">
        <v>1080</v>
      </c>
      <c r="C1941" s="565">
        <v>2120102</v>
      </c>
      <c r="D1941" s="708" t="s">
        <v>655</v>
      </c>
      <c r="E1941" s="572" t="s">
        <v>1043</v>
      </c>
      <c r="F1941" s="573" t="s">
        <v>35</v>
      </c>
      <c r="G1941" s="565">
        <v>12005072</v>
      </c>
      <c r="H1941" s="708" t="s">
        <v>658</v>
      </c>
      <c r="I1941" s="660" t="s">
        <v>466</v>
      </c>
      <c r="J1941" s="660" t="s">
        <v>30</v>
      </c>
      <c r="K1941" s="562" t="s">
        <v>163</v>
      </c>
      <c r="L1941" s="1382">
        <v>1</v>
      </c>
      <c r="M1941" s="661"/>
      <c r="N1941" s="661">
        <f>+M1941*L1941</f>
        <v>0</v>
      </c>
      <c r="O1941" s="662">
        <f>SUM(N1942:N1949)</f>
        <v>0</v>
      </c>
    </row>
    <row r="1942" spans="1:15" ht="69.95" customHeight="1" x14ac:dyDescent="0.25">
      <c r="A1942" s="543"/>
      <c r="B1942" s="554"/>
      <c r="C1942" s="565">
        <v>2112042</v>
      </c>
      <c r="D1942" s="708" t="s">
        <v>659</v>
      </c>
      <c r="E1942" s="566"/>
      <c r="F1942" s="543"/>
      <c r="G1942" s="565">
        <v>12611400</v>
      </c>
      <c r="H1942" s="708" t="s">
        <v>660</v>
      </c>
      <c r="I1942" s="660" t="s">
        <v>466</v>
      </c>
      <c r="J1942" s="660"/>
      <c r="K1942" s="562" t="s">
        <v>163</v>
      </c>
      <c r="L1942" s="1382">
        <v>1</v>
      </c>
      <c r="M1942" s="661"/>
      <c r="N1942" s="661">
        <f>+M1942*L1942</f>
        <v>0</v>
      </c>
      <c r="O1942" s="663"/>
    </row>
    <row r="1943" spans="1:15" ht="69.95" customHeight="1" x14ac:dyDescent="0.25">
      <c r="A1943" s="543"/>
      <c r="B1943" s="554"/>
      <c r="C1943" s="565">
        <v>2516122</v>
      </c>
      <c r="D1943" s="708" t="s">
        <v>661</v>
      </c>
      <c r="E1943" s="566"/>
      <c r="F1943" s="543"/>
      <c r="G1943" s="565">
        <v>81528112</v>
      </c>
      <c r="H1943" s="708" t="s">
        <v>664</v>
      </c>
      <c r="I1943" s="660" t="s">
        <v>665</v>
      </c>
      <c r="J1943" s="660"/>
      <c r="K1943" s="562" t="s">
        <v>163</v>
      </c>
      <c r="L1943" s="1382">
        <v>1</v>
      </c>
      <c r="M1943" s="661"/>
      <c r="N1943" s="661">
        <f t="shared" ref="N1943:N1960" si="43">+M1943*L1943</f>
        <v>0</v>
      </c>
      <c r="O1943" s="663"/>
    </row>
    <row r="1944" spans="1:15" ht="69.95" customHeight="1" x14ac:dyDescent="0.25">
      <c r="A1944" s="543"/>
      <c r="B1944" s="554"/>
      <c r="C1944" s="559">
        <v>2801201</v>
      </c>
      <c r="D1944" s="708" t="s">
        <v>947</v>
      </c>
      <c r="E1944" s="566"/>
      <c r="F1944" s="543"/>
      <c r="G1944" s="565">
        <v>51070120</v>
      </c>
      <c r="H1944" s="709" t="s">
        <v>948</v>
      </c>
      <c r="I1944" s="665" t="s">
        <v>448</v>
      </c>
      <c r="J1944" s="665"/>
      <c r="K1944" s="562" t="s">
        <v>163</v>
      </c>
      <c r="L1944" s="1379">
        <v>1</v>
      </c>
      <c r="M1944" s="661"/>
      <c r="N1944" s="661">
        <f t="shared" si="43"/>
        <v>0</v>
      </c>
      <c r="O1944" s="663"/>
    </row>
    <row r="1945" spans="1:15" ht="69.95" customHeight="1" x14ac:dyDescent="0.25">
      <c r="A1945" s="543"/>
      <c r="B1945" s="554"/>
      <c r="C1945" s="565">
        <v>2851630</v>
      </c>
      <c r="D1945" s="708" t="s">
        <v>459</v>
      </c>
      <c r="E1945" s="566"/>
      <c r="F1945" s="543"/>
      <c r="G1945" s="565">
        <v>53516052</v>
      </c>
      <c r="H1945" s="708" t="s">
        <v>460</v>
      </c>
      <c r="I1945" s="660" t="s">
        <v>448</v>
      </c>
      <c r="J1945" s="660"/>
      <c r="K1945" s="562" t="s">
        <v>163</v>
      </c>
      <c r="L1945" s="1382">
        <v>1</v>
      </c>
      <c r="M1945" s="661"/>
      <c r="N1945" s="661">
        <f t="shared" si="43"/>
        <v>0</v>
      </c>
      <c r="O1945" s="663"/>
    </row>
    <row r="1946" spans="1:15" ht="69.95" customHeight="1" x14ac:dyDescent="0.25">
      <c r="A1946" s="543"/>
      <c r="B1946" s="554"/>
      <c r="C1946" s="559">
        <v>2831607</v>
      </c>
      <c r="D1946" s="708" t="s">
        <v>449</v>
      </c>
      <c r="E1946" s="566"/>
      <c r="F1946" s="543"/>
      <c r="G1946" s="565">
        <v>54038070</v>
      </c>
      <c r="H1946" s="709" t="s">
        <v>450</v>
      </c>
      <c r="I1946" s="665" t="s">
        <v>448</v>
      </c>
      <c r="J1946" s="665"/>
      <c r="K1946" s="562" t="s">
        <v>163</v>
      </c>
      <c r="L1946" s="1379">
        <v>1</v>
      </c>
      <c r="M1946" s="661"/>
      <c r="N1946" s="661">
        <f t="shared" si="43"/>
        <v>0</v>
      </c>
      <c r="O1946" s="663"/>
    </row>
    <row r="1947" spans="1:15" ht="69.95" customHeight="1" x14ac:dyDescent="0.25">
      <c r="A1947" s="543"/>
      <c r="B1947" s="554"/>
      <c r="C1947" s="565">
        <v>2820111</v>
      </c>
      <c r="D1947" s="708" t="s">
        <v>455</v>
      </c>
      <c r="E1947" s="566"/>
      <c r="F1947" s="543"/>
      <c r="G1947" s="565">
        <v>50113160</v>
      </c>
      <c r="H1947" s="708" t="s">
        <v>456</v>
      </c>
      <c r="I1947" s="660" t="s">
        <v>448</v>
      </c>
      <c r="J1947" s="660"/>
      <c r="K1947" s="562" t="s">
        <v>163</v>
      </c>
      <c r="L1947" s="1382">
        <v>1</v>
      </c>
      <c r="M1947" s="661"/>
      <c r="N1947" s="661">
        <f t="shared" si="43"/>
        <v>0</v>
      </c>
      <c r="O1947" s="663"/>
    </row>
    <row r="1948" spans="1:15" ht="69.95" customHeight="1" x14ac:dyDescent="0.25">
      <c r="A1948" s="543"/>
      <c r="B1948" s="554"/>
      <c r="C1948" s="559">
        <v>1010337</v>
      </c>
      <c r="D1948" s="708" t="s">
        <v>667</v>
      </c>
      <c r="E1948" s="566"/>
      <c r="F1948" s="543"/>
      <c r="G1948" s="565">
        <v>40103058</v>
      </c>
      <c r="H1948" s="709" t="s">
        <v>668</v>
      </c>
      <c r="I1948" s="665" t="s">
        <v>669</v>
      </c>
      <c r="J1948" s="665"/>
      <c r="K1948" s="562" t="s">
        <v>103</v>
      </c>
      <c r="L1948" s="1379">
        <v>3</v>
      </c>
      <c r="M1948" s="661"/>
      <c r="N1948" s="661">
        <f t="shared" si="43"/>
        <v>0</v>
      </c>
      <c r="O1948" s="663"/>
    </row>
    <row r="1949" spans="1:15" ht="69.95" customHeight="1" x14ac:dyDescent="0.25">
      <c r="A1949" s="543"/>
      <c r="B1949" s="554"/>
      <c r="C1949" s="565">
        <v>2901620</v>
      </c>
      <c r="D1949" s="708" t="s">
        <v>457</v>
      </c>
      <c r="E1949" s="557"/>
      <c r="F1949" s="558"/>
      <c r="G1949" s="565">
        <v>52516050</v>
      </c>
      <c r="H1949" s="708" t="s">
        <v>458</v>
      </c>
      <c r="I1949" s="660" t="s">
        <v>448</v>
      </c>
      <c r="J1949" s="660"/>
      <c r="K1949" s="562" t="s">
        <v>163</v>
      </c>
      <c r="L1949" s="1382">
        <v>1</v>
      </c>
      <c r="M1949" s="661"/>
      <c r="N1949" s="661">
        <f t="shared" si="43"/>
        <v>0</v>
      </c>
      <c r="O1949" s="666"/>
    </row>
    <row r="1950" spans="1:15" ht="69.95" customHeight="1" x14ac:dyDescent="0.25">
      <c r="A1950" s="543"/>
      <c r="B1950" s="554"/>
      <c r="C1950" s="565">
        <v>2624225</v>
      </c>
      <c r="D1950" s="708" t="s">
        <v>865</v>
      </c>
      <c r="E1950" s="569" t="s">
        <v>1081</v>
      </c>
      <c r="F1950" s="561" t="s">
        <v>35</v>
      </c>
      <c r="G1950" s="565">
        <v>80633025</v>
      </c>
      <c r="H1950" s="708" t="s">
        <v>867</v>
      </c>
      <c r="I1950" s="660" t="s">
        <v>665</v>
      </c>
      <c r="J1950" s="660" t="s">
        <v>30</v>
      </c>
      <c r="K1950" s="562" t="s">
        <v>163</v>
      </c>
      <c r="L1950" s="1382">
        <v>1</v>
      </c>
      <c r="M1950" s="661"/>
      <c r="N1950" s="661">
        <f t="shared" si="43"/>
        <v>0</v>
      </c>
      <c r="O1950" s="694">
        <f>SUM(N1950:N1950)</f>
        <v>0</v>
      </c>
    </row>
    <row r="1951" spans="1:15" ht="69.95" customHeight="1" x14ac:dyDescent="0.25">
      <c r="A1951" s="543"/>
      <c r="B1951" s="554"/>
      <c r="C1951" s="565">
        <v>2601006</v>
      </c>
      <c r="D1951" s="708" t="s">
        <v>791</v>
      </c>
      <c r="E1951" s="572" t="s">
        <v>1045</v>
      </c>
      <c r="F1951" s="573" t="s">
        <v>1046</v>
      </c>
      <c r="G1951" s="565">
        <v>81201010</v>
      </c>
      <c r="H1951" s="708" t="s">
        <v>794</v>
      </c>
      <c r="I1951" s="660" t="s">
        <v>665</v>
      </c>
      <c r="J1951" s="660" t="s">
        <v>30</v>
      </c>
      <c r="K1951" s="562" t="s">
        <v>163</v>
      </c>
      <c r="L1951" s="1382">
        <v>1</v>
      </c>
      <c r="M1951" s="661"/>
      <c r="N1951" s="661">
        <f t="shared" si="43"/>
        <v>0</v>
      </c>
      <c r="O1951" s="662">
        <f>SUM(N1951:N1952)</f>
        <v>0</v>
      </c>
    </row>
    <row r="1952" spans="1:15" ht="69.95" customHeight="1" x14ac:dyDescent="0.25">
      <c r="A1952" s="543"/>
      <c r="B1952" s="554"/>
      <c r="C1952" s="565">
        <v>1010337</v>
      </c>
      <c r="D1952" s="708" t="s">
        <v>667</v>
      </c>
      <c r="E1952" s="557"/>
      <c r="F1952" s="558"/>
      <c r="G1952" s="565">
        <v>40103058</v>
      </c>
      <c r="H1952" s="708" t="s">
        <v>668</v>
      </c>
      <c r="I1952" s="660" t="s">
        <v>669</v>
      </c>
      <c r="J1952" s="660"/>
      <c r="K1952" s="562" t="s">
        <v>103</v>
      </c>
      <c r="L1952" s="1382">
        <v>3</v>
      </c>
      <c r="M1952" s="661"/>
      <c r="N1952" s="661">
        <f t="shared" si="43"/>
        <v>0</v>
      </c>
      <c r="O1952" s="666"/>
    </row>
    <row r="1953" spans="1:15" ht="69.95" customHeight="1" x14ac:dyDescent="0.25">
      <c r="A1953" s="543"/>
      <c r="B1953" s="554"/>
      <c r="C1953" s="565">
        <v>3014518</v>
      </c>
      <c r="D1953" s="708" t="s">
        <v>1082</v>
      </c>
      <c r="E1953" s="572" t="s">
        <v>1083</v>
      </c>
      <c r="F1953" s="573" t="s">
        <v>1083</v>
      </c>
      <c r="G1953" s="565">
        <v>90113075</v>
      </c>
      <c r="H1953" s="710" t="s">
        <v>1084</v>
      </c>
      <c r="I1953" s="668" t="s">
        <v>680</v>
      </c>
      <c r="J1953" s="668" t="s">
        <v>36</v>
      </c>
      <c r="K1953" s="562" t="s">
        <v>163</v>
      </c>
      <c r="L1953" s="1380">
        <v>1</v>
      </c>
      <c r="M1953" s="661"/>
      <c r="N1953" s="661">
        <f t="shared" si="43"/>
        <v>0</v>
      </c>
      <c r="O1953" s="669">
        <f>SUM(N1953:N1955)</f>
        <v>0</v>
      </c>
    </row>
    <row r="1954" spans="1:15" ht="69.95" customHeight="1" x14ac:dyDescent="0.25">
      <c r="A1954" s="543"/>
      <c r="B1954" s="554"/>
      <c r="C1954" s="589">
        <v>2820161</v>
      </c>
      <c r="D1954" s="708" t="s">
        <v>909</v>
      </c>
      <c r="E1954" s="566"/>
      <c r="F1954" s="543"/>
      <c r="G1954" s="565">
        <v>50113260</v>
      </c>
      <c r="H1954" s="710" t="s">
        <v>910</v>
      </c>
      <c r="I1954" s="668" t="s">
        <v>448</v>
      </c>
      <c r="J1954" s="668"/>
      <c r="K1954" s="562" t="s">
        <v>163</v>
      </c>
      <c r="L1954" s="1380">
        <v>2</v>
      </c>
      <c r="M1954" s="661"/>
      <c r="N1954" s="661">
        <f t="shared" si="43"/>
        <v>0</v>
      </c>
      <c r="O1954" s="670"/>
    </row>
    <row r="1955" spans="1:15" ht="69.95" customHeight="1" x14ac:dyDescent="0.25">
      <c r="A1955" s="543"/>
      <c r="B1955" s="554"/>
      <c r="C1955" s="559">
        <v>2820108</v>
      </c>
      <c r="D1955" s="708" t="s">
        <v>686</v>
      </c>
      <c r="E1955" s="557"/>
      <c r="F1955" s="558"/>
      <c r="G1955" s="565">
        <v>50112008</v>
      </c>
      <c r="H1955" s="710" t="s">
        <v>687</v>
      </c>
      <c r="I1955" s="668" t="s">
        <v>448</v>
      </c>
      <c r="J1955" s="668"/>
      <c r="K1955" s="562" t="s">
        <v>688</v>
      </c>
      <c r="L1955" s="1380">
        <v>1</v>
      </c>
      <c r="M1955" s="661"/>
      <c r="N1955" s="661">
        <f t="shared" si="43"/>
        <v>0</v>
      </c>
      <c r="O1955" s="671"/>
    </row>
    <row r="1956" spans="1:15" ht="69.95" customHeight="1" x14ac:dyDescent="0.25">
      <c r="A1956" s="543"/>
      <c r="B1956" s="554"/>
      <c r="C1956" s="574">
        <v>1021752</v>
      </c>
      <c r="D1956" s="708" t="s">
        <v>689</v>
      </c>
      <c r="E1956" s="572" t="s">
        <v>955</v>
      </c>
      <c r="F1956" s="573" t="s">
        <v>35</v>
      </c>
      <c r="G1956" s="565">
        <v>41002192</v>
      </c>
      <c r="H1956" s="708" t="s">
        <v>691</v>
      </c>
      <c r="I1956" s="660" t="s">
        <v>685</v>
      </c>
      <c r="J1956" s="660" t="s">
        <v>623</v>
      </c>
      <c r="K1956" s="562" t="s">
        <v>103</v>
      </c>
      <c r="L1956" s="1380">
        <v>6</v>
      </c>
      <c r="M1956" s="661"/>
      <c r="N1956" s="661">
        <f t="shared" si="43"/>
        <v>0</v>
      </c>
      <c r="O1956" s="669">
        <f>SUM(N1956:N1959)</f>
        <v>0</v>
      </c>
    </row>
    <row r="1957" spans="1:15" ht="69.95" customHeight="1" x14ac:dyDescent="0.25">
      <c r="A1957" s="543"/>
      <c r="B1957" s="554"/>
      <c r="C1957" s="565">
        <v>2862301</v>
      </c>
      <c r="D1957" s="708" t="s">
        <v>692</v>
      </c>
      <c r="E1957" s="566"/>
      <c r="F1957" s="543"/>
      <c r="G1957" s="565">
        <v>50801001</v>
      </c>
      <c r="H1957" s="710" t="s">
        <v>693</v>
      </c>
      <c r="I1957" s="668" t="s">
        <v>448</v>
      </c>
      <c r="J1957" s="668"/>
      <c r="K1957" s="562" t="s">
        <v>163</v>
      </c>
      <c r="L1957" s="1380">
        <v>1</v>
      </c>
      <c r="M1957" s="661"/>
      <c r="N1957" s="661">
        <f t="shared" si="43"/>
        <v>0</v>
      </c>
      <c r="O1957" s="670"/>
    </row>
    <row r="1958" spans="1:15" ht="69.95" customHeight="1" x14ac:dyDescent="0.25">
      <c r="A1958" s="543"/>
      <c r="B1958" s="554"/>
      <c r="C1958" s="574">
        <v>2635125</v>
      </c>
      <c r="D1958" s="708" t="s">
        <v>742</v>
      </c>
      <c r="E1958" s="566"/>
      <c r="F1958" s="543"/>
      <c r="G1958" s="565">
        <v>80101250</v>
      </c>
      <c r="H1958" s="708" t="s">
        <v>743</v>
      </c>
      <c r="I1958" s="660" t="s">
        <v>665</v>
      </c>
      <c r="J1958" s="660"/>
      <c r="K1958" s="562" t="s">
        <v>163</v>
      </c>
      <c r="L1958" s="1380">
        <v>2</v>
      </c>
      <c r="M1958" s="661"/>
      <c r="N1958" s="661">
        <f t="shared" si="43"/>
        <v>0</v>
      </c>
      <c r="O1958" s="670"/>
    </row>
    <row r="1959" spans="1:15" ht="69.95" customHeight="1" x14ac:dyDescent="0.25">
      <c r="A1959" s="543"/>
      <c r="B1959" s="554"/>
      <c r="C1959" s="589">
        <v>2052244</v>
      </c>
      <c r="D1959" s="708" t="s">
        <v>491</v>
      </c>
      <c r="E1959" s="557"/>
      <c r="F1959" s="558"/>
      <c r="G1959" s="565">
        <v>10606082</v>
      </c>
      <c r="H1959" s="710" t="s">
        <v>492</v>
      </c>
      <c r="I1959" s="668" t="s">
        <v>466</v>
      </c>
      <c r="J1959" s="668"/>
      <c r="K1959" s="562" t="s">
        <v>163</v>
      </c>
      <c r="L1959" s="1380">
        <v>3</v>
      </c>
      <c r="M1959" s="661"/>
      <c r="N1959" s="661">
        <f t="shared" si="43"/>
        <v>0</v>
      </c>
      <c r="O1959" s="671"/>
    </row>
    <row r="1960" spans="1:15" ht="69.95" customHeight="1" x14ac:dyDescent="0.25">
      <c r="A1960" s="543"/>
      <c r="B1960" s="643"/>
      <c r="C1960" s="574">
        <v>2621125</v>
      </c>
      <c r="D1960" s="708" t="s">
        <v>993</v>
      </c>
      <c r="E1960" s="714" t="s">
        <v>994</v>
      </c>
      <c r="F1960" s="562" t="s">
        <v>35</v>
      </c>
      <c r="G1960" s="565">
        <v>80611250</v>
      </c>
      <c r="H1960" s="708" t="s">
        <v>995</v>
      </c>
      <c r="I1960" s="660" t="s">
        <v>665</v>
      </c>
      <c r="J1960" s="660" t="s">
        <v>623</v>
      </c>
      <c r="K1960" s="562" t="s">
        <v>163</v>
      </c>
      <c r="L1960" s="1380">
        <v>2</v>
      </c>
      <c r="M1960" s="661"/>
      <c r="N1960" s="661">
        <f t="shared" si="43"/>
        <v>0</v>
      </c>
      <c r="O1960" s="697">
        <f>SUM(N1960)</f>
        <v>0</v>
      </c>
    </row>
    <row r="1961" spans="1:15" ht="69.95" customHeight="1" x14ac:dyDescent="0.25">
      <c r="A1961" s="501" t="s">
        <v>1085</v>
      </c>
      <c r="B1961" s="672"/>
      <c r="C1961" s="523">
        <v>2120102</v>
      </c>
      <c r="D1961" s="711" t="s">
        <v>655</v>
      </c>
      <c r="E1961" s="674" t="s">
        <v>1043</v>
      </c>
      <c r="F1961" s="531" t="s">
        <v>35</v>
      </c>
      <c r="G1961" s="523">
        <v>12005072</v>
      </c>
      <c r="H1961" s="711" t="s">
        <v>658</v>
      </c>
      <c r="I1961" s="677" t="s">
        <v>466</v>
      </c>
      <c r="J1961" s="677" t="s">
        <v>30</v>
      </c>
      <c r="K1961" s="518" t="s">
        <v>163</v>
      </c>
      <c r="L1961" s="1383">
        <v>1</v>
      </c>
      <c r="M1961" s="678"/>
      <c r="N1961" s="678">
        <f>+M1961*L1961</f>
        <v>0</v>
      </c>
      <c r="O1961" s="679">
        <f>SUM(N1962:N1969)</f>
        <v>0</v>
      </c>
    </row>
    <row r="1962" spans="1:15" ht="69.95" customHeight="1" x14ac:dyDescent="0.25">
      <c r="A1962" s="501"/>
      <c r="B1962" s="511"/>
      <c r="C1962" s="523">
        <v>2112042</v>
      </c>
      <c r="D1962" s="711" t="s">
        <v>659</v>
      </c>
      <c r="E1962" s="680"/>
      <c r="F1962" s="501"/>
      <c r="G1962" s="523">
        <v>12611400</v>
      </c>
      <c r="H1962" s="711" t="s">
        <v>660</v>
      </c>
      <c r="I1962" s="677" t="s">
        <v>466</v>
      </c>
      <c r="J1962" s="677"/>
      <c r="K1962" s="518" t="s">
        <v>163</v>
      </c>
      <c r="L1962" s="1383">
        <v>1</v>
      </c>
      <c r="M1962" s="678"/>
      <c r="N1962" s="678">
        <f>+M1962*L1962</f>
        <v>0</v>
      </c>
      <c r="O1962" s="682"/>
    </row>
    <row r="1963" spans="1:15" ht="69.95" customHeight="1" x14ac:dyDescent="0.25">
      <c r="A1963" s="501"/>
      <c r="B1963" s="511"/>
      <c r="C1963" s="523">
        <v>2516122</v>
      </c>
      <c r="D1963" s="711" t="s">
        <v>661</v>
      </c>
      <c r="E1963" s="680"/>
      <c r="F1963" s="501"/>
      <c r="G1963" s="523">
        <v>81528112</v>
      </c>
      <c r="H1963" s="711" t="s">
        <v>664</v>
      </c>
      <c r="I1963" s="677" t="s">
        <v>665</v>
      </c>
      <c r="J1963" s="677"/>
      <c r="K1963" s="518" t="s">
        <v>163</v>
      </c>
      <c r="L1963" s="1383">
        <v>1</v>
      </c>
      <c r="M1963" s="678"/>
      <c r="N1963" s="678">
        <f t="shared" ref="N1963:N1981" si="44">+M1963*L1963</f>
        <v>0</v>
      </c>
      <c r="O1963" s="682"/>
    </row>
    <row r="1964" spans="1:15" ht="69.95" customHeight="1" x14ac:dyDescent="0.25">
      <c r="A1964" s="501"/>
      <c r="B1964" s="511"/>
      <c r="C1964" s="512">
        <v>2801201</v>
      </c>
      <c r="D1964" s="711" t="s">
        <v>947</v>
      </c>
      <c r="E1964" s="680"/>
      <c r="F1964" s="501"/>
      <c r="G1964" s="523">
        <v>51070120</v>
      </c>
      <c r="H1964" s="712" t="s">
        <v>948</v>
      </c>
      <c r="I1964" s="517" t="s">
        <v>448</v>
      </c>
      <c r="J1964" s="517"/>
      <c r="K1964" s="518" t="s">
        <v>163</v>
      </c>
      <c r="L1964" s="1375">
        <v>1</v>
      </c>
      <c r="M1964" s="678"/>
      <c r="N1964" s="678">
        <f t="shared" si="44"/>
        <v>0</v>
      </c>
      <c r="O1964" s="682"/>
    </row>
    <row r="1965" spans="1:15" ht="69.95" customHeight="1" x14ac:dyDescent="0.25">
      <c r="A1965" s="501"/>
      <c r="B1965" s="511"/>
      <c r="C1965" s="523">
        <v>2851630</v>
      </c>
      <c r="D1965" s="711" t="s">
        <v>459</v>
      </c>
      <c r="E1965" s="680"/>
      <c r="F1965" s="501"/>
      <c r="G1965" s="523">
        <v>53516052</v>
      </c>
      <c r="H1965" s="711" t="s">
        <v>460</v>
      </c>
      <c r="I1965" s="677" t="s">
        <v>448</v>
      </c>
      <c r="J1965" s="677"/>
      <c r="K1965" s="518" t="s">
        <v>163</v>
      </c>
      <c r="L1965" s="1383">
        <v>1</v>
      </c>
      <c r="M1965" s="678"/>
      <c r="N1965" s="678">
        <f t="shared" si="44"/>
        <v>0</v>
      </c>
      <c r="O1965" s="682"/>
    </row>
    <row r="1966" spans="1:15" ht="69.95" customHeight="1" x14ac:dyDescent="0.25">
      <c r="A1966" s="501"/>
      <c r="B1966" s="511"/>
      <c r="C1966" s="512">
        <v>2831607</v>
      </c>
      <c r="D1966" s="711" t="s">
        <v>449</v>
      </c>
      <c r="E1966" s="680"/>
      <c r="F1966" s="501"/>
      <c r="G1966" s="523">
        <v>54038070</v>
      </c>
      <c r="H1966" s="712" t="s">
        <v>450</v>
      </c>
      <c r="I1966" s="517" t="s">
        <v>448</v>
      </c>
      <c r="J1966" s="517"/>
      <c r="K1966" s="518" t="s">
        <v>163</v>
      </c>
      <c r="L1966" s="1375">
        <v>1</v>
      </c>
      <c r="M1966" s="678"/>
      <c r="N1966" s="678">
        <f t="shared" si="44"/>
        <v>0</v>
      </c>
      <c r="O1966" s="682"/>
    </row>
    <row r="1967" spans="1:15" ht="69.95" customHeight="1" x14ac:dyDescent="0.25">
      <c r="A1967" s="501"/>
      <c r="B1967" s="511"/>
      <c r="C1967" s="523">
        <v>2820111</v>
      </c>
      <c r="D1967" s="711" t="s">
        <v>455</v>
      </c>
      <c r="E1967" s="680"/>
      <c r="F1967" s="501"/>
      <c r="G1967" s="523">
        <v>50113160</v>
      </c>
      <c r="H1967" s="711" t="s">
        <v>456</v>
      </c>
      <c r="I1967" s="677" t="s">
        <v>448</v>
      </c>
      <c r="J1967" s="677"/>
      <c r="K1967" s="518" t="s">
        <v>163</v>
      </c>
      <c r="L1967" s="1383">
        <v>1</v>
      </c>
      <c r="M1967" s="678"/>
      <c r="N1967" s="678">
        <f t="shared" si="44"/>
        <v>0</v>
      </c>
      <c r="O1967" s="682"/>
    </row>
    <row r="1968" spans="1:15" ht="69.95" customHeight="1" x14ac:dyDescent="0.25">
      <c r="A1968" s="501"/>
      <c r="B1968" s="511"/>
      <c r="C1968" s="512">
        <v>1010337</v>
      </c>
      <c r="D1968" s="711" t="s">
        <v>667</v>
      </c>
      <c r="E1968" s="680"/>
      <c r="F1968" s="501"/>
      <c r="G1968" s="523">
        <v>40103058</v>
      </c>
      <c r="H1968" s="712" t="s">
        <v>668</v>
      </c>
      <c r="I1968" s="517" t="s">
        <v>669</v>
      </c>
      <c r="J1968" s="517"/>
      <c r="K1968" s="518" t="s">
        <v>103</v>
      </c>
      <c r="L1968" s="1375">
        <v>3</v>
      </c>
      <c r="M1968" s="678"/>
      <c r="N1968" s="678">
        <f t="shared" si="44"/>
        <v>0</v>
      </c>
      <c r="O1968" s="682"/>
    </row>
    <row r="1969" spans="1:15" ht="69.95" customHeight="1" x14ac:dyDescent="0.25">
      <c r="A1969" s="501"/>
      <c r="B1969" s="511"/>
      <c r="C1969" s="523">
        <v>2901620</v>
      </c>
      <c r="D1969" s="711" t="s">
        <v>457</v>
      </c>
      <c r="E1969" s="683"/>
      <c r="F1969" s="515"/>
      <c r="G1969" s="523">
        <v>52516050</v>
      </c>
      <c r="H1969" s="711" t="s">
        <v>458</v>
      </c>
      <c r="I1969" s="677" t="s">
        <v>448</v>
      </c>
      <c r="J1969" s="677"/>
      <c r="K1969" s="518" t="s">
        <v>163</v>
      </c>
      <c r="L1969" s="1383">
        <v>1</v>
      </c>
      <c r="M1969" s="678"/>
      <c r="N1969" s="678">
        <f t="shared" si="44"/>
        <v>0</v>
      </c>
      <c r="O1969" s="685"/>
    </row>
    <row r="1970" spans="1:15" ht="69.95" customHeight="1" x14ac:dyDescent="0.25">
      <c r="A1970" s="501"/>
      <c r="B1970" s="511"/>
      <c r="C1970" s="523">
        <v>2624102</v>
      </c>
      <c r="D1970" s="711" t="s">
        <v>748</v>
      </c>
      <c r="E1970" s="527" t="s">
        <v>1044</v>
      </c>
      <c r="F1970" s="519" t="s">
        <v>35</v>
      </c>
      <c r="G1970" s="523">
        <v>80632002</v>
      </c>
      <c r="H1970" s="711" t="s">
        <v>750</v>
      </c>
      <c r="I1970" s="677" t="s">
        <v>665</v>
      </c>
      <c r="J1970" s="677" t="s">
        <v>30</v>
      </c>
      <c r="K1970" s="518" t="s">
        <v>163</v>
      </c>
      <c r="L1970" s="1383">
        <v>1</v>
      </c>
      <c r="M1970" s="678"/>
      <c r="N1970" s="678">
        <f t="shared" si="44"/>
        <v>0</v>
      </c>
      <c r="O1970" s="700">
        <f>SUM(N1970:N1970)</f>
        <v>0</v>
      </c>
    </row>
    <row r="1971" spans="1:15" ht="69.95" customHeight="1" x14ac:dyDescent="0.25">
      <c r="A1971" s="501"/>
      <c r="B1971" s="511"/>
      <c r="C1971" s="523">
        <v>2601006</v>
      </c>
      <c r="D1971" s="711" t="s">
        <v>791</v>
      </c>
      <c r="E1971" s="530" t="s">
        <v>1045</v>
      </c>
      <c r="F1971" s="531" t="s">
        <v>1046</v>
      </c>
      <c r="G1971" s="523">
        <v>81201010</v>
      </c>
      <c r="H1971" s="711" t="s">
        <v>794</v>
      </c>
      <c r="I1971" s="677" t="s">
        <v>665</v>
      </c>
      <c r="J1971" s="677" t="s">
        <v>30</v>
      </c>
      <c r="K1971" s="518" t="s">
        <v>163</v>
      </c>
      <c r="L1971" s="1383">
        <v>1</v>
      </c>
      <c r="M1971" s="678"/>
      <c r="N1971" s="678">
        <f t="shared" si="44"/>
        <v>0</v>
      </c>
      <c r="O1971" s="679">
        <f>SUM(N1971:N1972)</f>
        <v>0</v>
      </c>
    </row>
    <row r="1972" spans="1:15" ht="69.95" customHeight="1" x14ac:dyDescent="0.25">
      <c r="A1972" s="501"/>
      <c r="B1972" s="511"/>
      <c r="C1972" s="523">
        <v>1010337</v>
      </c>
      <c r="D1972" s="711" t="s">
        <v>667</v>
      </c>
      <c r="E1972" s="514"/>
      <c r="F1972" s="515"/>
      <c r="G1972" s="523">
        <v>40103058</v>
      </c>
      <c r="H1972" s="711" t="s">
        <v>668</v>
      </c>
      <c r="I1972" s="677" t="s">
        <v>669</v>
      </c>
      <c r="J1972" s="677"/>
      <c r="K1972" s="518" t="s">
        <v>103</v>
      </c>
      <c r="L1972" s="1383">
        <v>3</v>
      </c>
      <c r="M1972" s="678"/>
      <c r="N1972" s="678">
        <f t="shared" si="44"/>
        <v>0</v>
      </c>
      <c r="O1972" s="685"/>
    </row>
    <row r="1973" spans="1:15" ht="69.95" customHeight="1" x14ac:dyDescent="0.25">
      <c r="A1973" s="501"/>
      <c r="B1973" s="511"/>
      <c r="C1973" s="523">
        <v>3014503</v>
      </c>
      <c r="D1973" s="711" t="s">
        <v>1047</v>
      </c>
      <c r="E1973" s="530" t="s">
        <v>1048</v>
      </c>
      <c r="F1973" s="531" t="s">
        <v>1048</v>
      </c>
      <c r="G1973" s="523">
        <v>90113005</v>
      </c>
      <c r="H1973" s="713" t="s">
        <v>1049</v>
      </c>
      <c r="I1973" s="686" t="s">
        <v>680</v>
      </c>
      <c r="J1973" s="686" t="s">
        <v>36</v>
      </c>
      <c r="K1973" s="518" t="s">
        <v>163</v>
      </c>
      <c r="L1973" s="1376">
        <v>1</v>
      </c>
      <c r="M1973" s="678"/>
      <c r="N1973" s="678">
        <f t="shared" si="44"/>
        <v>0</v>
      </c>
      <c r="O1973" s="687">
        <f>SUM(N1973:N1975)</f>
        <v>0</v>
      </c>
    </row>
    <row r="1974" spans="1:15" ht="69.95" customHeight="1" x14ac:dyDescent="0.25">
      <c r="A1974" s="501"/>
      <c r="B1974" s="511"/>
      <c r="C1974" s="688">
        <v>2820161</v>
      </c>
      <c r="D1974" s="711" t="s">
        <v>909</v>
      </c>
      <c r="E1974" s="524"/>
      <c r="F1974" s="501"/>
      <c r="G1974" s="523">
        <v>50113260</v>
      </c>
      <c r="H1974" s="713" t="s">
        <v>910</v>
      </c>
      <c r="I1974" s="686" t="s">
        <v>448</v>
      </c>
      <c r="J1974" s="686"/>
      <c r="K1974" s="518" t="s">
        <v>163</v>
      </c>
      <c r="L1974" s="1376">
        <v>2</v>
      </c>
      <c r="M1974" s="678"/>
      <c r="N1974" s="678">
        <f t="shared" si="44"/>
        <v>0</v>
      </c>
      <c r="O1974" s="689"/>
    </row>
    <row r="1975" spans="1:15" ht="69.95" customHeight="1" x14ac:dyDescent="0.25">
      <c r="A1975" s="501"/>
      <c r="B1975" s="511"/>
      <c r="C1975" s="512">
        <v>2820108</v>
      </c>
      <c r="D1975" s="711" t="s">
        <v>686</v>
      </c>
      <c r="E1975" s="514"/>
      <c r="F1975" s="515"/>
      <c r="G1975" s="523">
        <v>50112008</v>
      </c>
      <c r="H1975" s="713" t="s">
        <v>687</v>
      </c>
      <c r="I1975" s="686" t="s">
        <v>448</v>
      </c>
      <c r="J1975" s="686"/>
      <c r="K1975" s="518" t="s">
        <v>688</v>
      </c>
      <c r="L1975" s="1376">
        <v>1</v>
      </c>
      <c r="M1975" s="678"/>
      <c r="N1975" s="678">
        <f t="shared" si="44"/>
        <v>0</v>
      </c>
      <c r="O1975" s="690"/>
    </row>
    <row r="1976" spans="1:15" ht="69.95" customHeight="1" x14ac:dyDescent="0.25">
      <c r="A1976" s="501"/>
      <c r="B1976" s="511"/>
      <c r="C1976" s="532">
        <v>2611125</v>
      </c>
      <c r="D1976" s="711" t="s">
        <v>778</v>
      </c>
      <c r="E1976" s="530" t="s">
        <v>997</v>
      </c>
      <c r="F1976" s="531" t="s">
        <v>998</v>
      </c>
      <c r="G1976" s="523">
        <v>81501250</v>
      </c>
      <c r="H1976" s="711" t="s">
        <v>780</v>
      </c>
      <c r="I1976" s="677" t="s">
        <v>665</v>
      </c>
      <c r="J1976" s="677" t="s">
        <v>623</v>
      </c>
      <c r="K1976" s="518" t="s">
        <v>163</v>
      </c>
      <c r="L1976" s="1376">
        <v>2</v>
      </c>
      <c r="M1976" s="678"/>
      <c r="N1976" s="678">
        <f t="shared" si="44"/>
        <v>0</v>
      </c>
      <c r="O1976" s="687">
        <f>SUM(N1976:N1980)</f>
        <v>0</v>
      </c>
    </row>
    <row r="1977" spans="1:15" ht="69.95" customHeight="1" x14ac:dyDescent="0.25">
      <c r="A1977" s="501"/>
      <c r="B1977" s="511"/>
      <c r="C1977" s="523">
        <v>2830557</v>
      </c>
      <c r="D1977" s="711" t="s">
        <v>724</v>
      </c>
      <c r="E1977" s="524"/>
      <c r="F1977" s="501"/>
      <c r="G1977" s="523">
        <v>51508030</v>
      </c>
      <c r="H1977" s="713" t="s">
        <v>725</v>
      </c>
      <c r="I1977" s="686" t="s">
        <v>726</v>
      </c>
      <c r="J1977" s="686"/>
      <c r="K1977" s="518" t="s">
        <v>163</v>
      </c>
      <c r="L1977" s="1376">
        <v>1</v>
      </c>
      <c r="M1977" s="678"/>
      <c r="N1977" s="678">
        <f t="shared" si="44"/>
        <v>0</v>
      </c>
      <c r="O1977" s="689"/>
    </row>
    <row r="1978" spans="1:15" ht="69.95" customHeight="1" x14ac:dyDescent="0.25">
      <c r="A1978" s="501"/>
      <c r="B1978" s="511"/>
      <c r="C1978" s="532">
        <v>1021752</v>
      </c>
      <c r="D1978" s="711" t="s">
        <v>689</v>
      </c>
      <c r="E1978" s="524"/>
      <c r="F1978" s="501"/>
      <c r="G1978" s="523">
        <v>41002192</v>
      </c>
      <c r="H1978" s="711" t="s">
        <v>691</v>
      </c>
      <c r="I1978" s="677" t="s">
        <v>685</v>
      </c>
      <c r="J1978" s="677"/>
      <c r="K1978" s="518" t="s">
        <v>103</v>
      </c>
      <c r="L1978" s="1376">
        <v>6</v>
      </c>
      <c r="M1978" s="678"/>
      <c r="N1978" s="678">
        <f t="shared" si="44"/>
        <v>0</v>
      </c>
      <c r="O1978" s="689"/>
    </row>
    <row r="1979" spans="1:15" ht="69.95" customHeight="1" x14ac:dyDescent="0.25">
      <c r="A1979" s="501"/>
      <c r="B1979" s="511"/>
      <c r="C1979" s="523">
        <v>2056203</v>
      </c>
      <c r="D1979" s="711" t="s">
        <v>727</v>
      </c>
      <c r="E1979" s="524"/>
      <c r="F1979" s="501"/>
      <c r="G1979" s="523">
        <v>10804300</v>
      </c>
      <c r="H1979" s="711" t="s">
        <v>728</v>
      </c>
      <c r="I1979" s="677" t="s">
        <v>466</v>
      </c>
      <c r="J1979" s="677"/>
      <c r="K1979" s="518" t="s">
        <v>163</v>
      </c>
      <c r="L1979" s="1376">
        <v>3</v>
      </c>
      <c r="M1979" s="678"/>
      <c r="N1979" s="678">
        <f t="shared" si="44"/>
        <v>0</v>
      </c>
      <c r="O1979" s="689"/>
    </row>
    <row r="1980" spans="1:15" ht="69.95" customHeight="1" x14ac:dyDescent="0.25">
      <c r="A1980" s="501"/>
      <c r="B1980" s="511"/>
      <c r="C1980" s="523">
        <v>2820111</v>
      </c>
      <c r="D1980" s="711" t="s">
        <v>455</v>
      </c>
      <c r="E1980" s="514"/>
      <c r="F1980" s="515"/>
      <c r="G1980" s="523">
        <v>50113160</v>
      </c>
      <c r="H1980" s="713" t="s">
        <v>456</v>
      </c>
      <c r="I1980" s="686" t="s">
        <v>448</v>
      </c>
      <c r="J1980" s="686"/>
      <c r="K1980" s="518" t="s">
        <v>163</v>
      </c>
      <c r="L1980" s="1376">
        <v>1</v>
      </c>
      <c r="M1980" s="678"/>
      <c r="N1980" s="678">
        <f t="shared" si="44"/>
        <v>0</v>
      </c>
      <c r="O1980" s="690"/>
    </row>
    <row r="1981" spans="1:15" ht="69.95" customHeight="1" x14ac:dyDescent="0.25">
      <c r="A1981" s="501"/>
      <c r="B1981" s="691"/>
      <c r="C1981" s="532">
        <v>2621102</v>
      </c>
      <c r="D1981" s="711" t="s">
        <v>744</v>
      </c>
      <c r="E1981" s="715" t="s">
        <v>956</v>
      </c>
      <c r="F1981" s="518" t="s">
        <v>35</v>
      </c>
      <c r="G1981" s="523">
        <v>80611035</v>
      </c>
      <c r="H1981" s="711" t="s">
        <v>746</v>
      </c>
      <c r="I1981" s="677" t="s">
        <v>665</v>
      </c>
      <c r="J1981" s="677" t="s">
        <v>623</v>
      </c>
      <c r="K1981" s="518" t="s">
        <v>163</v>
      </c>
      <c r="L1981" s="1376">
        <v>2</v>
      </c>
      <c r="M1981" s="678"/>
      <c r="N1981" s="678">
        <f t="shared" si="44"/>
        <v>0</v>
      </c>
      <c r="O1981" s="703">
        <f>SUM(N1981)</f>
        <v>0</v>
      </c>
    </row>
    <row r="1982" spans="1:15" ht="69.95" customHeight="1" x14ac:dyDescent="0.25">
      <c r="A1982" s="543" t="s">
        <v>1086</v>
      </c>
      <c r="B1982" s="642"/>
      <c r="C1982" s="565">
        <v>2120102</v>
      </c>
      <c r="D1982" s="708" t="s">
        <v>655</v>
      </c>
      <c r="E1982" s="572" t="s">
        <v>1043</v>
      </c>
      <c r="F1982" s="573" t="s">
        <v>35</v>
      </c>
      <c r="G1982" s="565">
        <v>12005072</v>
      </c>
      <c r="H1982" s="708" t="s">
        <v>658</v>
      </c>
      <c r="I1982" s="660" t="s">
        <v>466</v>
      </c>
      <c r="J1982" s="660" t="s">
        <v>30</v>
      </c>
      <c r="K1982" s="562" t="s">
        <v>163</v>
      </c>
      <c r="L1982" s="1382">
        <v>1</v>
      </c>
      <c r="M1982" s="661"/>
      <c r="N1982" s="661">
        <f>+M1982*L1982</f>
        <v>0</v>
      </c>
      <c r="O1982" s="662">
        <f>SUM(N1983:N1990)</f>
        <v>0</v>
      </c>
    </row>
    <row r="1983" spans="1:15" ht="69.95" customHeight="1" x14ac:dyDescent="0.25">
      <c r="A1983" s="543"/>
      <c r="B1983" s="554"/>
      <c r="C1983" s="565">
        <v>2112042</v>
      </c>
      <c r="D1983" s="708" t="s">
        <v>659</v>
      </c>
      <c r="E1983" s="566"/>
      <c r="F1983" s="543"/>
      <c r="G1983" s="565">
        <v>12611400</v>
      </c>
      <c r="H1983" s="708" t="s">
        <v>660</v>
      </c>
      <c r="I1983" s="660" t="s">
        <v>466</v>
      </c>
      <c r="J1983" s="660"/>
      <c r="K1983" s="562" t="s">
        <v>163</v>
      </c>
      <c r="L1983" s="1382">
        <v>1</v>
      </c>
      <c r="M1983" s="661"/>
      <c r="N1983" s="661">
        <f>+M1983*L1983</f>
        <v>0</v>
      </c>
      <c r="O1983" s="663"/>
    </row>
    <row r="1984" spans="1:15" ht="69.95" customHeight="1" x14ac:dyDescent="0.25">
      <c r="A1984" s="543"/>
      <c r="B1984" s="554"/>
      <c r="C1984" s="565">
        <v>2516122</v>
      </c>
      <c r="D1984" s="708" t="s">
        <v>661</v>
      </c>
      <c r="E1984" s="566"/>
      <c r="F1984" s="543"/>
      <c r="G1984" s="565">
        <v>81528112</v>
      </c>
      <c r="H1984" s="708" t="s">
        <v>664</v>
      </c>
      <c r="I1984" s="660" t="s">
        <v>665</v>
      </c>
      <c r="J1984" s="660"/>
      <c r="K1984" s="562" t="s">
        <v>163</v>
      </c>
      <c r="L1984" s="1382">
        <v>1</v>
      </c>
      <c r="M1984" s="661"/>
      <c r="N1984" s="661">
        <f t="shared" ref="N1984:N2002" si="45">+M1984*L1984</f>
        <v>0</v>
      </c>
      <c r="O1984" s="663"/>
    </row>
    <row r="1985" spans="1:15" ht="69.95" customHeight="1" x14ac:dyDescent="0.25">
      <c r="A1985" s="543"/>
      <c r="B1985" s="554"/>
      <c r="C1985" s="559">
        <v>2801201</v>
      </c>
      <c r="D1985" s="708" t="s">
        <v>947</v>
      </c>
      <c r="E1985" s="566"/>
      <c r="F1985" s="543"/>
      <c r="G1985" s="565">
        <v>51070120</v>
      </c>
      <c r="H1985" s="709" t="s">
        <v>948</v>
      </c>
      <c r="I1985" s="665" t="s">
        <v>448</v>
      </c>
      <c r="J1985" s="665"/>
      <c r="K1985" s="562" t="s">
        <v>163</v>
      </c>
      <c r="L1985" s="1379">
        <v>1</v>
      </c>
      <c r="M1985" s="661"/>
      <c r="N1985" s="661">
        <f t="shared" si="45"/>
        <v>0</v>
      </c>
      <c r="O1985" s="663"/>
    </row>
    <row r="1986" spans="1:15" ht="69.95" customHeight="1" x14ac:dyDescent="0.25">
      <c r="A1986" s="543"/>
      <c r="B1986" s="554"/>
      <c r="C1986" s="565">
        <v>2851630</v>
      </c>
      <c r="D1986" s="708" t="s">
        <v>459</v>
      </c>
      <c r="E1986" s="566"/>
      <c r="F1986" s="543"/>
      <c r="G1986" s="565">
        <v>53516052</v>
      </c>
      <c r="H1986" s="708" t="s">
        <v>460</v>
      </c>
      <c r="I1986" s="660" t="s">
        <v>448</v>
      </c>
      <c r="J1986" s="660"/>
      <c r="K1986" s="562" t="s">
        <v>163</v>
      </c>
      <c r="L1986" s="1382">
        <v>1</v>
      </c>
      <c r="M1986" s="661"/>
      <c r="N1986" s="661">
        <f t="shared" si="45"/>
        <v>0</v>
      </c>
      <c r="O1986" s="663"/>
    </row>
    <row r="1987" spans="1:15" ht="69.95" customHeight="1" x14ac:dyDescent="0.25">
      <c r="A1987" s="543"/>
      <c r="B1987" s="554"/>
      <c r="C1987" s="559">
        <v>2831607</v>
      </c>
      <c r="D1987" s="708" t="s">
        <v>449</v>
      </c>
      <c r="E1987" s="566"/>
      <c r="F1987" s="543"/>
      <c r="G1987" s="565">
        <v>54038070</v>
      </c>
      <c r="H1987" s="709" t="s">
        <v>450</v>
      </c>
      <c r="I1987" s="665" t="s">
        <v>448</v>
      </c>
      <c r="J1987" s="665"/>
      <c r="K1987" s="562" t="s">
        <v>163</v>
      </c>
      <c r="L1987" s="1379">
        <v>1</v>
      </c>
      <c r="M1987" s="661"/>
      <c r="N1987" s="661">
        <f t="shared" si="45"/>
        <v>0</v>
      </c>
      <c r="O1987" s="663"/>
    </row>
    <row r="1988" spans="1:15" ht="69.95" customHeight="1" x14ac:dyDescent="0.25">
      <c r="A1988" s="543"/>
      <c r="B1988" s="554"/>
      <c r="C1988" s="565">
        <v>2820111</v>
      </c>
      <c r="D1988" s="708" t="s">
        <v>455</v>
      </c>
      <c r="E1988" s="566"/>
      <c r="F1988" s="543"/>
      <c r="G1988" s="565">
        <v>50113160</v>
      </c>
      <c r="H1988" s="708" t="s">
        <v>456</v>
      </c>
      <c r="I1988" s="660" t="s">
        <v>448</v>
      </c>
      <c r="J1988" s="660"/>
      <c r="K1988" s="562" t="s">
        <v>163</v>
      </c>
      <c r="L1988" s="1382">
        <v>1</v>
      </c>
      <c r="M1988" s="661"/>
      <c r="N1988" s="661">
        <f t="shared" si="45"/>
        <v>0</v>
      </c>
      <c r="O1988" s="663"/>
    </row>
    <row r="1989" spans="1:15" ht="69.95" customHeight="1" x14ac:dyDescent="0.25">
      <c r="A1989" s="543"/>
      <c r="B1989" s="554"/>
      <c r="C1989" s="559">
        <v>1010337</v>
      </c>
      <c r="D1989" s="708" t="s">
        <v>667</v>
      </c>
      <c r="E1989" s="566"/>
      <c r="F1989" s="543"/>
      <c r="G1989" s="565">
        <v>40103058</v>
      </c>
      <c r="H1989" s="709" t="s">
        <v>668</v>
      </c>
      <c r="I1989" s="665" t="s">
        <v>669</v>
      </c>
      <c r="J1989" s="665"/>
      <c r="K1989" s="562" t="s">
        <v>103</v>
      </c>
      <c r="L1989" s="1379">
        <v>3</v>
      </c>
      <c r="M1989" s="661"/>
      <c r="N1989" s="661">
        <f t="shared" si="45"/>
        <v>0</v>
      </c>
      <c r="O1989" s="663"/>
    </row>
    <row r="1990" spans="1:15" ht="69.95" customHeight="1" x14ac:dyDescent="0.25">
      <c r="A1990" s="543"/>
      <c r="B1990" s="554"/>
      <c r="C1990" s="565">
        <v>2901620</v>
      </c>
      <c r="D1990" s="708" t="s">
        <v>457</v>
      </c>
      <c r="E1990" s="557"/>
      <c r="F1990" s="558"/>
      <c r="G1990" s="565">
        <v>52516050</v>
      </c>
      <c r="H1990" s="708" t="s">
        <v>458</v>
      </c>
      <c r="I1990" s="660" t="s">
        <v>448</v>
      </c>
      <c r="J1990" s="660"/>
      <c r="K1990" s="562" t="s">
        <v>163</v>
      </c>
      <c r="L1990" s="1382">
        <v>1</v>
      </c>
      <c r="M1990" s="661"/>
      <c r="N1990" s="661">
        <f t="shared" si="45"/>
        <v>0</v>
      </c>
      <c r="O1990" s="666"/>
    </row>
    <row r="1991" spans="1:15" ht="69.95" customHeight="1" x14ac:dyDescent="0.25">
      <c r="A1991" s="543"/>
      <c r="B1991" s="554"/>
      <c r="C1991" s="565">
        <v>2624102</v>
      </c>
      <c r="D1991" s="708" t="s">
        <v>748</v>
      </c>
      <c r="E1991" s="569" t="s">
        <v>1044</v>
      </c>
      <c r="F1991" s="561" t="s">
        <v>35</v>
      </c>
      <c r="G1991" s="565">
        <v>80632002</v>
      </c>
      <c r="H1991" s="708" t="s">
        <v>750</v>
      </c>
      <c r="I1991" s="660" t="s">
        <v>665</v>
      </c>
      <c r="J1991" s="660" t="s">
        <v>30</v>
      </c>
      <c r="K1991" s="562" t="s">
        <v>163</v>
      </c>
      <c r="L1991" s="1382">
        <v>1</v>
      </c>
      <c r="M1991" s="661"/>
      <c r="N1991" s="661">
        <f t="shared" si="45"/>
        <v>0</v>
      </c>
      <c r="O1991" s="694">
        <f>SUM(N1991:N1991)</f>
        <v>0</v>
      </c>
    </row>
    <row r="1992" spans="1:15" ht="69.95" customHeight="1" x14ac:dyDescent="0.25">
      <c r="A1992" s="543"/>
      <c r="B1992" s="554"/>
      <c r="C1992" s="565">
        <v>2601006</v>
      </c>
      <c r="D1992" s="708" t="s">
        <v>791</v>
      </c>
      <c r="E1992" s="572" t="s">
        <v>1045</v>
      </c>
      <c r="F1992" s="573" t="s">
        <v>1046</v>
      </c>
      <c r="G1992" s="565">
        <v>81201010</v>
      </c>
      <c r="H1992" s="708" t="s">
        <v>794</v>
      </c>
      <c r="I1992" s="660" t="s">
        <v>665</v>
      </c>
      <c r="J1992" s="660" t="s">
        <v>30</v>
      </c>
      <c r="K1992" s="562" t="s">
        <v>163</v>
      </c>
      <c r="L1992" s="1382">
        <v>1</v>
      </c>
      <c r="M1992" s="661"/>
      <c r="N1992" s="661">
        <f t="shared" si="45"/>
        <v>0</v>
      </c>
      <c r="O1992" s="662">
        <f>SUM(N1992:N1993)</f>
        <v>0</v>
      </c>
    </row>
    <row r="1993" spans="1:15" ht="69.95" customHeight="1" x14ac:dyDescent="0.25">
      <c r="A1993" s="543"/>
      <c r="B1993" s="554"/>
      <c r="C1993" s="565">
        <v>1010337</v>
      </c>
      <c r="D1993" s="708" t="s">
        <v>667</v>
      </c>
      <c r="E1993" s="557"/>
      <c r="F1993" s="558"/>
      <c r="G1993" s="565">
        <v>40103058</v>
      </c>
      <c r="H1993" s="708" t="s">
        <v>668</v>
      </c>
      <c r="I1993" s="660" t="s">
        <v>669</v>
      </c>
      <c r="J1993" s="660"/>
      <c r="K1993" s="562" t="s">
        <v>103</v>
      </c>
      <c r="L1993" s="1382">
        <v>3</v>
      </c>
      <c r="M1993" s="661"/>
      <c r="N1993" s="661">
        <f t="shared" si="45"/>
        <v>0</v>
      </c>
      <c r="O1993" s="666"/>
    </row>
    <row r="1994" spans="1:15" ht="69.95" customHeight="1" x14ac:dyDescent="0.25">
      <c r="A1994" s="543"/>
      <c r="B1994" s="554"/>
      <c r="C1994" s="565">
        <v>3014504</v>
      </c>
      <c r="D1994" s="708" t="s">
        <v>1052</v>
      </c>
      <c r="E1994" s="572" t="s">
        <v>1053</v>
      </c>
      <c r="F1994" s="573" t="s">
        <v>1053</v>
      </c>
      <c r="G1994" s="565">
        <v>90113010</v>
      </c>
      <c r="H1994" s="710" t="s">
        <v>1054</v>
      </c>
      <c r="I1994" s="668" t="s">
        <v>680</v>
      </c>
      <c r="J1994" s="668" t="s">
        <v>36</v>
      </c>
      <c r="K1994" s="562" t="s">
        <v>163</v>
      </c>
      <c r="L1994" s="1380">
        <v>1</v>
      </c>
      <c r="M1994" s="661"/>
      <c r="N1994" s="661">
        <f t="shared" si="45"/>
        <v>0</v>
      </c>
      <c r="O1994" s="669">
        <f>SUM(N1994:N1996)</f>
        <v>0</v>
      </c>
    </row>
    <row r="1995" spans="1:15" ht="69.95" customHeight="1" x14ac:dyDescent="0.25">
      <c r="A1995" s="543"/>
      <c r="B1995" s="554"/>
      <c r="C1995" s="589">
        <v>2820161</v>
      </c>
      <c r="D1995" s="708" t="s">
        <v>909</v>
      </c>
      <c r="E1995" s="566"/>
      <c r="F1995" s="543"/>
      <c r="G1995" s="565">
        <v>50113260</v>
      </c>
      <c r="H1995" s="710" t="s">
        <v>910</v>
      </c>
      <c r="I1995" s="668" t="s">
        <v>448</v>
      </c>
      <c r="J1995" s="668"/>
      <c r="K1995" s="562" t="s">
        <v>163</v>
      </c>
      <c r="L1995" s="1380">
        <v>2</v>
      </c>
      <c r="M1995" s="661"/>
      <c r="N1995" s="661">
        <f t="shared" si="45"/>
        <v>0</v>
      </c>
      <c r="O1995" s="670"/>
    </row>
    <row r="1996" spans="1:15" ht="69.95" customHeight="1" x14ac:dyDescent="0.25">
      <c r="A1996" s="543"/>
      <c r="B1996" s="554"/>
      <c r="C1996" s="559">
        <v>2820108</v>
      </c>
      <c r="D1996" s="708" t="s">
        <v>686</v>
      </c>
      <c r="E1996" s="557"/>
      <c r="F1996" s="558"/>
      <c r="G1996" s="565">
        <v>50112008</v>
      </c>
      <c r="H1996" s="710" t="s">
        <v>687</v>
      </c>
      <c r="I1996" s="668" t="s">
        <v>448</v>
      </c>
      <c r="J1996" s="668"/>
      <c r="K1996" s="562" t="s">
        <v>688</v>
      </c>
      <c r="L1996" s="1380">
        <v>1</v>
      </c>
      <c r="M1996" s="661"/>
      <c r="N1996" s="661">
        <f t="shared" si="45"/>
        <v>0</v>
      </c>
      <c r="O1996" s="671"/>
    </row>
    <row r="1997" spans="1:15" ht="69.95" customHeight="1" x14ac:dyDescent="0.25">
      <c r="A1997" s="543"/>
      <c r="B1997" s="554"/>
      <c r="C1997" s="574">
        <v>2611125</v>
      </c>
      <c r="D1997" s="708" t="s">
        <v>778</v>
      </c>
      <c r="E1997" s="572" t="s">
        <v>997</v>
      </c>
      <c r="F1997" s="573" t="s">
        <v>998</v>
      </c>
      <c r="G1997" s="565">
        <v>81501250</v>
      </c>
      <c r="H1997" s="708" t="s">
        <v>780</v>
      </c>
      <c r="I1997" s="660" t="s">
        <v>665</v>
      </c>
      <c r="J1997" s="660" t="s">
        <v>623</v>
      </c>
      <c r="K1997" s="562" t="s">
        <v>163</v>
      </c>
      <c r="L1997" s="1380">
        <v>2</v>
      </c>
      <c r="M1997" s="661"/>
      <c r="N1997" s="661">
        <f t="shared" si="45"/>
        <v>0</v>
      </c>
      <c r="O1997" s="669">
        <f>SUM(N1997:N2001)</f>
        <v>0</v>
      </c>
    </row>
    <row r="1998" spans="1:15" ht="69.95" customHeight="1" x14ac:dyDescent="0.25">
      <c r="A1998" s="543"/>
      <c r="B1998" s="554"/>
      <c r="C1998" s="565">
        <v>2830557</v>
      </c>
      <c r="D1998" s="708" t="s">
        <v>724</v>
      </c>
      <c r="E1998" s="566"/>
      <c r="F1998" s="543"/>
      <c r="G1998" s="565">
        <v>51508030</v>
      </c>
      <c r="H1998" s="710" t="s">
        <v>725</v>
      </c>
      <c r="I1998" s="668" t="s">
        <v>726</v>
      </c>
      <c r="J1998" s="668"/>
      <c r="K1998" s="562" t="s">
        <v>163</v>
      </c>
      <c r="L1998" s="1380">
        <v>1</v>
      </c>
      <c r="M1998" s="661"/>
      <c r="N1998" s="661">
        <f t="shared" si="45"/>
        <v>0</v>
      </c>
      <c r="O1998" s="670"/>
    </row>
    <row r="1999" spans="1:15" ht="69.95" customHeight="1" x14ac:dyDescent="0.25">
      <c r="A1999" s="543"/>
      <c r="B1999" s="554"/>
      <c r="C1999" s="574">
        <v>1021752</v>
      </c>
      <c r="D1999" s="708" t="s">
        <v>689</v>
      </c>
      <c r="E1999" s="566"/>
      <c r="F1999" s="543"/>
      <c r="G1999" s="565">
        <v>41002192</v>
      </c>
      <c r="H1999" s="708" t="s">
        <v>691</v>
      </c>
      <c r="I1999" s="660" t="s">
        <v>685</v>
      </c>
      <c r="J1999" s="660"/>
      <c r="K1999" s="562" t="s">
        <v>103</v>
      </c>
      <c r="L1999" s="1380">
        <v>6</v>
      </c>
      <c r="M1999" s="661"/>
      <c r="N1999" s="661">
        <f t="shared" si="45"/>
        <v>0</v>
      </c>
      <c r="O1999" s="670"/>
    </row>
    <row r="2000" spans="1:15" ht="69.95" customHeight="1" x14ac:dyDescent="0.25">
      <c r="A2000" s="543"/>
      <c r="B2000" s="554"/>
      <c r="C2000" s="565">
        <v>2056203</v>
      </c>
      <c r="D2000" s="708" t="s">
        <v>727</v>
      </c>
      <c r="E2000" s="566"/>
      <c r="F2000" s="543"/>
      <c r="G2000" s="565">
        <v>10804300</v>
      </c>
      <c r="H2000" s="708" t="s">
        <v>728</v>
      </c>
      <c r="I2000" s="660" t="s">
        <v>466</v>
      </c>
      <c r="J2000" s="660"/>
      <c r="K2000" s="562" t="s">
        <v>163</v>
      </c>
      <c r="L2000" s="1380">
        <v>3</v>
      </c>
      <c r="M2000" s="661"/>
      <c r="N2000" s="661">
        <f t="shared" si="45"/>
        <v>0</v>
      </c>
      <c r="O2000" s="670"/>
    </row>
    <row r="2001" spans="1:15" ht="69.95" customHeight="1" x14ac:dyDescent="0.25">
      <c r="A2001" s="543"/>
      <c r="B2001" s="554"/>
      <c r="C2001" s="565">
        <v>2820111</v>
      </c>
      <c r="D2001" s="708" t="s">
        <v>455</v>
      </c>
      <c r="E2001" s="557"/>
      <c r="F2001" s="558"/>
      <c r="G2001" s="565">
        <v>50113160</v>
      </c>
      <c r="H2001" s="710" t="s">
        <v>456</v>
      </c>
      <c r="I2001" s="668" t="s">
        <v>448</v>
      </c>
      <c r="J2001" s="668"/>
      <c r="K2001" s="562" t="s">
        <v>163</v>
      </c>
      <c r="L2001" s="1380">
        <v>1</v>
      </c>
      <c r="M2001" s="661"/>
      <c r="N2001" s="661">
        <f t="shared" si="45"/>
        <v>0</v>
      </c>
      <c r="O2001" s="671"/>
    </row>
    <row r="2002" spans="1:15" ht="69.95" customHeight="1" x14ac:dyDescent="0.25">
      <c r="A2002" s="543"/>
      <c r="B2002" s="643"/>
      <c r="C2002" s="574">
        <v>2621102</v>
      </c>
      <c r="D2002" s="708" t="s">
        <v>744</v>
      </c>
      <c r="E2002" s="714" t="s">
        <v>962</v>
      </c>
      <c r="F2002" s="562" t="s">
        <v>35</v>
      </c>
      <c r="G2002" s="565">
        <v>80611035</v>
      </c>
      <c r="H2002" s="708" t="s">
        <v>746</v>
      </c>
      <c r="I2002" s="660" t="s">
        <v>665</v>
      </c>
      <c r="J2002" s="660" t="s">
        <v>623</v>
      </c>
      <c r="K2002" s="562" t="s">
        <v>163</v>
      </c>
      <c r="L2002" s="1380">
        <v>2</v>
      </c>
      <c r="M2002" s="661"/>
      <c r="N2002" s="661">
        <f t="shared" si="45"/>
        <v>0</v>
      </c>
      <c r="O2002" s="697">
        <f>SUM(N2002)</f>
        <v>0</v>
      </c>
    </row>
    <row r="2003" spans="1:15" ht="69.95" customHeight="1" x14ac:dyDescent="0.25">
      <c r="A2003" s="501" t="s">
        <v>1087</v>
      </c>
      <c r="B2003" s="672"/>
      <c r="C2003" s="523">
        <v>2120102</v>
      </c>
      <c r="D2003" s="711" t="s">
        <v>655</v>
      </c>
      <c r="E2003" s="530" t="s">
        <v>1043</v>
      </c>
      <c r="F2003" s="531" t="s">
        <v>35</v>
      </c>
      <c r="G2003" s="523">
        <v>12005072</v>
      </c>
      <c r="H2003" s="711" t="s">
        <v>658</v>
      </c>
      <c r="I2003" s="677" t="s">
        <v>466</v>
      </c>
      <c r="J2003" s="677" t="s">
        <v>30</v>
      </c>
      <c r="K2003" s="518" t="s">
        <v>163</v>
      </c>
      <c r="L2003" s="1383">
        <v>1</v>
      </c>
      <c r="M2003" s="678"/>
      <c r="N2003" s="678">
        <f>+M2003*L2003</f>
        <v>0</v>
      </c>
      <c r="O2003" s="679">
        <f>SUM(N2004:N2011)</f>
        <v>0</v>
      </c>
    </row>
    <row r="2004" spans="1:15" ht="69.95" customHeight="1" x14ac:dyDescent="0.25">
      <c r="A2004" s="501"/>
      <c r="B2004" s="511"/>
      <c r="C2004" s="523">
        <v>2112042</v>
      </c>
      <c r="D2004" s="711" t="s">
        <v>659</v>
      </c>
      <c r="E2004" s="524"/>
      <c r="F2004" s="501"/>
      <c r="G2004" s="523">
        <v>12611400</v>
      </c>
      <c r="H2004" s="711" t="s">
        <v>660</v>
      </c>
      <c r="I2004" s="677" t="s">
        <v>466</v>
      </c>
      <c r="J2004" s="677"/>
      <c r="K2004" s="518" t="s">
        <v>163</v>
      </c>
      <c r="L2004" s="1383">
        <v>1</v>
      </c>
      <c r="M2004" s="678"/>
      <c r="N2004" s="678">
        <f>+M2004*L2004</f>
        <v>0</v>
      </c>
      <c r="O2004" s="682"/>
    </row>
    <row r="2005" spans="1:15" ht="69.95" customHeight="1" x14ac:dyDescent="0.25">
      <c r="A2005" s="501"/>
      <c r="B2005" s="511"/>
      <c r="C2005" s="523">
        <v>2516122</v>
      </c>
      <c r="D2005" s="711" t="s">
        <v>661</v>
      </c>
      <c r="E2005" s="524"/>
      <c r="F2005" s="501"/>
      <c r="G2005" s="523">
        <v>81528112</v>
      </c>
      <c r="H2005" s="711" t="s">
        <v>664</v>
      </c>
      <c r="I2005" s="677" t="s">
        <v>665</v>
      </c>
      <c r="J2005" s="677"/>
      <c r="K2005" s="518" t="s">
        <v>163</v>
      </c>
      <c r="L2005" s="1383">
        <v>1</v>
      </c>
      <c r="M2005" s="678"/>
      <c r="N2005" s="678">
        <f t="shared" ref="N2005:N2023" si="46">+M2005*L2005</f>
        <v>0</v>
      </c>
      <c r="O2005" s="682"/>
    </row>
    <row r="2006" spans="1:15" ht="69.95" customHeight="1" x14ac:dyDescent="0.25">
      <c r="A2006" s="501"/>
      <c r="B2006" s="511"/>
      <c r="C2006" s="512">
        <v>2801201</v>
      </c>
      <c r="D2006" s="711" t="s">
        <v>947</v>
      </c>
      <c r="E2006" s="524"/>
      <c r="F2006" s="501"/>
      <c r="G2006" s="523">
        <v>51070120</v>
      </c>
      <c r="H2006" s="712" t="s">
        <v>948</v>
      </c>
      <c r="I2006" s="517" t="s">
        <v>448</v>
      </c>
      <c r="J2006" s="517"/>
      <c r="K2006" s="518" t="s">
        <v>163</v>
      </c>
      <c r="L2006" s="1375">
        <v>1</v>
      </c>
      <c r="M2006" s="678"/>
      <c r="N2006" s="678">
        <f t="shared" si="46"/>
        <v>0</v>
      </c>
      <c r="O2006" s="682"/>
    </row>
    <row r="2007" spans="1:15" ht="69.95" customHeight="1" x14ac:dyDescent="0.25">
      <c r="A2007" s="501"/>
      <c r="B2007" s="511"/>
      <c r="C2007" s="523">
        <v>2851630</v>
      </c>
      <c r="D2007" s="711" t="s">
        <v>459</v>
      </c>
      <c r="E2007" s="524"/>
      <c r="F2007" s="501"/>
      <c r="G2007" s="523">
        <v>53516052</v>
      </c>
      <c r="H2007" s="711" t="s">
        <v>460</v>
      </c>
      <c r="I2007" s="677" t="s">
        <v>448</v>
      </c>
      <c r="J2007" s="677"/>
      <c r="K2007" s="518" t="s">
        <v>163</v>
      </c>
      <c r="L2007" s="1383">
        <v>1</v>
      </c>
      <c r="M2007" s="678"/>
      <c r="N2007" s="678">
        <f t="shared" si="46"/>
        <v>0</v>
      </c>
      <c r="O2007" s="682"/>
    </row>
    <row r="2008" spans="1:15" ht="69.95" customHeight="1" x14ac:dyDescent="0.25">
      <c r="A2008" s="501"/>
      <c r="B2008" s="511"/>
      <c r="C2008" s="512">
        <v>2831607</v>
      </c>
      <c r="D2008" s="711" t="s">
        <v>449</v>
      </c>
      <c r="E2008" s="524"/>
      <c r="F2008" s="501"/>
      <c r="G2008" s="523">
        <v>54038070</v>
      </c>
      <c r="H2008" s="712" t="s">
        <v>450</v>
      </c>
      <c r="I2008" s="517" t="s">
        <v>448</v>
      </c>
      <c r="J2008" s="517"/>
      <c r="K2008" s="518" t="s">
        <v>163</v>
      </c>
      <c r="L2008" s="1375">
        <v>1</v>
      </c>
      <c r="M2008" s="678"/>
      <c r="N2008" s="678">
        <f t="shared" si="46"/>
        <v>0</v>
      </c>
      <c r="O2008" s="682"/>
    </row>
    <row r="2009" spans="1:15" ht="69.95" customHeight="1" x14ac:dyDescent="0.25">
      <c r="A2009" s="501"/>
      <c r="B2009" s="511"/>
      <c r="C2009" s="523">
        <v>2820111</v>
      </c>
      <c r="D2009" s="711" t="s">
        <v>455</v>
      </c>
      <c r="E2009" s="524"/>
      <c r="F2009" s="501"/>
      <c r="G2009" s="523">
        <v>50113160</v>
      </c>
      <c r="H2009" s="711" t="s">
        <v>456</v>
      </c>
      <c r="I2009" s="677" t="s">
        <v>448</v>
      </c>
      <c r="J2009" s="677"/>
      <c r="K2009" s="518" t="s">
        <v>163</v>
      </c>
      <c r="L2009" s="1383">
        <v>1</v>
      </c>
      <c r="M2009" s="678"/>
      <c r="N2009" s="678">
        <f t="shared" si="46"/>
        <v>0</v>
      </c>
      <c r="O2009" s="682"/>
    </row>
    <row r="2010" spans="1:15" ht="69.95" customHeight="1" x14ac:dyDescent="0.25">
      <c r="A2010" s="501"/>
      <c r="B2010" s="511"/>
      <c r="C2010" s="512">
        <v>1010337</v>
      </c>
      <c r="D2010" s="711" t="s">
        <v>667</v>
      </c>
      <c r="E2010" s="524"/>
      <c r="F2010" s="501"/>
      <c r="G2010" s="523">
        <v>40103058</v>
      </c>
      <c r="H2010" s="712" t="s">
        <v>668</v>
      </c>
      <c r="I2010" s="517" t="s">
        <v>669</v>
      </c>
      <c r="J2010" s="517"/>
      <c r="K2010" s="518" t="s">
        <v>103</v>
      </c>
      <c r="L2010" s="1375">
        <v>3</v>
      </c>
      <c r="M2010" s="678"/>
      <c r="N2010" s="678">
        <f t="shared" si="46"/>
        <v>0</v>
      </c>
      <c r="O2010" s="682"/>
    </row>
    <row r="2011" spans="1:15" ht="69.95" customHeight="1" x14ac:dyDescent="0.25">
      <c r="A2011" s="501"/>
      <c r="B2011" s="511"/>
      <c r="C2011" s="523">
        <v>2901620</v>
      </c>
      <c r="D2011" s="711" t="s">
        <v>457</v>
      </c>
      <c r="E2011" s="514"/>
      <c r="F2011" s="515"/>
      <c r="G2011" s="523">
        <v>52516050</v>
      </c>
      <c r="H2011" s="711" t="s">
        <v>458</v>
      </c>
      <c r="I2011" s="677" t="s">
        <v>448</v>
      </c>
      <c r="J2011" s="677"/>
      <c r="K2011" s="518" t="s">
        <v>163</v>
      </c>
      <c r="L2011" s="1383">
        <v>1</v>
      </c>
      <c r="M2011" s="678"/>
      <c r="N2011" s="678">
        <f t="shared" si="46"/>
        <v>0</v>
      </c>
      <c r="O2011" s="685"/>
    </row>
    <row r="2012" spans="1:15" ht="69.95" customHeight="1" x14ac:dyDescent="0.25">
      <c r="A2012" s="501"/>
      <c r="B2012" s="511"/>
      <c r="C2012" s="523">
        <v>2624103</v>
      </c>
      <c r="D2012" s="711" t="s">
        <v>758</v>
      </c>
      <c r="E2012" s="527" t="s">
        <v>1057</v>
      </c>
      <c r="F2012" s="519" t="s">
        <v>35</v>
      </c>
      <c r="G2012" s="523">
        <v>80632003</v>
      </c>
      <c r="H2012" s="711" t="s">
        <v>760</v>
      </c>
      <c r="I2012" s="677" t="s">
        <v>665</v>
      </c>
      <c r="J2012" s="677" t="s">
        <v>30</v>
      </c>
      <c r="K2012" s="518" t="s">
        <v>163</v>
      </c>
      <c r="L2012" s="1383">
        <v>1</v>
      </c>
      <c r="M2012" s="678"/>
      <c r="N2012" s="678">
        <f t="shared" si="46"/>
        <v>0</v>
      </c>
      <c r="O2012" s="700">
        <f>SUM(N2012:N2012)</f>
        <v>0</v>
      </c>
    </row>
    <row r="2013" spans="1:15" ht="69.95" customHeight="1" x14ac:dyDescent="0.25">
      <c r="A2013" s="501"/>
      <c r="B2013" s="511"/>
      <c r="C2013" s="523">
        <v>2601006</v>
      </c>
      <c r="D2013" s="711" t="s">
        <v>791</v>
      </c>
      <c r="E2013" s="530" t="s">
        <v>1045</v>
      </c>
      <c r="F2013" s="531" t="s">
        <v>1046</v>
      </c>
      <c r="G2013" s="523">
        <v>81201010</v>
      </c>
      <c r="H2013" s="711" t="s">
        <v>794</v>
      </c>
      <c r="I2013" s="677" t="s">
        <v>665</v>
      </c>
      <c r="J2013" s="677" t="s">
        <v>30</v>
      </c>
      <c r="K2013" s="518" t="s">
        <v>163</v>
      </c>
      <c r="L2013" s="1383">
        <v>1</v>
      </c>
      <c r="M2013" s="678"/>
      <c r="N2013" s="678">
        <f t="shared" si="46"/>
        <v>0</v>
      </c>
      <c r="O2013" s="679">
        <f>SUM(N2013:N2014)</f>
        <v>0</v>
      </c>
    </row>
    <row r="2014" spans="1:15" ht="69.95" customHeight="1" x14ac:dyDescent="0.25">
      <c r="A2014" s="501"/>
      <c r="B2014" s="511"/>
      <c r="C2014" s="523">
        <v>1010337</v>
      </c>
      <c r="D2014" s="711" t="s">
        <v>667</v>
      </c>
      <c r="E2014" s="514"/>
      <c r="F2014" s="515"/>
      <c r="G2014" s="523">
        <v>40103058</v>
      </c>
      <c r="H2014" s="711" t="s">
        <v>668</v>
      </c>
      <c r="I2014" s="677" t="s">
        <v>669</v>
      </c>
      <c r="J2014" s="677"/>
      <c r="K2014" s="518" t="s">
        <v>103</v>
      </c>
      <c r="L2014" s="1383">
        <v>3</v>
      </c>
      <c r="M2014" s="678"/>
      <c r="N2014" s="678">
        <f t="shared" si="46"/>
        <v>0</v>
      </c>
      <c r="O2014" s="685"/>
    </row>
    <row r="2015" spans="1:15" ht="69.95" customHeight="1" x14ac:dyDescent="0.25">
      <c r="A2015" s="501"/>
      <c r="B2015" s="511"/>
      <c r="C2015" s="523">
        <v>3014505</v>
      </c>
      <c r="D2015" s="711" t="s">
        <v>1058</v>
      </c>
      <c r="E2015" s="530" t="s">
        <v>1059</v>
      </c>
      <c r="F2015" s="531" t="s">
        <v>1059</v>
      </c>
      <c r="G2015" s="523">
        <v>90113015</v>
      </c>
      <c r="H2015" s="713" t="s">
        <v>1060</v>
      </c>
      <c r="I2015" s="686" t="s">
        <v>680</v>
      </c>
      <c r="J2015" s="686" t="s">
        <v>36</v>
      </c>
      <c r="K2015" s="518" t="s">
        <v>163</v>
      </c>
      <c r="L2015" s="1376">
        <v>1</v>
      </c>
      <c r="M2015" s="678"/>
      <c r="N2015" s="678">
        <f t="shared" si="46"/>
        <v>0</v>
      </c>
      <c r="O2015" s="687">
        <f>SUM(N2015:N2017)</f>
        <v>0</v>
      </c>
    </row>
    <row r="2016" spans="1:15" ht="69.95" customHeight="1" x14ac:dyDescent="0.25">
      <c r="A2016" s="501"/>
      <c r="B2016" s="511"/>
      <c r="C2016" s="688">
        <v>2820161</v>
      </c>
      <c r="D2016" s="711" t="s">
        <v>909</v>
      </c>
      <c r="E2016" s="524"/>
      <c r="F2016" s="501"/>
      <c r="G2016" s="523">
        <v>50113260</v>
      </c>
      <c r="H2016" s="713" t="s">
        <v>910</v>
      </c>
      <c r="I2016" s="686" t="s">
        <v>448</v>
      </c>
      <c r="J2016" s="686"/>
      <c r="K2016" s="518" t="s">
        <v>163</v>
      </c>
      <c r="L2016" s="1376">
        <v>2</v>
      </c>
      <c r="M2016" s="678"/>
      <c r="N2016" s="678">
        <f t="shared" si="46"/>
        <v>0</v>
      </c>
      <c r="O2016" s="689"/>
    </row>
    <row r="2017" spans="1:15" ht="69.95" customHeight="1" x14ac:dyDescent="0.25">
      <c r="A2017" s="501"/>
      <c r="B2017" s="511"/>
      <c r="C2017" s="512">
        <v>2820108</v>
      </c>
      <c r="D2017" s="711" t="s">
        <v>686</v>
      </c>
      <c r="E2017" s="514"/>
      <c r="F2017" s="515"/>
      <c r="G2017" s="523">
        <v>50112008</v>
      </c>
      <c r="H2017" s="713" t="s">
        <v>687</v>
      </c>
      <c r="I2017" s="686" t="s">
        <v>448</v>
      </c>
      <c r="J2017" s="686"/>
      <c r="K2017" s="518" t="s">
        <v>688</v>
      </c>
      <c r="L2017" s="1376">
        <v>1</v>
      </c>
      <c r="M2017" s="678"/>
      <c r="N2017" s="678">
        <f t="shared" si="46"/>
        <v>0</v>
      </c>
      <c r="O2017" s="690"/>
    </row>
    <row r="2018" spans="1:15" ht="69.95" customHeight="1" x14ac:dyDescent="0.25">
      <c r="A2018" s="501"/>
      <c r="B2018" s="511"/>
      <c r="C2018" s="532">
        <v>2611125</v>
      </c>
      <c r="D2018" s="711" t="s">
        <v>778</v>
      </c>
      <c r="E2018" s="530" t="s">
        <v>997</v>
      </c>
      <c r="F2018" s="531" t="s">
        <v>998</v>
      </c>
      <c r="G2018" s="523">
        <v>81501250</v>
      </c>
      <c r="H2018" s="711" t="s">
        <v>780</v>
      </c>
      <c r="I2018" s="677" t="s">
        <v>665</v>
      </c>
      <c r="J2018" s="677" t="s">
        <v>623</v>
      </c>
      <c r="K2018" s="518" t="s">
        <v>163</v>
      </c>
      <c r="L2018" s="1376">
        <v>2</v>
      </c>
      <c r="M2018" s="678"/>
      <c r="N2018" s="678">
        <f t="shared" si="46"/>
        <v>0</v>
      </c>
      <c r="O2018" s="687">
        <f>SUM(N2018:N2022)</f>
        <v>0</v>
      </c>
    </row>
    <row r="2019" spans="1:15" ht="69.95" customHeight="1" x14ac:dyDescent="0.25">
      <c r="A2019" s="501"/>
      <c r="B2019" s="511"/>
      <c r="C2019" s="523">
        <v>2830557</v>
      </c>
      <c r="D2019" s="711" t="s">
        <v>724</v>
      </c>
      <c r="E2019" s="524"/>
      <c r="F2019" s="501"/>
      <c r="G2019" s="523">
        <v>51508030</v>
      </c>
      <c r="H2019" s="713" t="s">
        <v>725</v>
      </c>
      <c r="I2019" s="686" t="s">
        <v>726</v>
      </c>
      <c r="J2019" s="686"/>
      <c r="K2019" s="518" t="s">
        <v>163</v>
      </c>
      <c r="L2019" s="1376">
        <v>1</v>
      </c>
      <c r="M2019" s="678"/>
      <c r="N2019" s="678">
        <f t="shared" si="46"/>
        <v>0</v>
      </c>
      <c r="O2019" s="689"/>
    </row>
    <row r="2020" spans="1:15" ht="69.95" customHeight="1" x14ac:dyDescent="0.25">
      <c r="A2020" s="501"/>
      <c r="B2020" s="511"/>
      <c r="C2020" s="532">
        <v>1021752</v>
      </c>
      <c r="D2020" s="711" t="s">
        <v>689</v>
      </c>
      <c r="E2020" s="524"/>
      <c r="F2020" s="501"/>
      <c r="G2020" s="523">
        <v>41002192</v>
      </c>
      <c r="H2020" s="711" t="s">
        <v>691</v>
      </c>
      <c r="I2020" s="677" t="s">
        <v>685</v>
      </c>
      <c r="J2020" s="677"/>
      <c r="K2020" s="518" t="s">
        <v>103</v>
      </c>
      <c r="L2020" s="1376">
        <v>6</v>
      </c>
      <c r="M2020" s="678"/>
      <c r="N2020" s="678">
        <f t="shared" si="46"/>
        <v>0</v>
      </c>
      <c r="O2020" s="689"/>
    </row>
    <row r="2021" spans="1:15" ht="69.95" customHeight="1" x14ac:dyDescent="0.25">
      <c r="A2021" s="501"/>
      <c r="B2021" s="511"/>
      <c r="C2021" s="523">
        <v>2056203</v>
      </c>
      <c r="D2021" s="711" t="s">
        <v>727</v>
      </c>
      <c r="E2021" s="524"/>
      <c r="F2021" s="501"/>
      <c r="G2021" s="523">
        <v>10804300</v>
      </c>
      <c r="H2021" s="711" t="s">
        <v>728</v>
      </c>
      <c r="I2021" s="677" t="s">
        <v>466</v>
      </c>
      <c r="J2021" s="677"/>
      <c r="K2021" s="518" t="s">
        <v>163</v>
      </c>
      <c r="L2021" s="1376">
        <v>3</v>
      </c>
      <c r="M2021" s="678"/>
      <c r="N2021" s="678">
        <f t="shared" si="46"/>
        <v>0</v>
      </c>
      <c r="O2021" s="689"/>
    </row>
    <row r="2022" spans="1:15" ht="69.95" customHeight="1" x14ac:dyDescent="0.25">
      <c r="A2022" s="501"/>
      <c r="B2022" s="511"/>
      <c r="C2022" s="523">
        <v>2820111</v>
      </c>
      <c r="D2022" s="711" t="s">
        <v>455</v>
      </c>
      <c r="E2022" s="514"/>
      <c r="F2022" s="515"/>
      <c r="G2022" s="523">
        <v>50113160</v>
      </c>
      <c r="H2022" s="713" t="s">
        <v>456</v>
      </c>
      <c r="I2022" s="686" t="s">
        <v>448</v>
      </c>
      <c r="J2022" s="686"/>
      <c r="K2022" s="518" t="s">
        <v>163</v>
      </c>
      <c r="L2022" s="1376">
        <v>1</v>
      </c>
      <c r="M2022" s="678"/>
      <c r="N2022" s="678">
        <f t="shared" si="46"/>
        <v>0</v>
      </c>
      <c r="O2022" s="690"/>
    </row>
    <row r="2023" spans="1:15" ht="69.95" customHeight="1" x14ac:dyDescent="0.25">
      <c r="A2023" s="501"/>
      <c r="B2023" s="691"/>
      <c r="C2023" s="532">
        <v>2621106</v>
      </c>
      <c r="D2023" s="711" t="s">
        <v>754</v>
      </c>
      <c r="E2023" s="715" t="s">
        <v>967</v>
      </c>
      <c r="F2023" s="518" t="s">
        <v>35</v>
      </c>
      <c r="G2023" s="523">
        <v>80611063</v>
      </c>
      <c r="H2023" s="711" t="s">
        <v>756</v>
      </c>
      <c r="I2023" s="677" t="s">
        <v>665</v>
      </c>
      <c r="J2023" s="677" t="s">
        <v>623</v>
      </c>
      <c r="K2023" s="518" t="s">
        <v>163</v>
      </c>
      <c r="L2023" s="1376">
        <v>2</v>
      </c>
      <c r="M2023" s="678"/>
      <c r="N2023" s="678">
        <f t="shared" si="46"/>
        <v>0</v>
      </c>
      <c r="O2023" s="703">
        <f>SUM(N2023)</f>
        <v>0</v>
      </c>
    </row>
    <row r="2024" spans="1:15" ht="69.95" customHeight="1" x14ac:dyDescent="0.25">
      <c r="A2024" s="543" t="s">
        <v>1088</v>
      </c>
      <c r="B2024" s="642"/>
      <c r="C2024" s="565">
        <v>2120102</v>
      </c>
      <c r="D2024" s="708" t="s">
        <v>655</v>
      </c>
      <c r="E2024" s="572" t="s">
        <v>1043</v>
      </c>
      <c r="F2024" s="573" t="s">
        <v>35</v>
      </c>
      <c r="G2024" s="565">
        <v>12005072</v>
      </c>
      <c r="H2024" s="708" t="s">
        <v>658</v>
      </c>
      <c r="I2024" s="660" t="s">
        <v>466</v>
      </c>
      <c r="J2024" s="660" t="s">
        <v>30</v>
      </c>
      <c r="K2024" s="562" t="s">
        <v>163</v>
      </c>
      <c r="L2024" s="1382">
        <v>1</v>
      </c>
      <c r="M2024" s="661"/>
      <c r="N2024" s="661">
        <f>+M2024*L2024</f>
        <v>0</v>
      </c>
      <c r="O2024" s="662">
        <f>SUM(N2025:N2032)</f>
        <v>0</v>
      </c>
    </row>
    <row r="2025" spans="1:15" ht="69.95" customHeight="1" x14ac:dyDescent="0.25">
      <c r="A2025" s="543"/>
      <c r="B2025" s="554"/>
      <c r="C2025" s="565">
        <v>2112042</v>
      </c>
      <c r="D2025" s="708" t="s">
        <v>659</v>
      </c>
      <c r="E2025" s="566"/>
      <c r="F2025" s="543"/>
      <c r="G2025" s="565">
        <v>12611400</v>
      </c>
      <c r="H2025" s="708" t="s">
        <v>660</v>
      </c>
      <c r="I2025" s="660" t="s">
        <v>466</v>
      </c>
      <c r="J2025" s="660"/>
      <c r="K2025" s="562" t="s">
        <v>163</v>
      </c>
      <c r="L2025" s="1382">
        <v>1</v>
      </c>
      <c r="M2025" s="661"/>
      <c r="N2025" s="661">
        <f>+M2025*L2025</f>
        <v>0</v>
      </c>
      <c r="O2025" s="663"/>
    </row>
    <row r="2026" spans="1:15" ht="69.95" customHeight="1" x14ac:dyDescent="0.25">
      <c r="A2026" s="543"/>
      <c r="B2026" s="554"/>
      <c r="C2026" s="565">
        <v>2516122</v>
      </c>
      <c r="D2026" s="708" t="s">
        <v>661</v>
      </c>
      <c r="E2026" s="566"/>
      <c r="F2026" s="543"/>
      <c r="G2026" s="565">
        <v>81528112</v>
      </c>
      <c r="H2026" s="708" t="s">
        <v>664</v>
      </c>
      <c r="I2026" s="660" t="s">
        <v>665</v>
      </c>
      <c r="J2026" s="660"/>
      <c r="K2026" s="562" t="s">
        <v>163</v>
      </c>
      <c r="L2026" s="1382">
        <v>1</v>
      </c>
      <c r="M2026" s="661"/>
      <c r="N2026" s="661">
        <f t="shared" ref="N2026:N2044" si="47">+M2026*L2026</f>
        <v>0</v>
      </c>
      <c r="O2026" s="663"/>
    </row>
    <row r="2027" spans="1:15" ht="69.95" customHeight="1" x14ac:dyDescent="0.25">
      <c r="A2027" s="543"/>
      <c r="B2027" s="554"/>
      <c r="C2027" s="559">
        <v>2801201</v>
      </c>
      <c r="D2027" s="708" t="s">
        <v>947</v>
      </c>
      <c r="E2027" s="566"/>
      <c r="F2027" s="543"/>
      <c r="G2027" s="565">
        <v>51070120</v>
      </c>
      <c r="H2027" s="709" t="s">
        <v>948</v>
      </c>
      <c r="I2027" s="665" t="s">
        <v>448</v>
      </c>
      <c r="J2027" s="665"/>
      <c r="K2027" s="562" t="s">
        <v>163</v>
      </c>
      <c r="L2027" s="1379">
        <v>1</v>
      </c>
      <c r="M2027" s="661"/>
      <c r="N2027" s="661">
        <f t="shared" si="47"/>
        <v>0</v>
      </c>
      <c r="O2027" s="663"/>
    </row>
    <row r="2028" spans="1:15" ht="69.95" customHeight="1" x14ac:dyDescent="0.25">
      <c r="A2028" s="543"/>
      <c r="B2028" s="554"/>
      <c r="C2028" s="565">
        <v>2851630</v>
      </c>
      <c r="D2028" s="708" t="s">
        <v>459</v>
      </c>
      <c r="E2028" s="566"/>
      <c r="F2028" s="543"/>
      <c r="G2028" s="565">
        <v>53516052</v>
      </c>
      <c r="H2028" s="708" t="s">
        <v>460</v>
      </c>
      <c r="I2028" s="660" t="s">
        <v>448</v>
      </c>
      <c r="J2028" s="660"/>
      <c r="K2028" s="562" t="s">
        <v>163</v>
      </c>
      <c r="L2028" s="1382">
        <v>1</v>
      </c>
      <c r="M2028" s="661"/>
      <c r="N2028" s="661">
        <f t="shared" si="47"/>
        <v>0</v>
      </c>
      <c r="O2028" s="663"/>
    </row>
    <row r="2029" spans="1:15" ht="69.95" customHeight="1" x14ac:dyDescent="0.25">
      <c r="A2029" s="543"/>
      <c r="B2029" s="554"/>
      <c r="C2029" s="559">
        <v>2831607</v>
      </c>
      <c r="D2029" s="708" t="s">
        <v>449</v>
      </c>
      <c r="E2029" s="566"/>
      <c r="F2029" s="543"/>
      <c r="G2029" s="565">
        <v>54038070</v>
      </c>
      <c r="H2029" s="709" t="s">
        <v>450</v>
      </c>
      <c r="I2029" s="665" t="s">
        <v>448</v>
      </c>
      <c r="J2029" s="665"/>
      <c r="K2029" s="562" t="s">
        <v>163</v>
      </c>
      <c r="L2029" s="1379">
        <v>1</v>
      </c>
      <c r="M2029" s="661"/>
      <c r="N2029" s="661">
        <f t="shared" si="47"/>
        <v>0</v>
      </c>
      <c r="O2029" s="663"/>
    </row>
    <row r="2030" spans="1:15" ht="69.95" customHeight="1" x14ac:dyDescent="0.25">
      <c r="A2030" s="543"/>
      <c r="B2030" s="554"/>
      <c r="C2030" s="565">
        <v>2820111</v>
      </c>
      <c r="D2030" s="708" t="s">
        <v>455</v>
      </c>
      <c r="E2030" s="566"/>
      <c r="F2030" s="543"/>
      <c r="G2030" s="565">
        <v>50113160</v>
      </c>
      <c r="H2030" s="708" t="s">
        <v>456</v>
      </c>
      <c r="I2030" s="660" t="s">
        <v>448</v>
      </c>
      <c r="J2030" s="660"/>
      <c r="K2030" s="562" t="s">
        <v>163</v>
      </c>
      <c r="L2030" s="1382">
        <v>1</v>
      </c>
      <c r="M2030" s="661"/>
      <c r="N2030" s="661">
        <f t="shared" si="47"/>
        <v>0</v>
      </c>
      <c r="O2030" s="663"/>
    </row>
    <row r="2031" spans="1:15" ht="69.95" customHeight="1" x14ac:dyDescent="0.25">
      <c r="A2031" s="543"/>
      <c r="B2031" s="554"/>
      <c r="C2031" s="559">
        <v>1010337</v>
      </c>
      <c r="D2031" s="708" t="s">
        <v>667</v>
      </c>
      <c r="E2031" s="566"/>
      <c r="F2031" s="543"/>
      <c r="G2031" s="565">
        <v>40103058</v>
      </c>
      <c r="H2031" s="709" t="s">
        <v>668</v>
      </c>
      <c r="I2031" s="665" t="s">
        <v>669</v>
      </c>
      <c r="J2031" s="665"/>
      <c r="K2031" s="562" t="s">
        <v>103</v>
      </c>
      <c r="L2031" s="1379">
        <v>3</v>
      </c>
      <c r="M2031" s="661"/>
      <c r="N2031" s="661">
        <f t="shared" si="47"/>
        <v>0</v>
      </c>
      <c r="O2031" s="663"/>
    </row>
    <row r="2032" spans="1:15" ht="69.95" customHeight="1" x14ac:dyDescent="0.25">
      <c r="A2032" s="543"/>
      <c r="B2032" s="554"/>
      <c r="C2032" s="565">
        <v>2901620</v>
      </c>
      <c r="D2032" s="708" t="s">
        <v>457</v>
      </c>
      <c r="E2032" s="557"/>
      <c r="F2032" s="558"/>
      <c r="G2032" s="565">
        <v>52516050</v>
      </c>
      <c r="H2032" s="708" t="s">
        <v>458</v>
      </c>
      <c r="I2032" s="660" t="s">
        <v>448</v>
      </c>
      <c r="J2032" s="660"/>
      <c r="K2032" s="562" t="s">
        <v>163</v>
      </c>
      <c r="L2032" s="1382">
        <v>1</v>
      </c>
      <c r="M2032" s="661"/>
      <c r="N2032" s="661">
        <f t="shared" si="47"/>
        <v>0</v>
      </c>
      <c r="O2032" s="666"/>
    </row>
    <row r="2033" spans="1:15" ht="69.95" customHeight="1" x14ac:dyDescent="0.25">
      <c r="A2033" s="543"/>
      <c r="B2033" s="554"/>
      <c r="C2033" s="565">
        <v>2624105</v>
      </c>
      <c r="D2033" s="708" t="s">
        <v>768</v>
      </c>
      <c r="E2033" s="569" t="s">
        <v>1063</v>
      </c>
      <c r="F2033" s="561" t="s">
        <v>35</v>
      </c>
      <c r="G2033" s="565">
        <v>80632005</v>
      </c>
      <c r="H2033" s="708" t="s">
        <v>770</v>
      </c>
      <c r="I2033" s="660" t="s">
        <v>665</v>
      </c>
      <c r="J2033" s="660" t="s">
        <v>30</v>
      </c>
      <c r="K2033" s="562" t="s">
        <v>163</v>
      </c>
      <c r="L2033" s="1382">
        <v>1</v>
      </c>
      <c r="M2033" s="661"/>
      <c r="N2033" s="661">
        <f t="shared" si="47"/>
        <v>0</v>
      </c>
      <c r="O2033" s="694">
        <f>SUM(N2033:N2033)</f>
        <v>0</v>
      </c>
    </row>
    <row r="2034" spans="1:15" ht="69.95" customHeight="1" x14ac:dyDescent="0.25">
      <c r="A2034" s="543"/>
      <c r="B2034" s="554"/>
      <c r="C2034" s="565">
        <v>2601006</v>
      </c>
      <c r="D2034" s="708" t="s">
        <v>791</v>
      </c>
      <c r="E2034" s="572" t="s">
        <v>1045</v>
      </c>
      <c r="F2034" s="573" t="s">
        <v>1046</v>
      </c>
      <c r="G2034" s="565">
        <v>81201010</v>
      </c>
      <c r="H2034" s="708" t="s">
        <v>794</v>
      </c>
      <c r="I2034" s="660" t="s">
        <v>665</v>
      </c>
      <c r="J2034" s="660" t="s">
        <v>30</v>
      </c>
      <c r="K2034" s="562" t="s">
        <v>163</v>
      </c>
      <c r="L2034" s="1382">
        <v>1</v>
      </c>
      <c r="M2034" s="661"/>
      <c r="N2034" s="661">
        <f t="shared" si="47"/>
        <v>0</v>
      </c>
      <c r="O2034" s="662">
        <f>SUM(N2034:N2035)</f>
        <v>0</v>
      </c>
    </row>
    <row r="2035" spans="1:15" ht="69.95" customHeight="1" x14ac:dyDescent="0.25">
      <c r="A2035" s="543"/>
      <c r="B2035" s="554"/>
      <c r="C2035" s="565">
        <v>1010337</v>
      </c>
      <c r="D2035" s="708" t="s">
        <v>667</v>
      </c>
      <c r="E2035" s="557"/>
      <c r="F2035" s="558"/>
      <c r="G2035" s="565">
        <v>40103058</v>
      </c>
      <c r="H2035" s="708" t="s">
        <v>668</v>
      </c>
      <c r="I2035" s="660" t="s">
        <v>669</v>
      </c>
      <c r="J2035" s="660"/>
      <c r="K2035" s="562" t="s">
        <v>103</v>
      </c>
      <c r="L2035" s="1382">
        <v>3</v>
      </c>
      <c r="M2035" s="661"/>
      <c r="N2035" s="661">
        <f t="shared" si="47"/>
        <v>0</v>
      </c>
      <c r="O2035" s="666"/>
    </row>
    <row r="2036" spans="1:15" ht="69.95" customHeight="1" x14ac:dyDescent="0.25">
      <c r="A2036" s="543"/>
      <c r="B2036" s="554"/>
      <c r="C2036" s="565">
        <v>3014508</v>
      </c>
      <c r="D2036" s="708" t="s">
        <v>1064</v>
      </c>
      <c r="E2036" s="572" t="s">
        <v>1065</v>
      </c>
      <c r="F2036" s="573" t="s">
        <v>1065</v>
      </c>
      <c r="G2036" s="565">
        <v>90113025</v>
      </c>
      <c r="H2036" s="710" t="s">
        <v>1066</v>
      </c>
      <c r="I2036" s="668" t="s">
        <v>680</v>
      </c>
      <c r="J2036" s="668" t="s">
        <v>36</v>
      </c>
      <c r="K2036" s="562" t="s">
        <v>163</v>
      </c>
      <c r="L2036" s="1380">
        <v>1</v>
      </c>
      <c r="M2036" s="661"/>
      <c r="N2036" s="661">
        <f t="shared" si="47"/>
        <v>0</v>
      </c>
      <c r="O2036" s="669">
        <f>SUM(N2036:N2038)</f>
        <v>0</v>
      </c>
    </row>
    <row r="2037" spans="1:15" ht="69.95" customHeight="1" x14ac:dyDescent="0.25">
      <c r="A2037" s="543"/>
      <c r="B2037" s="554"/>
      <c r="C2037" s="589">
        <v>2820161</v>
      </c>
      <c r="D2037" s="708" t="s">
        <v>909</v>
      </c>
      <c r="E2037" s="566"/>
      <c r="F2037" s="543"/>
      <c r="G2037" s="565">
        <v>50113260</v>
      </c>
      <c r="H2037" s="710" t="s">
        <v>910</v>
      </c>
      <c r="I2037" s="668" t="s">
        <v>448</v>
      </c>
      <c r="J2037" s="668"/>
      <c r="K2037" s="562" t="s">
        <v>163</v>
      </c>
      <c r="L2037" s="1380">
        <v>2</v>
      </c>
      <c r="M2037" s="661"/>
      <c r="N2037" s="661">
        <f t="shared" si="47"/>
        <v>0</v>
      </c>
      <c r="O2037" s="670"/>
    </row>
    <row r="2038" spans="1:15" ht="69.95" customHeight="1" x14ac:dyDescent="0.25">
      <c r="A2038" s="543"/>
      <c r="B2038" s="554"/>
      <c r="C2038" s="559">
        <v>2820108</v>
      </c>
      <c r="D2038" s="708" t="s">
        <v>686</v>
      </c>
      <c r="E2038" s="557"/>
      <c r="F2038" s="558"/>
      <c r="G2038" s="565">
        <v>50112008</v>
      </c>
      <c r="H2038" s="710" t="s">
        <v>687</v>
      </c>
      <c r="I2038" s="668" t="s">
        <v>448</v>
      </c>
      <c r="J2038" s="668"/>
      <c r="K2038" s="562" t="s">
        <v>688</v>
      </c>
      <c r="L2038" s="1380">
        <v>1</v>
      </c>
      <c r="M2038" s="661"/>
      <c r="N2038" s="661">
        <f t="shared" si="47"/>
        <v>0</v>
      </c>
      <c r="O2038" s="671"/>
    </row>
    <row r="2039" spans="1:15" ht="69.95" customHeight="1" x14ac:dyDescent="0.25">
      <c r="A2039" s="543"/>
      <c r="B2039" s="554"/>
      <c r="C2039" s="574">
        <v>2611125</v>
      </c>
      <c r="D2039" s="708" t="s">
        <v>778</v>
      </c>
      <c r="E2039" s="572" t="s">
        <v>997</v>
      </c>
      <c r="F2039" s="573" t="s">
        <v>998</v>
      </c>
      <c r="G2039" s="565">
        <v>81501250</v>
      </c>
      <c r="H2039" s="708" t="s">
        <v>780</v>
      </c>
      <c r="I2039" s="660" t="s">
        <v>665</v>
      </c>
      <c r="J2039" s="660" t="s">
        <v>623</v>
      </c>
      <c r="K2039" s="562" t="s">
        <v>163</v>
      </c>
      <c r="L2039" s="1380">
        <v>2</v>
      </c>
      <c r="M2039" s="661"/>
      <c r="N2039" s="661">
        <f t="shared" si="47"/>
        <v>0</v>
      </c>
      <c r="O2039" s="669">
        <f>SUM(N2039:N2043)</f>
        <v>0</v>
      </c>
    </row>
    <row r="2040" spans="1:15" ht="69.95" customHeight="1" x14ac:dyDescent="0.25">
      <c r="A2040" s="543"/>
      <c r="B2040" s="554"/>
      <c r="C2040" s="565">
        <v>2830557</v>
      </c>
      <c r="D2040" s="708" t="s">
        <v>724</v>
      </c>
      <c r="E2040" s="566"/>
      <c r="F2040" s="543"/>
      <c r="G2040" s="565">
        <v>51508030</v>
      </c>
      <c r="H2040" s="710" t="s">
        <v>725</v>
      </c>
      <c r="I2040" s="668" t="s">
        <v>726</v>
      </c>
      <c r="J2040" s="668"/>
      <c r="K2040" s="562" t="s">
        <v>163</v>
      </c>
      <c r="L2040" s="1380">
        <v>1</v>
      </c>
      <c r="M2040" s="661"/>
      <c r="N2040" s="661">
        <f t="shared" si="47"/>
        <v>0</v>
      </c>
      <c r="O2040" s="670"/>
    </row>
    <row r="2041" spans="1:15" ht="69.95" customHeight="1" x14ac:dyDescent="0.25">
      <c r="A2041" s="543"/>
      <c r="B2041" s="554"/>
      <c r="C2041" s="574">
        <v>1021752</v>
      </c>
      <c r="D2041" s="708" t="s">
        <v>689</v>
      </c>
      <c r="E2041" s="566"/>
      <c r="F2041" s="543"/>
      <c r="G2041" s="565">
        <v>41002192</v>
      </c>
      <c r="H2041" s="708" t="s">
        <v>691</v>
      </c>
      <c r="I2041" s="660" t="s">
        <v>685</v>
      </c>
      <c r="J2041" s="660"/>
      <c r="K2041" s="562" t="s">
        <v>103</v>
      </c>
      <c r="L2041" s="1380">
        <v>6</v>
      </c>
      <c r="M2041" s="661"/>
      <c r="N2041" s="661">
        <f t="shared" si="47"/>
        <v>0</v>
      </c>
      <c r="O2041" s="670"/>
    </row>
    <row r="2042" spans="1:15" ht="69.95" customHeight="1" x14ac:dyDescent="0.25">
      <c r="A2042" s="543"/>
      <c r="B2042" s="554"/>
      <c r="C2042" s="565">
        <v>2056203</v>
      </c>
      <c r="D2042" s="708" t="s">
        <v>727</v>
      </c>
      <c r="E2042" s="566"/>
      <c r="F2042" s="543"/>
      <c r="G2042" s="565">
        <v>10804300</v>
      </c>
      <c r="H2042" s="708" t="s">
        <v>728</v>
      </c>
      <c r="I2042" s="660" t="s">
        <v>466</v>
      </c>
      <c r="J2042" s="660"/>
      <c r="K2042" s="562" t="s">
        <v>163</v>
      </c>
      <c r="L2042" s="1380">
        <v>3</v>
      </c>
      <c r="M2042" s="661"/>
      <c r="N2042" s="661">
        <f t="shared" si="47"/>
        <v>0</v>
      </c>
      <c r="O2042" s="670"/>
    </row>
    <row r="2043" spans="1:15" ht="69.95" customHeight="1" x14ac:dyDescent="0.25">
      <c r="A2043" s="543"/>
      <c r="B2043" s="554"/>
      <c r="C2043" s="565">
        <v>2820111</v>
      </c>
      <c r="D2043" s="708" t="s">
        <v>455</v>
      </c>
      <c r="E2043" s="557"/>
      <c r="F2043" s="558"/>
      <c r="G2043" s="565">
        <v>50113160</v>
      </c>
      <c r="H2043" s="710" t="s">
        <v>456</v>
      </c>
      <c r="I2043" s="668" t="s">
        <v>448</v>
      </c>
      <c r="J2043" s="668"/>
      <c r="K2043" s="562" t="s">
        <v>163</v>
      </c>
      <c r="L2043" s="1380">
        <v>1</v>
      </c>
      <c r="M2043" s="661"/>
      <c r="N2043" s="661">
        <f t="shared" si="47"/>
        <v>0</v>
      </c>
      <c r="O2043" s="671"/>
    </row>
    <row r="2044" spans="1:15" ht="69.95" customHeight="1" x14ac:dyDescent="0.25">
      <c r="A2044" s="543"/>
      <c r="B2044" s="643"/>
      <c r="C2044" s="574">
        <v>2621110</v>
      </c>
      <c r="D2044" s="708" t="s">
        <v>973</v>
      </c>
      <c r="E2044" s="714" t="s">
        <v>974</v>
      </c>
      <c r="F2044" s="562" t="s">
        <v>35</v>
      </c>
      <c r="G2044" s="565">
        <v>80611100</v>
      </c>
      <c r="H2044" s="708" t="s">
        <v>975</v>
      </c>
      <c r="I2044" s="660" t="s">
        <v>665</v>
      </c>
      <c r="J2044" s="660" t="s">
        <v>623</v>
      </c>
      <c r="K2044" s="562" t="s">
        <v>163</v>
      </c>
      <c r="L2044" s="1380">
        <v>2</v>
      </c>
      <c r="M2044" s="661"/>
      <c r="N2044" s="661">
        <f t="shared" si="47"/>
        <v>0</v>
      </c>
      <c r="O2044" s="697">
        <f>SUM(N2044)</f>
        <v>0</v>
      </c>
    </row>
    <row r="2045" spans="1:15" ht="69.95" customHeight="1" x14ac:dyDescent="0.25">
      <c r="A2045" s="501" t="s">
        <v>1089</v>
      </c>
      <c r="B2045" s="672"/>
      <c r="C2045" s="523">
        <v>2120102</v>
      </c>
      <c r="D2045" s="711" t="s">
        <v>655</v>
      </c>
      <c r="E2045" s="530" t="s">
        <v>1043</v>
      </c>
      <c r="F2045" s="531" t="s">
        <v>35</v>
      </c>
      <c r="G2045" s="523">
        <v>12005072</v>
      </c>
      <c r="H2045" s="711" t="s">
        <v>658</v>
      </c>
      <c r="I2045" s="677" t="s">
        <v>466</v>
      </c>
      <c r="J2045" s="677" t="s">
        <v>30</v>
      </c>
      <c r="K2045" s="518" t="s">
        <v>163</v>
      </c>
      <c r="L2045" s="1383">
        <v>1</v>
      </c>
      <c r="M2045" s="678"/>
      <c r="N2045" s="678">
        <f>+M2045*L2045</f>
        <v>0</v>
      </c>
      <c r="O2045" s="679">
        <f>SUM(N2046:N2053)</f>
        <v>0</v>
      </c>
    </row>
    <row r="2046" spans="1:15" ht="69.95" customHeight="1" x14ac:dyDescent="0.25">
      <c r="A2046" s="501"/>
      <c r="B2046" s="511"/>
      <c r="C2046" s="523">
        <v>2112042</v>
      </c>
      <c r="D2046" s="711" t="s">
        <v>659</v>
      </c>
      <c r="E2046" s="524"/>
      <c r="F2046" s="501"/>
      <c r="G2046" s="523">
        <v>12611400</v>
      </c>
      <c r="H2046" s="711" t="s">
        <v>660</v>
      </c>
      <c r="I2046" s="677" t="s">
        <v>466</v>
      </c>
      <c r="J2046" s="677"/>
      <c r="K2046" s="518" t="s">
        <v>163</v>
      </c>
      <c r="L2046" s="1383">
        <v>1</v>
      </c>
      <c r="M2046" s="678"/>
      <c r="N2046" s="678">
        <f>+M2046*L2046</f>
        <v>0</v>
      </c>
      <c r="O2046" s="682"/>
    </row>
    <row r="2047" spans="1:15" ht="69.95" customHeight="1" x14ac:dyDescent="0.25">
      <c r="A2047" s="501"/>
      <c r="B2047" s="511"/>
      <c r="C2047" s="523">
        <v>2516122</v>
      </c>
      <c r="D2047" s="711" t="s">
        <v>661</v>
      </c>
      <c r="E2047" s="524"/>
      <c r="F2047" s="501"/>
      <c r="G2047" s="523">
        <v>81528112</v>
      </c>
      <c r="H2047" s="711" t="s">
        <v>664</v>
      </c>
      <c r="I2047" s="677" t="s">
        <v>665</v>
      </c>
      <c r="J2047" s="677"/>
      <c r="K2047" s="518" t="s">
        <v>163</v>
      </c>
      <c r="L2047" s="1383">
        <v>1</v>
      </c>
      <c r="M2047" s="678"/>
      <c r="N2047" s="678">
        <f t="shared" ref="N2047:N2065" si="48">+M2047*L2047</f>
        <v>0</v>
      </c>
      <c r="O2047" s="682"/>
    </row>
    <row r="2048" spans="1:15" ht="69.95" customHeight="1" x14ac:dyDescent="0.25">
      <c r="A2048" s="501"/>
      <c r="B2048" s="511"/>
      <c r="C2048" s="512">
        <v>2801201</v>
      </c>
      <c r="D2048" s="711" t="s">
        <v>947</v>
      </c>
      <c r="E2048" s="524"/>
      <c r="F2048" s="501"/>
      <c r="G2048" s="523">
        <v>51070120</v>
      </c>
      <c r="H2048" s="712" t="s">
        <v>948</v>
      </c>
      <c r="I2048" s="517" t="s">
        <v>448</v>
      </c>
      <c r="J2048" s="517"/>
      <c r="K2048" s="518" t="s">
        <v>163</v>
      </c>
      <c r="L2048" s="1375">
        <v>1</v>
      </c>
      <c r="M2048" s="678"/>
      <c r="N2048" s="678">
        <f t="shared" si="48"/>
        <v>0</v>
      </c>
      <c r="O2048" s="682"/>
    </row>
    <row r="2049" spans="1:15" ht="69.95" customHeight="1" x14ac:dyDescent="0.25">
      <c r="A2049" s="501"/>
      <c r="B2049" s="511"/>
      <c r="C2049" s="523">
        <v>2851630</v>
      </c>
      <c r="D2049" s="711" t="s">
        <v>459</v>
      </c>
      <c r="E2049" s="524"/>
      <c r="F2049" s="501"/>
      <c r="G2049" s="523">
        <v>53516052</v>
      </c>
      <c r="H2049" s="711" t="s">
        <v>460</v>
      </c>
      <c r="I2049" s="677" t="s">
        <v>448</v>
      </c>
      <c r="J2049" s="677"/>
      <c r="K2049" s="518" t="s">
        <v>163</v>
      </c>
      <c r="L2049" s="1383">
        <v>1</v>
      </c>
      <c r="M2049" s="678"/>
      <c r="N2049" s="678">
        <f t="shared" si="48"/>
        <v>0</v>
      </c>
      <c r="O2049" s="682"/>
    </row>
    <row r="2050" spans="1:15" ht="69.95" customHeight="1" x14ac:dyDescent="0.25">
      <c r="A2050" s="501"/>
      <c r="B2050" s="511"/>
      <c r="C2050" s="512">
        <v>2831607</v>
      </c>
      <c r="D2050" s="711" t="s">
        <v>449</v>
      </c>
      <c r="E2050" s="524"/>
      <c r="F2050" s="501"/>
      <c r="G2050" s="523">
        <v>54038070</v>
      </c>
      <c r="H2050" s="712" t="s">
        <v>450</v>
      </c>
      <c r="I2050" s="517" t="s">
        <v>448</v>
      </c>
      <c r="J2050" s="517"/>
      <c r="K2050" s="518" t="s">
        <v>163</v>
      </c>
      <c r="L2050" s="1375">
        <v>1</v>
      </c>
      <c r="M2050" s="678"/>
      <c r="N2050" s="678">
        <f t="shared" si="48"/>
        <v>0</v>
      </c>
      <c r="O2050" s="682"/>
    </row>
    <row r="2051" spans="1:15" ht="69.95" customHeight="1" x14ac:dyDescent="0.25">
      <c r="A2051" s="501"/>
      <c r="B2051" s="511"/>
      <c r="C2051" s="523">
        <v>2820111</v>
      </c>
      <c r="D2051" s="711" t="s">
        <v>455</v>
      </c>
      <c r="E2051" s="524"/>
      <c r="F2051" s="501"/>
      <c r="G2051" s="523">
        <v>50113160</v>
      </c>
      <c r="H2051" s="711" t="s">
        <v>456</v>
      </c>
      <c r="I2051" s="677" t="s">
        <v>448</v>
      </c>
      <c r="J2051" s="677"/>
      <c r="K2051" s="518" t="s">
        <v>163</v>
      </c>
      <c r="L2051" s="1383">
        <v>1</v>
      </c>
      <c r="M2051" s="678"/>
      <c r="N2051" s="678">
        <f t="shared" si="48"/>
        <v>0</v>
      </c>
      <c r="O2051" s="682"/>
    </row>
    <row r="2052" spans="1:15" ht="69.95" customHeight="1" x14ac:dyDescent="0.25">
      <c r="A2052" s="501"/>
      <c r="B2052" s="511"/>
      <c r="C2052" s="512">
        <v>1010337</v>
      </c>
      <c r="D2052" s="711" t="s">
        <v>667</v>
      </c>
      <c r="E2052" s="524"/>
      <c r="F2052" s="501"/>
      <c r="G2052" s="523">
        <v>40103058</v>
      </c>
      <c r="H2052" s="712" t="s">
        <v>668</v>
      </c>
      <c r="I2052" s="517" t="s">
        <v>669</v>
      </c>
      <c r="J2052" s="517"/>
      <c r="K2052" s="518" t="s">
        <v>103</v>
      </c>
      <c r="L2052" s="1375">
        <v>3</v>
      </c>
      <c r="M2052" s="678"/>
      <c r="N2052" s="678">
        <f t="shared" si="48"/>
        <v>0</v>
      </c>
      <c r="O2052" s="682"/>
    </row>
    <row r="2053" spans="1:15" ht="69.95" customHeight="1" x14ac:dyDescent="0.25">
      <c r="A2053" s="501"/>
      <c r="B2053" s="511"/>
      <c r="C2053" s="523">
        <v>2901620</v>
      </c>
      <c r="D2053" s="711" t="s">
        <v>457</v>
      </c>
      <c r="E2053" s="514"/>
      <c r="F2053" s="515"/>
      <c r="G2053" s="523">
        <v>52516050</v>
      </c>
      <c r="H2053" s="711" t="s">
        <v>458</v>
      </c>
      <c r="I2053" s="677" t="s">
        <v>448</v>
      </c>
      <c r="J2053" s="677"/>
      <c r="K2053" s="518" t="s">
        <v>163</v>
      </c>
      <c r="L2053" s="1383">
        <v>1</v>
      </c>
      <c r="M2053" s="678"/>
      <c r="N2053" s="678">
        <f t="shared" si="48"/>
        <v>0</v>
      </c>
      <c r="O2053" s="685"/>
    </row>
    <row r="2054" spans="1:15" ht="69.95" customHeight="1" x14ac:dyDescent="0.25">
      <c r="A2054" s="501"/>
      <c r="B2054" s="511"/>
      <c r="C2054" s="523">
        <v>2624210</v>
      </c>
      <c r="D2054" s="711" t="s">
        <v>788</v>
      </c>
      <c r="E2054" s="527" t="s">
        <v>1069</v>
      </c>
      <c r="F2054" s="519" t="s">
        <v>35</v>
      </c>
      <c r="G2054" s="523">
        <v>80633010</v>
      </c>
      <c r="H2054" s="711" t="s">
        <v>790</v>
      </c>
      <c r="I2054" s="677" t="s">
        <v>665</v>
      </c>
      <c r="J2054" s="677" t="s">
        <v>30</v>
      </c>
      <c r="K2054" s="518" t="s">
        <v>163</v>
      </c>
      <c r="L2054" s="1383">
        <v>1</v>
      </c>
      <c r="M2054" s="678"/>
      <c r="N2054" s="678">
        <f t="shared" si="48"/>
        <v>0</v>
      </c>
      <c r="O2054" s="700">
        <f>SUM(N2054:N2054)</f>
        <v>0</v>
      </c>
    </row>
    <row r="2055" spans="1:15" ht="69.95" customHeight="1" x14ac:dyDescent="0.25">
      <c r="A2055" s="501"/>
      <c r="B2055" s="511"/>
      <c r="C2055" s="523">
        <v>2601006</v>
      </c>
      <c r="D2055" s="711" t="s">
        <v>791</v>
      </c>
      <c r="E2055" s="530" t="s">
        <v>1045</v>
      </c>
      <c r="F2055" s="531" t="s">
        <v>1046</v>
      </c>
      <c r="G2055" s="523">
        <v>81201010</v>
      </c>
      <c r="H2055" s="711" t="s">
        <v>794</v>
      </c>
      <c r="I2055" s="677" t="s">
        <v>665</v>
      </c>
      <c r="J2055" s="677" t="s">
        <v>30</v>
      </c>
      <c r="K2055" s="518" t="s">
        <v>163</v>
      </c>
      <c r="L2055" s="1383">
        <v>1</v>
      </c>
      <c r="M2055" s="678"/>
      <c r="N2055" s="678">
        <f t="shared" si="48"/>
        <v>0</v>
      </c>
      <c r="O2055" s="679">
        <f>SUM(N2055:N2056)</f>
        <v>0</v>
      </c>
    </row>
    <row r="2056" spans="1:15" ht="69.95" customHeight="1" x14ac:dyDescent="0.25">
      <c r="A2056" s="501"/>
      <c r="B2056" s="511"/>
      <c r="C2056" s="523">
        <v>1010337</v>
      </c>
      <c r="D2056" s="711" t="s">
        <v>667</v>
      </c>
      <c r="E2056" s="514"/>
      <c r="F2056" s="515"/>
      <c r="G2056" s="523">
        <v>40103058</v>
      </c>
      <c r="H2056" s="711" t="s">
        <v>668</v>
      </c>
      <c r="I2056" s="677" t="s">
        <v>669</v>
      </c>
      <c r="J2056" s="677"/>
      <c r="K2056" s="518" t="s">
        <v>103</v>
      </c>
      <c r="L2056" s="1383">
        <v>3</v>
      </c>
      <c r="M2056" s="678"/>
      <c r="N2056" s="678">
        <f t="shared" si="48"/>
        <v>0</v>
      </c>
      <c r="O2056" s="685"/>
    </row>
    <row r="2057" spans="1:15" ht="69.95" customHeight="1" x14ac:dyDescent="0.25">
      <c r="A2057" s="501"/>
      <c r="B2057" s="511"/>
      <c r="C2057" s="523">
        <v>3014512</v>
      </c>
      <c r="D2057" s="711" t="s">
        <v>1070</v>
      </c>
      <c r="E2057" s="530" t="s">
        <v>1071</v>
      </c>
      <c r="F2057" s="531" t="s">
        <v>1071</v>
      </c>
      <c r="G2057" s="523">
        <v>90113037</v>
      </c>
      <c r="H2057" s="713" t="s">
        <v>1072</v>
      </c>
      <c r="I2057" s="686" t="s">
        <v>680</v>
      </c>
      <c r="J2057" s="686" t="s">
        <v>36</v>
      </c>
      <c r="K2057" s="518" t="s">
        <v>163</v>
      </c>
      <c r="L2057" s="1376">
        <v>1</v>
      </c>
      <c r="M2057" s="678"/>
      <c r="N2057" s="678">
        <f t="shared" si="48"/>
        <v>0</v>
      </c>
      <c r="O2057" s="687">
        <f>SUM(N2057:N2059)</f>
        <v>0</v>
      </c>
    </row>
    <row r="2058" spans="1:15" ht="69.95" customHeight="1" x14ac:dyDescent="0.25">
      <c r="A2058" s="501"/>
      <c r="B2058" s="511"/>
      <c r="C2058" s="688">
        <v>2820161</v>
      </c>
      <c r="D2058" s="711" t="s">
        <v>909</v>
      </c>
      <c r="E2058" s="524"/>
      <c r="F2058" s="501"/>
      <c r="G2058" s="523">
        <v>50113260</v>
      </c>
      <c r="H2058" s="713" t="s">
        <v>910</v>
      </c>
      <c r="I2058" s="686" t="s">
        <v>448</v>
      </c>
      <c r="J2058" s="686"/>
      <c r="K2058" s="518" t="s">
        <v>163</v>
      </c>
      <c r="L2058" s="1376">
        <v>2</v>
      </c>
      <c r="M2058" s="678"/>
      <c r="N2058" s="678">
        <f t="shared" si="48"/>
        <v>0</v>
      </c>
      <c r="O2058" s="689"/>
    </row>
    <row r="2059" spans="1:15" ht="69.95" customHeight="1" x14ac:dyDescent="0.25">
      <c r="A2059" s="501"/>
      <c r="B2059" s="511"/>
      <c r="C2059" s="512">
        <v>2820108</v>
      </c>
      <c r="D2059" s="711" t="s">
        <v>686</v>
      </c>
      <c r="E2059" s="514"/>
      <c r="F2059" s="515"/>
      <c r="G2059" s="523">
        <v>50112008</v>
      </c>
      <c r="H2059" s="713" t="s">
        <v>687</v>
      </c>
      <c r="I2059" s="686" t="s">
        <v>448</v>
      </c>
      <c r="J2059" s="686"/>
      <c r="K2059" s="518" t="s">
        <v>688</v>
      </c>
      <c r="L2059" s="1376">
        <v>1</v>
      </c>
      <c r="M2059" s="678"/>
      <c r="N2059" s="678">
        <f t="shared" si="48"/>
        <v>0</v>
      </c>
      <c r="O2059" s="690"/>
    </row>
    <row r="2060" spans="1:15" ht="69.95" customHeight="1" x14ac:dyDescent="0.25">
      <c r="A2060" s="501"/>
      <c r="B2060" s="511"/>
      <c r="C2060" s="532">
        <v>2611125</v>
      </c>
      <c r="D2060" s="711" t="s">
        <v>778</v>
      </c>
      <c r="E2060" s="530" t="s">
        <v>997</v>
      </c>
      <c r="F2060" s="531" t="s">
        <v>998</v>
      </c>
      <c r="G2060" s="523">
        <v>81501250</v>
      </c>
      <c r="H2060" s="711" t="s">
        <v>780</v>
      </c>
      <c r="I2060" s="677" t="s">
        <v>665</v>
      </c>
      <c r="J2060" s="677" t="s">
        <v>623</v>
      </c>
      <c r="K2060" s="518" t="s">
        <v>163</v>
      </c>
      <c r="L2060" s="1376">
        <v>2</v>
      </c>
      <c r="M2060" s="678"/>
      <c r="N2060" s="678">
        <f t="shared" si="48"/>
        <v>0</v>
      </c>
      <c r="O2060" s="687">
        <f>SUM(N2060:N2064)</f>
        <v>0</v>
      </c>
    </row>
    <row r="2061" spans="1:15" ht="69.95" customHeight="1" x14ac:dyDescent="0.25">
      <c r="A2061" s="501"/>
      <c r="B2061" s="511"/>
      <c r="C2061" s="523">
        <v>2830557</v>
      </c>
      <c r="D2061" s="711" t="s">
        <v>724</v>
      </c>
      <c r="E2061" s="524"/>
      <c r="F2061" s="501"/>
      <c r="G2061" s="523">
        <v>51508030</v>
      </c>
      <c r="H2061" s="713" t="s">
        <v>725</v>
      </c>
      <c r="I2061" s="686" t="s">
        <v>726</v>
      </c>
      <c r="J2061" s="686"/>
      <c r="K2061" s="518" t="s">
        <v>163</v>
      </c>
      <c r="L2061" s="1376">
        <v>1</v>
      </c>
      <c r="M2061" s="678"/>
      <c r="N2061" s="678">
        <f t="shared" si="48"/>
        <v>0</v>
      </c>
      <c r="O2061" s="689"/>
    </row>
    <row r="2062" spans="1:15" ht="69.95" customHeight="1" x14ac:dyDescent="0.25">
      <c r="A2062" s="501"/>
      <c r="B2062" s="511"/>
      <c r="C2062" s="532">
        <v>1021752</v>
      </c>
      <c r="D2062" s="711" t="s">
        <v>689</v>
      </c>
      <c r="E2062" s="524"/>
      <c r="F2062" s="501"/>
      <c r="G2062" s="523">
        <v>41002192</v>
      </c>
      <c r="H2062" s="711" t="s">
        <v>691</v>
      </c>
      <c r="I2062" s="677" t="s">
        <v>685</v>
      </c>
      <c r="J2062" s="677"/>
      <c r="K2062" s="518" t="s">
        <v>103</v>
      </c>
      <c r="L2062" s="1376">
        <v>6</v>
      </c>
      <c r="M2062" s="678"/>
      <c r="N2062" s="678">
        <f t="shared" si="48"/>
        <v>0</v>
      </c>
      <c r="O2062" s="689"/>
    </row>
    <row r="2063" spans="1:15" ht="69.95" customHeight="1" x14ac:dyDescent="0.25">
      <c r="A2063" s="501"/>
      <c r="B2063" s="511"/>
      <c r="C2063" s="523">
        <v>2056203</v>
      </c>
      <c r="D2063" s="711" t="s">
        <v>727</v>
      </c>
      <c r="E2063" s="524"/>
      <c r="F2063" s="501"/>
      <c r="G2063" s="523">
        <v>10804300</v>
      </c>
      <c r="H2063" s="711" t="s">
        <v>728</v>
      </c>
      <c r="I2063" s="677" t="s">
        <v>466</v>
      </c>
      <c r="J2063" s="677"/>
      <c r="K2063" s="518" t="s">
        <v>163</v>
      </c>
      <c r="L2063" s="1376">
        <v>3</v>
      </c>
      <c r="M2063" s="678"/>
      <c r="N2063" s="678">
        <f t="shared" si="48"/>
        <v>0</v>
      </c>
      <c r="O2063" s="689"/>
    </row>
    <row r="2064" spans="1:15" ht="69.95" customHeight="1" x14ac:dyDescent="0.25">
      <c r="A2064" s="501"/>
      <c r="B2064" s="511"/>
      <c r="C2064" s="523">
        <v>2820111</v>
      </c>
      <c r="D2064" s="711" t="s">
        <v>455</v>
      </c>
      <c r="E2064" s="514"/>
      <c r="F2064" s="515"/>
      <c r="G2064" s="523">
        <v>50113160</v>
      </c>
      <c r="H2064" s="713" t="s">
        <v>456</v>
      </c>
      <c r="I2064" s="686" t="s">
        <v>448</v>
      </c>
      <c r="J2064" s="686"/>
      <c r="K2064" s="518" t="s">
        <v>163</v>
      </c>
      <c r="L2064" s="1376">
        <v>1</v>
      </c>
      <c r="M2064" s="678"/>
      <c r="N2064" s="678">
        <f t="shared" si="48"/>
        <v>0</v>
      </c>
      <c r="O2064" s="690"/>
    </row>
    <row r="2065" spans="1:15" ht="69.95" customHeight="1" x14ac:dyDescent="0.25">
      <c r="A2065" s="501"/>
      <c r="B2065" s="691"/>
      <c r="C2065" s="532">
        <v>2621112</v>
      </c>
      <c r="D2065" s="711" t="s">
        <v>764</v>
      </c>
      <c r="E2065" s="715" t="s">
        <v>981</v>
      </c>
      <c r="F2065" s="518" t="s">
        <v>35</v>
      </c>
      <c r="G2065" s="523">
        <v>80611125</v>
      </c>
      <c r="H2065" s="711" t="s">
        <v>766</v>
      </c>
      <c r="I2065" s="677" t="s">
        <v>665</v>
      </c>
      <c r="J2065" s="677" t="s">
        <v>623</v>
      </c>
      <c r="K2065" s="518" t="s">
        <v>163</v>
      </c>
      <c r="L2065" s="1376">
        <v>2</v>
      </c>
      <c r="M2065" s="678"/>
      <c r="N2065" s="678">
        <f t="shared" si="48"/>
        <v>0</v>
      </c>
      <c r="O2065" s="703">
        <f>SUM(N2065)</f>
        <v>0</v>
      </c>
    </row>
    <row r="2066" spans="1:15" ht="69.95" customHeight="1" x14ac:dyDescent="0.25">
      <c r="A2066" s="543" t="s">
        <v>1090</v>
      </c>
      <c r="B2066" s="642"/>
      <c r="C2066" s="565">
        <v>2120102</v>
      </c>
      <c r="D2066" s="708" t="s">
        <v>655</v>
      </c>
      <c r="E2066" s="572" t="s">
        <v>1043</v>
      </c>
      <c r="F2066" s="573" t="s">
        <v>35</v>
      </c>
      <c r="G2066" s="565">
        <v>12005072</v>
      </c>
      <c r="H2066" s="708" t="s">
        <v>658</v>
      </c>
      <c r="I2066" s="660" t="s">
        <v>466</v>
      </c>
      <c r="J2066" s="660" t="s">
        <v>30</v>
      </c>
      <c r="K2066" s="562" t="s">
        <v>163</v>
      </c>
      <c r="L2066" s="1382">
        <v>1</v>
      </c>
      <c r="M2066" s="661"/>
      <c r="N2066" s="661">
        <f>+M2066*L2066</f>
        <v>0</v>
      </c>
      <c r="O2066" s="662">
        <f>SUM(N2067:N2074)</f>
        <v>0</v>
      </c>
    </row>
    <row r="2067" spans="1:15" ht="69.95" customHeight="1" x14ac:dyDescent="0.25">
      <c r="A2067" s="543"/>
      <c r="B2067" s="554"/>
      <c r="C2067" s="565">
        <v>2112042</v>
      </c>
      <c r="D2067" s="708" t="s">
        <v>659</v>
      </c>
      <c r="E2067" s="566"/>
      <c r="F2067" s="543"/>
      <c r="G2067" s="565">
        <v>12611400</v>
      </c>
      <c r="H2067" s="708" t="s">
        <v>660</v>
      </c>
      <c r="I2067" s="660" t="s">
        <v>466</v>
      </c>
      <c r="J2067" s="660"/>
      <c r="K2067" s="562" t="s">
        <v>163</v>
      </c>
      <c r="L2067" s="1382">
        <v>1</v>
      </c>
      <c r="M2067" s="661"/>
      <c r="N2067" s="661">
        <f>+M2067*L2067</f>
        <v>0</v>
      </c>
      <c r="O2067" s="663"/>
    </row>
    <row r="2068" spans="1:15" ht="69.95" customHeight="1" x14ac:dyDescent="0.25">
      <c r="A2068" s="543"/>
      <c r="B2068" s="554"/>
      <c r="C2068" s="565">
        <v>2516122</v>
      </c>
      <c r="D2068" s="708" t="s">
        <v>661</v>
      </c>
      <c r="E2068" s="566"/>
      <c r="F2068" s="543"/>
      <c r="G2068" s="565">
        <v>81528112</v>
      </c>
      <c r="H2068" s="708" t="s">
        <v>664</v>
      </c>
      <c r="I2068" s="660" t="s">
        <v>665</v>
      </c>
      <c r="J2068" s="660"/>
      <c r="K2068" s="562" t="s">
        <v>163</v>
      </c>
      <c r="L2068" s="1382">
        <v>1</v>
      </c>
      <c r="M2068" s="661"/>
      <c r="N2068" s="661">
        <f t="shared" ref="N2068:N2086" si="49">+M2068*L2068</f>
        <v>0</v>
      </c>
      <c r="O2068" s="663"/>
    </row>
    <row r="2069" spans="1:15" ht="69.95" customHeight="1" x14ac:dyDescent="0.25">
      <c r="A2069" s="543"/>
      <c r="B2069" s="554"/>
      <c r="C2069" s="559">
        <v>2801201</v>
      </c>
      <c r="D2069" s="708" t="s">
        <v>947</v>
      </c>
      <c r="E2069" s="566"/>
      <c r="F2069" s="543"/>
      <c r="G2069" s="565">
        <v>51070120</v>
      </c>
      <c r="H2069" s="709" t="s">
        <v>948</v>
      </c>
      <c r="I2069" s="665" t="s">
        <v>448</v>
      </c>
      <c r="J2069" s="665"/>
      <c r="K2069" s="562" t="s">
        <v>163</v>
      </c>
      <c r="L2069" s="1379">
        <v>1</v>
      </c>
      <c r="M2069" s="661"/>
      <c r="N2069" s="661">
        <f t="shared" si="49"/>
        <v>0</v>
      </c>
      <c r="O2069" s="663"/>
    </row>
    <row r="2070" spans="1:15" ht="69.95" customHeight="1" x14ac:dyDescent="0.25">
      <c r="A2070" s="543"/>
      <c r="B2070" s="554"/>
      <c r="C2070" s="565">
        <v>2851630</v>
      </c>
      <c r="D2070" s="708" t="s">
        <v>459</v>
      </c>
      <c r="E2070" s="566"/>
      <c r="F2070" s="543"/>
      <c r="G2070" s="565">
        <v>53516052</v>
      </c>
      <c r="H2070" s="708" t="s">
        <v>460</v>
      </c>
      <c r="I2070" s="660" t="s">
        <v>448</v>
      </c>
      <c r="J2070" s="660"/>
      <c r="K2070" s="562" t="s">
        <v>163</v>
      </c>
      <c r="L2070" s="1382">
        <v>1</v>
      </c>
      <c r="M2070" s="661"/>
      <c r="N2070" s="661">
        <f t="shared" si="49"/>
        <v>0</v>
      </c>
      <c r="O2070" s="663"/>
    </row>
    <row r="2071" spans="1:15" ht="69.95" customHeight="1" x14ac:dyDescent="0.25">
      <c r="A2071" s="543"/>
      <c r="B2071" s="554"/>
      <c r="C2071" s="559">
        <v>2831607</v>
      </c>
      <c r="D2071" s="708" t="s">
        <v>449</v>
      </c>
      <c r="E2071" s="566"/>
      <c r="F2071" s="543"/>
      <c r="G2071" s="565">
        <v>54038070</v>
      </c>
      <c r="H2071" s="709" t="s">
        <v>450</v>
      </c>
      <c r="I2071" s="665" t="s">
        <v>448</v>
      </c>
      <c r="J2071" s="665"/>
      <c r="K2071" s="562" t="s">
        <v>163</v>
      </c>
      <c r="L2071" s="1379">
        <v>1</v>
      </c>
      <c r="M2071" s="661"/>
      <c r="N2071" s="661">
        <f t="shared" si="49"/>
        <v>0</v>
      </c>
      <c r="O2071" s="663"/>
    </row>
    <row r="2072" spans="1:15" ht="69.95" customHeight="1" x14ac:dyDescent="0.25">
      <c r="A2072" s="543"/>
      <c r="B2072" s="554"/>
      <c r="C2072" s="565">
        <v>2820111</v>
      </c>
      <c r="D2072" s="708" t="s">
        <v>455</v>
      </c>
      <c r="E2072" s="566"/>
      <c r="F2072" s="543"/>
      <c r="G2072" s="565">
        <v>50113160</v>
      </c>
      <c r="H2072" s="708" t="s">
        <v>456</v>
      </c>
      <c r="I2072" s="660" t="s">
        <v>448</v>
      </c>
      <c r="J2072" s="660"/>
      <c r="K2072" s="562" t="s">
        <v>163</v>
      </c>
      <c r="L2072" s="1382">
        <v>1</v>
      </c>
      <c r="M2072" s="661"/>
      <c r="N2072" s="661">
        <f t="shared" si="49"/>
        <v>0</v>
      </c>
      <c r="O2072" s="663"/>
    </row>
    <row r="2073" spans="1:15" ht="69.95" customHeight="1" x14ac:dyDescent="0.25">
      <c r="A2073" s="543"/>
      <c r="B2073" s="554"/>
      <c r="C2073" s="559">
        <v>1010337</v>
      </c>
      <c r="D2073" s="708" t="s">
        <v>667</v>
      </c>
      <c r="E2073" s="566"/>
      <c r="F2073" s="543"/>
      <c r="G2073" s="565">
        <v>40103058</v>
      </c>
      <c r="H2073" s="709" t="s">
        <v>668</v>
      </c>
      <c r="I2073" s="665" t="s">
        <v>669</v>
      </c>
      <c r="J2073" s="665"/>
      <c r="K2073" s="562" t="s">
        <v>103</v>
      </c>
      <c r="L2073" s="1379">
        <v>3</v>
      </c>
      <c r="M2073" s="661"/>
      <c r="N2073" s="661">
        <f t="shared" si="49"/>
        <v>0</v>
      </c>
      <c r="O2073" s="663"/>
    </row>
    <row r="2074" spans="1:15" ht="69.95" customHeight="1" x14ac:dyDescent="0.25">
      <c r="A2074" s="543"/>
      <c r="B2074" s="554"/>
      <c r="C2074" s="565">
        <v>2901620</v>
      </c>
      <c r="D2074" s="708" t="s">
        <v>457</v>
      </c>
      <c r="E2074" s="557"/>
      <c r="F2074" s="558"/>
      <c r="G2074" s="565">
        <v>52516050</v>
      </c>
      <c r="H2074" s="708" t="s">
        <v>458</v>
      </c>
      <c r="I2074" s="660" t="s">
        <v>448</v>
      </c>
      <c r="J2074" s="660"/>
      <c r="K2074" s="562" t="s">
        <v>163</v>
      </c>
      <c r="L2074" s="1382">
        <v>1</v>
      </c>
      <c r="M2074" s="661"/>
      <c r="N2074" s="661">
        <f t="shared" si="49"/>
        <v>0</v>
      </c>
      <c r="O2074" s="666"/>
    </row>
    <row r="2075" spans="1:15" ht="69.95" customHeight="1" x14ac:dyDescent="0.25">
      <c r="A2075" s="543"/>
      <c r="B2075" s="554"/>
      <c r="C2075" s="565">
        <v>2624212</v>
      </c>
      <c r="D2075" s="708" t="s">
        <v>803</v>
      </c>
      <c r="E2075" s="569" t="s">
        <v>1075</v>
      </c>
      <c r="F2075" s="561" t="s">
        <v>35</v>
      </c>
      <c r="G2075" s="565">
        <v>80633012</v>
      </c>
      <c r="H2075" s="708" t="s">
        <v>805</v>
      </c>
      <c r="I2075" s="660" t="s">
        <v>665</v>
      </c>
      <c r="J2075" s="660" t="s">
        <v>30</v>
      </c>
      <c r="K2075" s="562" t="s">
        <v>163</v>
      </c>
      <c r="L2075" s="1382">
        <v>1</v>
      </c>
      <c r="M2075" s="661"/>
      <c r="N2075" s="661">
        <f t="shared" si="49"/>
        <v>0</v>
      </c>
      <c r="O2075" s="694">
        <f>SUM(N2075:N2075)</f>
        <v>0</v>
      </c>
    </row>
    <row r="2076" spans="1:15" ht="69.95" customHeight="1" x14ac:dyDescent="0.25">
      <c r="A2076" s="543"/>
      <c r="B2076" s="554"/>
      <c r="C2076" s="565">
        <v>2601006</v>
      </c>
      <c r="D2076" s="708" t="s">
        <v>791</v>
      </c>
      <c r="E2076" s="572" t="s">
        <v>1045</v>
      </c>
      <c r="F2076" s="573" t="s">
        <v>1046</v>
      </c>
      <c r="G2076" s="565">
        <v>81201010</v>
      </c>
      <c r="H2076" s="708" t="s">
        <v>794</v>
      </c>
      <c r="I2076" s="660" t="s">
        <v>665</v>
      </c>
      <c r="J2076" s="660" t="s">
        <v>30</v>
      </c>
      <c r="K2076" s="562" t="s">
        <v>163</v>
      </c>
      <c r="L2076" s="1382">
        <v>1</v>
      </c>
      <c r="M2076" s="661"/>
      <c r="N2076" s="661">
        <f t="shared" si="49"/>
        <v>0</v>
      </c>
      <c r="O2076" s="662">
        <f>SUM(N2076:N2077)</f>
        <v>0</v>
      </c>
    </row>
    <row r="2077" spans="1:15" ht="69.95" customHeight="1" x14ac:dyDescent="0.25">
      <c r="A2077" s="543"/>
      <c r="B2077" s="554"/>
      <c r="C2077" s="565">
        <v>1010337</v>
      </c>
      <c r="D2077" s="708" t="s">
        <v>667</v>
      </c>
      <c r="E2077" s="557"/>
      <c r="F2077" s="558"/>
      <c r="G2077" s="565">
        <v>40103058</v>
      </c>
      <c r="H2077" s="708" t="s">
        <v>668</v>
      </c>
      <c r="I2077" s="660" t="s">
        <v>669</v>
      </c>
      <c r="J2077" s="660"/>
      <c r="K2077" s="562" t="s">
        <v>103</v>
      </c>
      <c r="L2077" s="1382">
        <v>3</v>
      </c>
      <c r="M2077" s="661"/>
      <c r="N2077" s="661">
        <f t="shared" si="49"/>
        <v>0</v>
      </c>
      <c r="O2077" s="666"/>
    </row>
    <row r="2078" spans="1:15" ht="69.95" customHeight="1" x14ac:dyDescent="0.25">
      <c r="A2078" s="543"/>
      <c r="B2078" s="554"/>
      <c r="C2078" s="565">
        <v>3014515</v>
      </c>
      <c r="D2078" s="708" t="s">
        <v>1076</v>
      </c>
      <c r="E2078" s="572" t="s">
        <v>1077</v>
      </c>
      <c r="F2078" s="573" t="s">
        <v>1077</v>
      </c>
      <c r="G2078" s="565">
        <v>90113050</v>
      </c>
      <c r="H2078" s="710" t="s">
        <v>1078</v>
      </c>
      <c r="I2078" s="668" t="s">
        <v>680</v>
      </c>
      <c r="J2078" s="668" t="s">
        <v>36</v>
      </c>
      <c r="K2078" s="562" t="s">
        <v>163</v>
      </c>
      <c r="L2078" s="1380">
        <v>1</v>
      </c>
      <c r="M2078" s="661"/>
      <c r="N2078" s="661">
        <f t="shared" si="49"/>
        <v>0</v>
      </c>
      <c r="O2078" s="669">
        <f>SUM(N2078:N2080)</f>
        <v>0</v>
      </c>
    </row>
    <row r="2079" spans="1:15" ht="69.95" customHeight="1" x14ac:dyDescent="0.25">
      <c r="A2079" s="543"/>
      <c r="B2079" s="554"/>
      <c r="C2079" s="589">
        <v>2820161</v>
      </c>
      <c r="D2079" s="708" t="s">
        <v>909</v>
      </c>
      <c r="E2079" s="566"/>
      <c r="F2079" s="543"/>
      <c r="G2079" s="565">
        <v>50113260</v>
      </c>
      <c r="H2079" s="710" t="s">
        <v>910</v>
      </c>
      <c r="I2079" s="668" t="s">
        <v>448</v>
      </c>
      <c r="J2079" s="668"/>
      <c r="K2079" s="562" t="s">
        <v>163</v>
      </c>
      <c r="L2079" s="1380">
        <v>2</v>
      </c>
      <c r="M2079" s="661"/>
      <c r="N2079" s="661">
        <f t="shared" si="49"/>
        <v>0</v>
      </c>
      <c r="O2079" s="670"/>
    </row>
    <row r="2080" spans="1:15" ht="69.95" customHeight="1" x14ac:dyDescent="0.25">
      <c r="A2080" s="543"/>
      <c r="B2080" s="554"/>
      <c r="C2080" s="559">
        <v>2820108</v>
      </c>
      <c r="D2080" s="708" t="s">
        <v>686</v>
      </c>
      <c r="E2080" s="557"/>
      <c r="F2080" s="558"/>
      <c r="G2080" s="565">
        <v>50112008</v>
      </c>
      <c r="H2080" s="710" t="s">
        <v>687</v>
      </c>
      <c r="I2080" s="668" t="s">
        <v>448</v>
      </c>
      <c r="J2080" s="668"/>
      <c r="K2080" s="562" t="s">
        <v>688</v>
      </c>
      <c r="L2080" s="1380">
        <v>1</v>
      </c>
      <c r="M2080" s="661"/>
      <c r="N2080" s="661">
        <f t="shared" si="49"/>
        <v>0</v>
      </c>
      <c r="O2080" s="671"/>
    </row>
    <row r="2081" spans="1:15" ht="69.95" customHeight="1" x14ac:dyDescent="0.25">
      <c r="A2081" s="543"/>
      <c r="B2081" s="554"/>
      <c r="C2081" s="574">
        <v>2611125</v>
      </c>
      <c r="D2081" s="708" t="s">
        <v>778</v>
      </c>
      <c r="E2081" s="572" t="s">
        <v>997</v>
      </c>
      <c r="F2081" s="573" t="s">
        <v>998</v>
      </c>
      <c r="G2081" s="565">
        <v>81501250</v>
      </c>
      <c r="H2081" s="708" t="s">
        <v>780</v>
      </c>
      <c r="I2081" s="660" t="s">
        <v>665</v>
      </c>
      <c r="J2081" s="660" t="s">
        <v>623</v>
      </c>
      <c r="K2081" s="562" t="s">
        <v>163</v>
      </c>
      <c r="L2081" s="1380">
        <v>2</v>
      </c>
      <c r="M2081" s="661"/>
      <c r="N2081" s="661">
        <f t="shared" si="49"/>
        <v>0</v>
      </c>
      <c r="O2081" s="669">
        <f>SUM(N2081:N2085)</f>
        <v>0</v>
      </c>
    </row>
    <row r="2082" spans="1:15" ht="69.95" customHeight="1" x14ac:dyDescent="0.25">
      <c r="A2082" s="543"/>
      <c r="B2082" s="554"/>
      <c r="C2082" s="565">
        <v>2830557</v>
      </c>
      <c r="D2082" s="708" t="s">
        <v>724</v>
      </c>
      <c r="E2082" s="566"/>
      <c r="F2082" s="543"/>
      <c r="G2082" s="565">
        <v>51508030</v>
      </c>
      <c r="H2082" s="710" t="s">
        <v>725</v>
      </c>
      <c r="I2082" s="668" t="s">
        <v>726</v>
      </c>
      <c r="J2082" s="668"/>
      <c r="K2082" s="562" t="s">
        <v>163</v>
      </c>
      <c r="L2082" s="1380">
        <v>1</v>
      </c>
      <c r="M2082" s="661"/>
      <c r="N2082" s="661">
        <f t="shared" si="49"/>
        <v>0</v>
      </c>
      <c r="O2082" s="670"/>
    </row>
    <row r="2083" spans="1:15" ht="69.95" customHeight="1" x14ac:dyDescent="0.25">
      <c r="A2083" s="543"/>
      <c r="B2083" s="554"/>
      <c r="C2083" s="574">
        <v>1021752</v>
      </c>
      <c r="D2083" s="708" t="s">
        <v>689</v>
      </c>
      <c r="E2083" s="566"/>
      <c r="F2083" s="543"/>
      <c r="G2083" s="565">
        <v>41002192</v>
      </c>
      <c r="H2083" s="708" t="s">
        <v>691</v>
      </c>
      <c r="I2083" s="660" t="s">
        <v>685</v>
      </c>
      <c r="J2083" s="660"/>
      <c r="K2083" s="562" t="s">
        <v>103</v>
      </c>
      <c r="L2083" s="1380">
        <v>6</v>
      </c>
      <c r="M2083" s="661"/>
      <c r="N2083" s="661">
        <f t="shared" si="49"/>
        <v>0</v>
      </c>
      <c r="O2083" s="670"/>
    </row>
    <row r="2084" spans="1:15" ht="69.95" customHeight="1" x14ac:dyDescent="0.25">
      <c r="A2084" s="543"/>
      <c r="B2084" s="554"/>
      <c r="C2084" s="565">
        <v>2056203</v>
      </c>
      <c r="D2084" s="708" t="s">
        <v>727</v>
      </c>
      <c r="E2084" s="566"/>
      <c r="F2084" s="543"/>
      <c r="G2084" s="565">
        <v>10804300</v>
      </c>
      <c r="H2084" s="708" t="s">
        <v>728</v>
      </c>
      <c r="I2084" s="660" t="s">
        <v>466</v>
      </c>
      <c r="J2084" s="660"/>
      <c r="K2084" s="562" t="s">
        <v>163</v>
      </c>
      <c r="L2084" s="1380">
        <v>3</v>
      </c>
      <c r="M2084" s="661"/>
      <c r="N2084" s="661">
        <f t="shared" si="49"/>
        <v>0</v>
      </c>
      <c r="O2084" s="670"/>
    </row>
    <row r="2085" spans="1:15" ht="69.95" customHeight="1" x14ac:dyDescent="0.25">
      <c r="A2085" s="543"/>
      <c r="B2085" s="554"/>
      <c r="C2085" s="565">
        <v>2820111</v>
      </c>
      <c r="D2085" s="708" t="s">
        <v>455</v>
      </c>
      <c r="E2085" s="557"/>
      <c r="F2085" s="558"/>
      <c r="G2085" s="565">
        <v>50113160</v>
      </c>
      <c r="H2085" s="710" t="s">
        <v>456</v>
      </c>
      <c r="I2085" s="668" t="s">
        <v>448</v>
      </c>
      <c r="J2085" s="668"/>
      <c r="K2085" s="562" t="s">
        <v>163</v>
      </c>
      <c r="L2085" s="1380">
        <v>1</v>
      </c>
      <c r="M2085" s="661"/>
      <c r="N2085" s="661">
        <f t="shared" si="49"/>
        <v>0</v>
      </c>
      <c r="O2085" s="671"/>
    </row>
    <row r="2086" spans="1:15" ht="69.95" customHeight="1" x14ac:dyDescent="0.25">
      <c r="A2086" s="543"/>
      <c r="B2086" s="643"/>
      <c r="C2086" s="574">
        <v>2621116</v>
      </c>
      <c r="D2086" s="708" t="s">
        <v>774</v>
      </c>
      <c r="E2086" s="714" t="s">
        <v>987</v>
      </c>
      <c r="F2086" s="562" t="s">
        <v>35</v>
      </c>
      <c r="G2086" s="565">
        <v>80611160</v>
      </c>
      <c r="H2086" s="708" t="s">
        <v>776</v>
      </c>
      <c r="I2086" s="660" t="s">
        <v>665</v>
      </c>
      <c r="J2086" s="660" t="s">
        <v>623</v>
      </c>
      <c r="K2086" s="562" t="s">
        <v>163</v>
      </c>
      <c r="L2086" s="1380">
        <v>2</v>
      </c>
      <c r="M2086" s="661"/>
      <c r="N2086" s="661">
        <f t="shared" si="49"/>
        <v>0</v>
      </c>
      <c r="O2086" s="697">
        <f>SUM(N2086)</f>
        <v>0</v>
      </c>
    </row>
    <row r="2087" spans="1:15" ht="69.95" customHeight="1" x14ac:dyDescent="0.25">
      <c r="A2087" s="716" t="s">
        <v>1091</v>
      </c>
      <c r="B2087" s="717"/>
      <c r="C2087" s="565">
        <v>2120102</v>
      </c>
      <c r="D2087" s="708" t="s">
        <v>655</v>
      </c>
      <c r="E2087" s="718" t="s">
        <v>1092</v>
      </c>
      <c r="F2087" s="719" t="s">
        <v>1093</v>
      </c>
      <c r="G2087" s="565">
        <v>12005072</v>
      </c>
      <c r="H2087" s="708" t="s">
        <v>658</v>
      </c>
      <c r="I2087" s="660" t="s">
        <v>466</v>
      </c>
      <c r="J2087" s="660"/>
      <c r="K2087" s="562" t="s">
        <v>163</v>
      </c>
      <c r="L2087" s="1382">
        <v>2</v>
      </c>
      <c r="M2087" s="563"/>
      <c r="N2087" s="563">
        <f t="shared" ref="N2087:N2150" si="50">L2087*M2087</f>
        <v>0</v>
      </c>
      <c r="O2087" s="720">
        <f>SUM(N2088:N2089)</f>
        <v>0</v>
      </c>
    </row>
    <row r="2088" spans="1:15" ht="69.95" customHeight="1" x14ac:dyDescent="0.25">
      <c r="A2088" s="716"/>
      <c r="B2088" s="721"/>
      <c r="C2088" s="559">
        <v>2112042</v>
      </c>
      <c r="D2088" s="710" t="s">
        <v>659</v>
      </c>
      <c r="E2088" s="722"/>
      <c r="F2088" s="716"/>
      <c r="G2088" s="559">
        <v>12611400</v>
      </c>
      <c r="H2088" s="709" t="s">
        <v>660</v>
      </c>
      <c r="I2088" s="665" t="s">
        <v>466</v>
      </c>
      <c r="J2088" s="665"/>
      <c r="K2088" s="562" t="s">
        <v>163</v>
      </c>
      <c r="L2088" s="1382">
        <v>2</v>
      </c>
      <c r="M2088" s="563"/>
      <c r="N2088" s="563">
        <f t="shared" si="50"/>
        <v>0</v>
      </c>
      <c r="O2088" s="723"/>
    </row>
    <row r="2089" spans="1:15" ht="69.95" customHeight="1" x14ac:dyDescent="0.25">
      <c r="A2089" s="716"/>
      <c r="B2089" s="721"/>
      <c r="C2089" s="574">
        <v>1010337</v>
      </c>
      <c r="D2089" s="724" t="s">
        <v>667</v>
      </c>
      <c r="E2089" s="725"/>
      <c r="F2089" s="726"/>
      <c r="G2089" s="608">
        <v>40103058</v>
      </c>
      <c r="H2089" s="659" t="s">
        <v>668</v>
      </c>
      <c r="I2089" s="660" t="s">
        <v>669</v>
      </c>
      <c r="J2089" s="660"/>
      <c r="K2089" s="562" t="s">
        <v>103</v>
      </c>
      <c r="L2089" s="1382">
        <v>6</v>
      </c>
      <c r="M2089" s="563"/>
      <c r="N2089" s="563">
        <f t="shared" si="50"/>
        <v>0</v>
      </c>
      <c r="O2089" s="727"/>
    </row>
    <row r="2090" spans="1:15" ht="69.95" customHeight="1" x14ac:dyDescent="0.25">
      <c r="A2090" s="716"/>
      <c r="B2090" s="721"/>
      <c r="C2090" s="574">
        <v>3050503</v>
      </c>
      <c r="D2090" s="724" t="s">
        <v>1094</v>
      </c>
      <c r="E2090" s="728" t="s">
        <v>1095</v>
      </c>
      <c r="F2090" s="719" t="s">
        <v>35</v>
      </c>
      <c r="G2090" s="608">
        <v>90306005</v>
      </c>
      <c r="H2090" s="710" t="s">
        <v>1096</v>
      </c>
      <c r="I2090" s="668" t="s">
        <v>680</v>
      </c>
      <c r="J2090" s="668" t="s">
        <v>36</v>
      </c>
      <c r="K2090" s="562" t="s">
        <v>163</v>
      </c>
      <c r="L2090" s="1382">
        <v>1</v>
      </c>
      <c r="M2090" s="563"/>
      <c r="N2090" s="563">
        <f t="shared" si="50"/>
        <v>0</v>
      </c>
      <c r="O2090" s="720">
        <f>SUM(N2090:N2092)</f>
        <v>0</v>
      </c>
    </row>
    <row r="2091" spans="1:15" ht="69.95" customHeight="1" x14ac:dyDescent="0.25">
      <c r="A2091" s="716"/>
      <c r="B2091" s="721"/>
      <c r="C2091" s="729">
        <v>2820161</v>
      </c>
      <c r="D2091" s="730" t="s">
        <v>909</v>
      </c>
      <c r="E2091" s="722"/>
      <c r="F2091" s="716"/>
      <c r="G2091" s="731">
        <v>50113260</v>
      </c>
      <c r="H2091" s="732" t="s">
        <v>910</v>
      </c>
      <c r="I2091" s="733" t="s">
        <v>448</v>
      </c>
      <c r="J2091" s="733"/>
      <c r="K2091" s="562" t="s">
        <v>163</v>
      </c>
      <c r="L2091" s="1382">
        <v>2</v>
      </c>
      <c r="M2091" s="563"/>
      <c r="N2091" s="563">
        <f t="shared" si="50"/>
        <v>0</v>
      </c>
      <c r="O2091" s="723"/>
    </row>
    <row r="2092" spans="1:15" ht="69.95" customHeight="1" x14ac:dyDescent="0.25">
      <c r="A2092" s="716"/>
      <c r="B2092" s="721"/>
      <c r="C2092" s="574">
        <v>2820108</v>
      </c>
      <c r="D2092" s="724" t="s">
        <v>686</v>
      </c>
      <c r="E2092" s="725"/>
      <c r="F2092" s="726"/>
      <c r="G2092" s="608">
        <v>50112008</v>
      </c>
      <c r="H2092" s="659" t="s">
        <v>687</v>
      </c>
      <c r="I2092" s="660" t="s">
        <v>448</v>
      </c>
      <c r="J2092" s="660"/>
      <c r="K2092" s="562" t="s">
        <v>688</v>
      </c>
      <c r="L2092" s="1382">
        <v>1</v>
      </c>
      <c r="M2092" s="563"/>
      <c r="N2092" s="563">
        <f t="shared" si="50"/>
        <v>0</v>
      </c>
      <c r="O2092" s="727"/>
    </row>
    <row r="2093" spans="1:15" ht="69.95" customHeight="1" x14ac:dyDescent="0.25">
      <c r="A2093" s="716"/>
      <c r="B2093" s="721"/>
      <c r="C2093" s="574">
        <v>1021752</v>
      </c>
      <c r="D2093" s="724" t="s">
        <v>689</v>
      </c>
      <c r="E2093" s="728" t="s">
        <v>911</v>
      </c>
      <c r="F2093" s="719" t="s">
        <v>35</v>
      </c>
      <c r="G2093" s="608">
        <v>41002192</v>
      </c>
      <c r="H2093" s="659" t="s">
        <v>691</v>
      </c>
      <c r="I2093" s="660" t="s">
        <v>685</v>
      </c>
      <c r="J2093" s="660" t="s">
        <v>623</v>
      </c>
      <c r="K2093" s="562" t="s">
        <v>103</v>
      </c>
      <c r="L2093" s="1382">
        <v>6</v>
      </c>
      <c r="M2093" s="563"/>
      <c r="N2093" s="563">
        <f t="shared" si="50"/>
        <v>0</v>
      </c>
      <c r="O2093" s="720">
        <f>SUM(N2093:N2094)</f>
        <v>0</v>
      </c>
    </row>
    <row r="2094" spans="1:15" ht="69.95" customHeight="1" x14ac:dyDescent="0.25">
      <c r="A2094" s="716"/>
      <c r="B2094" s="734"/>
      <c r="C2094" s="729">
        <v>2052244</v>
      </c>
      <c r="D2094" s="730" t="s">
        <v>491</v>
      </c>
      <c r="E2094" s="725"/>
      <c r="F2094" s="726"/>
      <c r="G2094" s="731">
        <v>10606082</v>
      </c>
      <c r="H2094" s="659" t="s">
        <v>492</v>
      </c>
      <c r="I2094" s="660" t="s">
        <v>466</v>
      </c>
      <c r="J2094" s="660"/>
      <c r="K2094" s="562" t="s">
        <v>163</v>
      </c>
      <c r="L2094" s="1382">
        <v>3</v>
      </c>
      <c r="M2094" s="563"/>
      <c r="N2094" s="563">
        <f t="shared" si="50"/>
        <v>0</v>
      </c>
      <c r="O2094" s="727"/>
    </row>
    <row r="2095" spans="1:15" ht="69.95" customHeight="1" x14ac:dyDescent="0.25">
      <c r="A2095" s="735" t="s">
        <v>1097</v>
      </c>
      <c r="B2095" s="736"/>
      <c r="C2095" s="532">
        <v>2120102</v>
      </c>
      <c r="D2095" s="737" t="s">
        <v>655</v>
      </c>
      <c r="E2095" s="738" t="s">
        <v>1092</v>
      </c>
      <c r="F2095" s="739" t="s">
        <v>1093</v>
      </c>
      <c r="G2095" s="598">
        <v>12005072</v>
      </c>
      <c r="H2095" s="711" t="s">
        <v>658</v>
      </c>
      <c r="I2095" s="677" t="s">
        <v>466</v>
      </c>
      <c r="J2095" s="677"/>
      <c r="K2095" s="518" t="s">
        <v>163</v>
      </c>
      <c r="L2095" s="1383">
        <v>2</v>
      </c>
      <c r="M2095" s="521"/>
      <c r="N2095" s="521">
        <f t="shared" si="50"/>
        <v>0</v>
      </c>
      <c r="O2095" s="740">
        <f>SUM(N2096:N2097)</f>
        <v>0</v>
      </c>
    </row>
    <row r="2096" spans="1:15" ht="69.95" customHeight="1" x14ac:dyDescent="0.25">
      <c r="A2096" s="735"/>
      <c r="B2096" s="741"/>
      <c r="C2096" s="532">
        <v>2112042</v>
      </c>
      <c r="D2096" s="737" t="s">
        <v>659</v>
      </c>
      <c r="E2096" s="742"/>
      <c r="F2096" s="735"/>
      <c r="G2096" s="598">
        <v>12611400</v>
      </c>
      <c r="H2096" s="743" t="s">
        <v>660</v>
      </c>
      <c r="I2096" s="677" t="s">
        <v>466</v>
      </c>
      <c r="J2096" s="677"/>
      <c r="K2096" s="518" t="s">
        <v>163</v>
      </c>
      <c r="L2096" s="1383">
        <v>2</v>
      </c>
      <c r="M2096" s="521"/>
      <c r="N2096" s="521">
        <f t="shared" si="50"/>
        <v>0</v>
      </c>
      <c r="O2096" s="744"/>
    </row>
    <row r="2097" spans="1:15" ht="69.95" customHeight="1" x14ac:dyDescent="0.25">
      <c r="A2097" s="735"/>
      <c r="B2097" s="741"/>
      <c r="C2097" s="532">
        <v>1010337</v>
      </c>
      <c r="D2097" s="737" t="s">
        <v>667</v>
      </c>
      <c r="E2097" s="745"/>
      <c r="F2097" s="746"/>
      <c r="G2097" s="598">
        <v>40103058</v>
      </c>
      <c r="H2097" s="743" t="s">
        <v>668</v>
      </c>
      <c r="I2097" s="677" t="s">
        <v>669</v>
      </c>
      <c r="J2097" s="677"/>
      <c r="K2097" s="518" t="s">
        <v>103</v>
      </c>
      <c r="L2097" s="1383">
        <v>6</v>
      </c>
      <c r="M2097" s="521"/>
      <c r="N2097" s="521">
        <f t="shared" si="50"/>
        <v>0</v>
      </c>
      <c r="O2097" s="747"/>
    </row>
    <row r="2098" spans="1:15" ht="69.95" customHeight="1" x14ac:dyDescent="0.25">
      <c r="A2098" s="735"/>
      <c r="B2098" s="741"/>
      <c r="C2098" s="532">
        <v>3050504</v>
      </c>
      <c r="D2098" s="737" t="s">
        <v>1098</v>
      </c>
      <c r="E2098" s="738" t="s">
        <v>1099</v>
      </c>
      <c r="F2098" s="739" t="s">
        <v>35</v>
      </c>
      <c r="G2098" s="598">
        <v>90306010</v>
      </c>
      <c r="H2098" s="713" t="s">
        <v>1100</v>
      </c>
      <c r="I2098" s="686" t="s">
        <v>680</v>
      </c>
      <c r="J2098" s="686" t="s">
        <v>36</v>
      </c>
      <c r="K2098" s="518" t="s">
        <v>163</v>
      </c>
      <c r="L2098" s="1383">
        <v>1</v>
      </c>
      <c r="M2098" s="521"/>
      <c r="N2098" s="521">
        <f t="shared" si="50"/>
        <v>0</v>
      </c>
      <c r="O2098" s="740">
        <f>SUM(N2098:N2100)</f>
        <v>0</v>
      </c>
    </row>
    <row r="2099" spans="1:15" ht="69.95" customHeight="1" x14ac:dyDescent="0.25">
      <c r="A2099" s="735"/>
      <c r="B2099" s="741"/>
      <c r="C2099" s="748">
        <v>2820161</v>
      </c>
      <c r="D2099" s="749" t="s">
        <v>909</v>
      </c>
      <c r="E2099" s="742"/>
      <c r="F2099" s="735"/>
      <c r="G2099" s="750">
        <v>50113260</v>
      </c>
      <c r="H2099" s="751" t="s">
        <v>910</v>
      </c>
      <c r="I2099" s="752" t="s">
        <v>448</v>
      </c>
      <c r="J2099" s="752"/>
      <c r="K2099" s="518" t="s">
        <v>163</v>
      </c>
      <c r="L2099" s="1383">
        <v>2</v>
      </c>
      <c r="M2099" s="521"/>
      <c r="N2099" s="521">
        <f t="shared" si="50"/>
        <v>0</v>
      </c>
      <c r="O2099" s="744"/>
    </row>
    <row r="2100" spans="1:15" ht="69.95" customHeight="1" x14ac:dyDescent="0.25">
      <c r="A2100" s="735"/>
      <c r="B2100" s="741"/>
      <c r="C2100" s="532">
        <v>2820108</v>
      </c>
      <c r="D2100" s="737" t="s">
        <v>686</v>
      </c>
      <c r="E2100" s="745"/>
      <c r="F2100" s="746"/>
      <c r="G2100" s="598">
        <v>50112008</v>
      </c>
      <c r="H2100" s="743" t="s">
        <v>687</v>
      </c>
      <c r="I2100" s="677" t="s">
        <v>448</v>
      </c>
      <c r="J2100" s="677"/>
      <c r="K2100" s="518" t="s">
        <v>688</v>
      </c>
      <c r="L2100" s="1383">
        <v>1</v>
      </c>
      <c r="M2100" s="521"/>
      <c r="N2100" s="521">
        <f t="shared" si="50"/>
        <v>0</v>
      </c>
      <c r="O2100" s="747"/>
    </row>
    <row r="2101" spans="1:15" ht="69.95" customHeight="1" x14ac:dyDescent="0.25">
      <c r="A2101" s="735"/>
      <c r="B2101" s="741"/>
      <c r="C2101" s="532">
        <v>1021752</v>
      </c>
      <c r="D2101" s="737" t="s">
        <v>689</v>
      </c>
      <c r="E2101" s="738" t="s">
        <v>911</v>
      </c>
      <c r="F2101" s="739" t="s">
        <v>35</v>
      </c>
      <c r="G2101" s="598">
        <v>41002192</v>
      </c>
      <c r="H2101" s="743" t="s">
        <v>691</v>
      </c>
      <c r="I2101" s="677" t="s">
        <v>685</v>
      </c>
      <c r="J2101" s="677" t="s">
        <v>623</v>
      </c>
      <c r="K2101" s="518" t="s">
        <v>103</v>
      </c>
      <c r="L2101" s="1383">
        <v>6</v>
      </c>
      <c r="M2101" s="521"/>
      <c r="N2101" s="521">
        <f t="shared" si="50"/>
        <v>0</v>
      </c>
      <c r="O2101" s="740">
        <f>SUM(N2101:N2102)</f>
        <v>0</v>
      </c>
    </row>
    <row r="2102" spans="1:15" ht="69.95" customHeight="1" x14ac:dyDescent="0.25">
      <c r="A2102" s="735"/>
      <c r="B2102" s="753"/>
      <c r="C2102" s="748">
        <v>2052244</v>
      </c>
      <c r="D2102" s="749" t="s">
        <v>491</v>
      </c>
      <c r="E2102" s="745"/>
      <c r="F2102" s="746"/>
      <c r="G2102" s="750">
        <v>10606082</v>
      </c>
      <c r="H2102" s="743" t="s">
        <v>492</v>
      </c>
      <c r="I2102" s="677" t="s">
        <v>466</v>
      </c>
      <c r="J2102" s="677"/>
      <c r="K2102" s="518" t="s">
        <v>163</v>
      </c>
      <c r="L2102" s="1383">
        <v>3</v>
      </c>
      <c r="M2102" s="521"/>
      <c r="N2102" s="521">
        <f t="shared" si="50"/>
        <v>0</v>
      </c>
      <c r="O2102" s="747"/>
    </row>
    <row r="2103" spans="1:15" ht="69.95" customHeight="1" x14ac:dyDescent="0.25">
      <c r="A2103" s="716" t="s">
        <v>1101</v>
      </c>
      <c r="B2103" s="717"/>
      <c r="C2103" s="574">
        <v>2120102</v>
      </c>
      <c r="D2103" s="724" t="s">
        <v>655</v>
      </c>
      <c r="E2103" s="728" t="s">
        <v>1092</v>
      </c>
      <c r="F2103" s="719" t="s">
        <v>1093</v>
      </c>
      <c r="G2103" s="608">
        <v>12005072</v>
      </c>
      <c r="H2103" s="708" t="s">
        <v>658</v>
      </c>
      <c r="I2103" s="660" t="s">
        <v>466</v>
      </c>
      <c r="J2103" s="660"/>
      <c r="K2103" s="562" t="s">
        <v>163</v>
      </c>
      <c r="L2103" s="1382">
        <v>2</v>
      </c>
      <c r="M2103" s="563"/>
      <c r="N2103" s="563">
        <f t="shared" si="50"/>
        <v>0</v>
      </c>
      <c r="O2103" s="720">
        <f>SUM(N2104:N2105)</f>
        <v>0</v>
      </c>
    </row>
    <row r="2104" spans="1:15" ht="69.95" customHeight="1" x14ac:dyDescent="0.25">
      <c r="A2104" s="716"/>
      <c r="B2104" s="721"/>
      <c r="C2104" s="574">
        <v>2112042</v>
      </c>
      <c r="D2104" s="724" t="s">
        <v>659</v>
      </c>
      <c r="E2104" s="722"/>
      <c r="F2104" s="716"/>
      <c r="G2104" s="608">
        <v>12611400</v>
      </c>
      <c r="H2104" s="754" t="s">
        <v>660</v>
      </c>
      <c r="I2104" s="660" t="s">
        <v>466</v>
      </c>
      <c r="J2104" s="660"/>
      <c r="K2104" s="562" t="s">
        <v>163</v>
      </c>
      <c r="L2104" s="1382">
        <v>2</v>
      </c>
      <c r="M2104" s="563"/>
      <c r="N2104" s="563">
        <f t="shared" si="50"/>
        <v>0</v>
      </c>
      <c r="O2104" s="723"/>
    </row>
    <row r="2105" spans="1:15" ht="69.95" customHeight="1" x14ac:dyDescent="0.25">
      <c r="A2105" s="716"/>
      <c r="B2105" s="721"/>
      <c r="C2105" s="574">
        <v>1010337</v>
      </c>
      <c r="D2105" s="724" t="s">
        <v>667</v>
      </c>
      <c r="E2105" s="725"/>
      <c r="F2105" s="726"/>
      <c r="G2105" s="608">
        <v>40103058</v>
      </c>
      <c r="H2105" s="754" t="s">
        <v>668</v>
      </c>
      <c r="I2105" s="660" t="s">
        <v>669</v>
      </c>
      <c r="J2105" s="660"/>
      <c r="K2105" s="562" t="s">
        <v>103</v>
      </c>
      <c r="L2105" s="1382">
        <v>6</v>
      </c>
      <c r="M2105" s="563"/>
      <c r="N2105" s="563">
        <f t="shared" si="50"/>
        <v>0</v>
      </c>
      <c r="O2105" s="727"/>
    </row>
    <row r="2106" spans="1:15" ht="69.95" customHeight="1" x14ac:dyDescent="0.25">
      <c r="A2106" s="716"/>
      <c r="B2106" s="721"/>
      <c r="C2106" s="574">
        <v>3050505</v>
      </c>
      <c r="D2106" s="724" t="s">
        <v>1102</v>
      </c>
      <c r="E2106" s="728" t="s">
        <v>1103</v>
      </c>
      <c r="F2106" s="719" t="s">
        <v>35</v>
      </c>
      <c r="G2106" s="608">
        <v>90306015</v>
      </c>
      <c r="H2106" s="710" t="s">
        <v>1104</v>
      </c>
      <c r="I2106" s="668" t="s">
        <v>680</v>
      </c>
      <c r="J2106" s="668" t="s">
        <v>36</v>
      </c>
      <c r="K2106" s="562" t="s">
        <v>163</v>
      </c>
      <c r="L2106" s="1382">
        <v>1</v>
      </c>
      <c r="M2106" s="563"/>
      <c r="N2106" s="563">
        <f t="shared" si="50"/>
        <v>0</v>
      </c>
      <c r="O2106" s="720">
        <f>SUM(N2106:N2108)</f>
        <v>0</v>
      </c>
    </row>
    <row r="2107" spans="1:15" ht="69.95" customHeight="1" x14ac:dyDescent="0.25">
      <c r="A2107" s="716"/>
      <c r="B2107" s="721"/>
      <c r="C2107" s="729">
        <v>2820161</v>
      </c>
      <c r="D2107" s="730" t="s">
        <v>909</v>
      </c>
      <c r="E2107" s="722"/>
      <c r="F2107" s="716"/>
      <c r="G2107" s="731">
        <v>50113260</v>
      </c>
      <c r="H2107" s="755" t="s">
        <v>910</v>
      </c>
      <c r="I2107" s="733" t="s">
        <v>448</v>
      </c>
      <c r="J2107" s="733"/>
      <c r="K2107" s="562" t="s">
        <v>163</v>
      </c>
      <c r="L2107" s="1382">
        <v>2</v>
      </c>
      <c r="M2107" s="563"/>
      <c r="N2107" s="563">
        <f t="shared" si="50"/>
        <v>0</v>
      </c>
      <c r="O2107" s="723"/>
    </row>
    <row r="2108" spans="1:15" ht="69.95" customHeight="1" x14ac:dyDescent="0.25">
      <c r="A2108" s="716"/>
      <c r="B2108" s="721"/>
      <c r="C2108" s="574">
        <v>2820108</v>
      </c>
      <c r="D2108" s="724" t="s">
        <v>686</v>
      </c>
      <c r="E2108" s="725"/>
      <c r="F2108" s="726"/>
      <c r="G2108" s="608">
        <v>50112008</v>
      </c>
      <c r="H2108" s="754" t="s">
        <v>687</v>
      </c>
      <c r="I2108" s="660" t="s">
        <v>448</v>
      </c>
      <c r="J2108" s="660"/>
      <c r="K2108" s="562" t="s">
        <v>688</v>
      </c>
      <c r="L2108" s="1382">
        <v>1</v>
      </c>
      <c r="M2108" s="563"/>
      <c r="N2108" s="563">
        <f t="shared" si="50"/>
        <v>0</v>
      </c>
      <c r="O2108" s="727"/>
    </row>
    <row r="2109" spans="1:15" ht="69.95" customHeight="1" x14ac:dyDescent="0.25">
      <c r="A2109" s="716"/>
      <c r="B2109" s="721"/>
      <c r="C2109" s="574">
        <v>1021752</v>
      </c>
      <c r="D2109" s="724" t="s">
        <v>689</v>
      </c>
      <c r="E2109" s="728" t="s">
        <v>911</v>
      </c>
      <c r="F2109" s="719" t="s">
        <v>35</v>
      </c>
      <c r="G2109" s="608">
        <v>41002192</v>
      </c>
      <c r="H2109" s="754" t="s">
        <v>691</v>
      </c>
      <c r="I2109" s="660" t="s">
        <v>685</v>
      </c>
      <c r="J2109" s="660" t="s">
        <v>623</v>
      </c>
      <c r="K2109" s="562" t="s">
        <v>103</v>
      </c>
      <c r="L2109" s="1382">
        <v>6</v>
      </c>
      <c r="M2109" s="563"/>
      <c r="N2109" s="563">
        <f t="shared" si="50"/>
        <v>0</v>
      </c>
      <c r="O2109" s="720">
        <f>SUM(N2109:N2110)</f>
        <v>0</v>
      </c>
    </row>
    <row r="2110" spans="1:15" ht="69.95" customHeight="1" x14ac:dyDescent="0.25">
      <c r="A2110" s="716"/>
      <c r="B2110" s="734"/>
      <c r="C2110" s="729">
        <v>2052244</v>
      </c>
      <c r="D2110" s="730" t="s">
        <v>491</v>
      </c>
      <c r="E2110" s="725"/>
      <c r="F2110" s="726"/>
      <c r="G2110" s="731">
        <v>10606082</v>
      </c>
      <c r="H2110" s="754" t="s">
        <v>492</v>
      </c>
      <c r="I2110" s="660" t="s">
        <v>466</v>
      </c>
      <c r="J2110" s="660"/>
      <c r="K2110" s="562" t="s">
        <v>163</v>
      </c>
      <c r="L2110" s="1382">
        <v>3</v>
      </c>
      <c r="M2110" s="563"/>
      <c r="N2110" s="563">
        <f t="shared" si="50"/>
        <v>0</v>
      </c>
      <c r="O2110" s="727"/>
    </row>
    <row r="2111" spans="1:15" ht="69.95" customHeight="1" x14ac:dyDescent="0.25">
      <c r="A2111" s="735" t="s">
        <v>1105</v>
      </c>
      <c r="B2111" s="736"/>
      <c r="C2111" s="532">
        <v>2120102</v>
      </c>
      <c r="D2111" s="737" t="s">
        <v>655</v>
      </c>
      <c r="E2111" s="738" t="s">
        <v>1092</v>
      </c>
      <c r="F2111" s="739" t="s">
        <v>1093</v>
      </c>
      <c r="G2111" s="598">
        <v>12005072</v>
      </c>
      <c r="H2111" s="711" t="s">
        <v>658</v>
      </c>
      <c r="I2111" s="677" t="s">
        <v>466</v>
      </c>
      <c r="J2111" s="677"/>
      <c r="K2111" s="518" t="s">
        <v>163</v>
      </c>
      <c r="L2111" s="1383">
        <v>2</v>
      </c>
      <c r="M2111" s="521"/>
      <c r="N2111" s="521">
        <f t="shared" si="50"/>
        <v>0</v>
      </c>
      <c r="O2111" s="740">
        <f>SUM(N2112:N2113)</f>
        <v>0</v>
      </c>
    </row>
    <row r="2112" spans="1:15" ht="69.95" customHeight="1" x14ac:dyDescent="0.25">
      <c r="A2112" s="735"/>
      <c r="B2112" s="741"/>
      <c r="C2112" s="532">
        <v>2112042</v>
      </c>
      <c r="D2112" s="737" t="s">
        <v>659</v>
      </c>
      <c r="E2112" s="742"/>
      <c r="F2112" s="735"/>
      <c r="G2112" s="598">
        <v>12611400</v>
      </c>
      <c r="H2112" s="743" t="s">
        <v>660</v>
      </c>
      <c r="I2112" s="677" t="s">
        <v>466</v>
      </c>
      <c r="J2112" s="677"/>
      <c r="K2112" s="518" t="s">
        <v>163</v>
      </c>
      <c r="L2112" s="1383">
        <v>2</v>
      </c>
      <c r="M2112" s="521"/>
      <c r="N2112" s="521">
        <f t="shared" si="50"/>
        <v>0</v>
      </c>
      <c r="O2112" s="744"/>
    </row>
    <row r="2113" spans="1:15" ht="69.95" customHeight="1" x14ac:dyDescent="0.25">
      <c r="A2113" s="735"/>
      <c r="B2113" s="741"/>
      <c r="C2113" s="532">
        <v>1010337</v>
      </c>
      <c r="D2113" s="737" t="s">
        <v>667</v>
      </c>
      <c r="E2113" s="745"/>
      <c r="F2113" s="746"/>
      <c r="G2113" s="598">
        <v>40103058</v>
      </c>
      <c r="H2113" s="743" t="s">
        <v>668</v>
      </c>
      <c r="I2113" s="677" t="s">
        <v>669</v>
      </c>
      <c r="J2113" s="677"/>
      <c r="K2113" s="518" t="s">
        <v>103</v>
      </c>
      <c r="L2113" s="1383">
        <v>6</v>
      </c>
      <c r="M2113" s="521"/>
      <c r="N2113" s="521">
        <f t="shared" si="50"/>
        <v>0</v>
      </c>
      <c r="O2113" s="747"/>
    </row>
    <row r="2114" spans="1:15" ht="69.95" customHeight="1" x14ac:dyDescent="0.25">
      <c r="A2114" s="735"/>
      <c r="B2114" s="741"/>
      <c r="C2114" s="532">
        <v>3050508</v>
      </c>
      <c r="D2114" s="737" t="s">
        <v>1106</v>
      </c>
      <c r="E2114" s="738" t="s">
        <v>1107</v>
      </c>
      <c r="F2114" s="739" t="s">
        <v>35</v>
      </c>
      <c r="G2114" s="598">
        <v>90306025</v>
      </c>
      <c r="H2114" s="713" t="s">
        <v>1108</v>
      </c>
      <c r="I2114" s="686" t="s">
        <v>680</v>
      </c>
      <c r="J2114" s="686" t="s">
        <v>36</v>
      </c>
      <c r="K2114" s="518" t="s">
        <v>163</v>
      </c>
      <c r="L2114" s="1383">
        <v>1</v>
      </c>
      <c r="M2114" s="521"/>
      <c r="N2114" s="521">
        <f t="shared" si="50"/>
        <v>0</v>
      </c>
      <c r="O2114" s="740">
        <f>SUM(N2114:N2116)</f>
        <v>0</v>
      </c>
    </row>
    <row r="2115" spans="1:15" ht="69.95" customHeight="1" x14ac:dyDescent="0.25">
      <c r="A2115" s="735"/>
      <c r="B2115" s="741"/>
      <c r="C2115" s="748">
        <v>2820161</v>
      </c>
      <c r="D2115" s="749" t="s">
        <v>909</v>
      </c>
      <c r="E2115" s="742"/>
      <c r="F2115" s="735"/>
      <c r="G2115" s="750">
        <v>50113260</v>
      </c>
      <c r="H2115" s="751" t="s">
        <v>910</v>
      </c>
      <c r="I2115" s="752" t="s">
        <v>448</v>
      </c>
      <c r="J2115" s="752"/>
      <c r="K2115" s="518" t="s">
        <v>163</v>
      </c>
      <c r="L2115" s="1383">
        <v>2</v>
      </c>
      <c r="M2115" s="521"/>
      <c r="N2115" s="521">
        <f t="shared" si="50"/>
        <v>0</v>
      </c>
      <c r="O2115" s="744"/>
    </row>
    <row r="2116" spans="1:15" ht="69.95" customHeight="1" x14ac:dyDescent="0.25">
      <c r="A2116" s="735"/>
      <c r="B2116" s="741"/>
      <c r="C2116" s="532">
        <v>2820108</v>
      </c>
      <c r="D2116" s="737" t="s">
        <v>686</v>
      </c>
      <c r="E2116" s="745"/>
      <c r="F2116" s="746"/>
      <c r="G2116" s="598">
        <v>50112008</v>
      </c>
      <c r="H2116" s="743" t="s">
        <v>687</v>
      </c>
      <c r="I2116" s="677" t="s">
        <v>448</v>
      </c>
      <c r="J2116" s="677"/>
      <c r="K2116" s="518" t="s">
        <v>688</v>
      </c>
      <c r="L2116" s="1383">
        <v>1</v>
      </c>
      <c r="M2116" s="521"/>
      <c r="N2116" s="521">
        <f t="shared" si="50"/>
        <v>0</v>
      </c>
      <c r="O2116" s="747"/>
    </row>
    <row r="2117" spans="1:15" ht="69.95" customHeight="1" x14ac:dyDescent="0.25">
      <c r="A2117" s="735"/>
      <c r="B2117" s="741"/>
      <c r="C2117" s="532">
        <v>1021752</v>
      </c>
      <c r="D2117" s="737" t="s">
        <v>689</v>
      </c>
      <c r="E2117" s="738" t="s">
        <v>911</v>
      </c>
      <c r="F2117" s="739" t="s">
        <v>35</v>
      </c>
      <c r="G2117" s="598">
        <v>41002192</v>
      </c>
      <c r="H2117" s="743" t="s">
        <v>691</v>
      </c>
      <c r="I2117" s="677" t="s">
        <v>685</v>
      </c>
      <c r="J2117" s="677" t="s">
        <v>623</v>
      </c>
      <c r="K2117" s="518" t="s">
        <v>103</v>
      </c>
      <c r="L2117" s="1383">
        <v>6</v>
      </c>
      <c r="M2117" s="521"/>
      <c r="N2117" s="521">
        <f t="shared" si="50"/>
        <v>0</v>
      </c>
      <c r="O2117" s="740">
        <f>SUM(N2117:N2118)</f>
        <v>0</v>
      </c>
    </row>
    <row r="2118" spans="1:15" ht="69.95" customHeight="1" x14ac:dyDescent="0.25">
      <c r="A2118" s="735"/>
      <c r="B2118" s="753"/>
      <c r="C2118" s="748">
        <v>2052244</v>
      </c>
      <c r="D2118" s="749" t="s">
        <v>491</v>
      </c>
      <c r="E2118" s="745"/>
      <c r="F2118" s="746"/>
      <c r="G2118" s="750">
        <v>10606082</v>
      </c>
      <c r="H2118" s="743" t="s">
        <v>492</v>
      </c>
      <c r="I2118" s="677" t="s">
        <v>466</v>
      </c>
      <c r="J2118" s="677"/>
      <c r="K2118" s="518" t="s">
        <v>163</v>
      </c>
      <c r="L2118" s="1383">
        <v>3</v>
      </c>
      <c r="M2118" s="521"/>
      <c r="N2118" s="521">
        <f t="shared" si="50"/>
        <v>0</v>
      </c>
      <c r="O2118" s="747"/>
    </row>
    <row r="2119" spans="1:15" ht="69.95" customHeight="1" x14ac:dyDescent="0.25">
      <c r="A2119" s="716" t="s">
        <v>1109</v>
      </c>
      <c r="B2119" s="717"/>
      <c r="C2119" s="574">
        <v>2120102</v>
      </c>
      <c r="D2119" s="724" t="s">
        <v>655</v>
      </c>
      <c r="E2119" s="728" t="s">
        <v>1092</v>
      </c>
      <c r="F2119" s="719" t="s">
        <v>1093</v>
      </c>
      <c r="G2119" s="608">
        <v>12005072</v>
      </c>
      <c r="H2119" s="708" t="s">
        <v>658</v>
      </c>
      <c r="I2119" s="660" t="s">
        <v>466</v>
      </c>
      <c r="J2119" s="660"/>
      <c r="K2119" s="562" t="s">
        <v>163</v>
      </c>
      <c r="L2119" s="1382">
        <v>2</v>
      </c>
      <c r="M2119" s="563"/>
      <c r="N2119" s="563">
        <f t="shared" si="50"/>
        <v>0</v>
      </c>
      <c r="O2119" s="720">
        <f>SUM(N2120:N2121)</f>
        <v>0</v>
      </c>
    </row>
    <row r="2120" spans="1:15" ht="69.95" customHeight="1" x14ac:dyDescent="0.25">
      <c r="A2120" s="716"/>
      <c r="B2120" s="721"/>
      <c r="C2120" s="574">
        <v>2112042</v>
      </c>
      <c r="D2120" s="724" t="s">
        <v>659</v>
      </c>
      <c r="E2120" s="722"/>
      <c r="F2120" s="716"/>
      <c r="G2120" s="608">
        <v>12611400</v>
      </c>
      <c r="H2120" s="754" t="s">
        <v>660</v>
      </c>
      <c r="I2120" s="660" t="s">
        <v>466</v>
      </c>
      <c r="J2120" s="660"/>
      <c r="K2120" s="562" t="s">
        <v>163</v>
      </c>
      <c r="L2120" s="1382">
        <v>2</v>
      </c>
      <c r="M2120" s="563"/>
      <c r="N2120" s="563">
        <f t="shared" si="50"/>
        <v>0</v>
      </c>
      <c r="O2120" s="723"/>
    </row>
    <row r="2121" spans="1:15" ht="69.95" customHeight="1" x14ac:dyDescent="0.25">
      <c r="A2121" s="716"/>
      <c r="B2121" s="721"/>
      <c r="C2121" s="574">
        <v>1010337</v>
      </c>
      <c r="D2121" s="724" t="s">
        <v>667</v>
      </c>
      <c r="E2121" s="725"/>
      <c r="F2121" s="726"/>
      <c r="G2121" s="608">
        <v>40103058</v>
      </c>
      <c r="H2121" s="754" t="s">
        <v>668</v>
      </c>
      <c r="I2121" s="660" t="s">
        <v>669</v>
      </c>
      <c r="J2121" s="660"/>
      <c r="K2121" s="562" t="s">
        <v>103</v>
      </c>
      <c r="L2121" s="1382">
        <v>6</v>
      </c>
      <c r="M2121" s="563"/>
      <c r="N2121" s="563">
        <f t="shared" si="50"/>
        <v>0</v>
      </c>
      <c r="O2121" s="727"/>
    </row>
    <row r="2122" spans="1:15" ht="69.95" customHeight="1" x14ac:dyDescent="0.25">
      <c r="A2122" s="716"/>
      <c r="B2122" s="721"/>
      <c r="C2122" s="574">
        <v>3050512</v>
      </c>
      <c r="D2122" s="724" t="s">
        <v>1110</v>
      </c>
      <c r="E2122" s="728" t="s">
        <v>1111</v>
      </c>
      <c r="F2122" s="719" t="s">
        <v>35</v>
      </c>
      <c r="G2122" s="608">
        <v>90306037</v>
      </c>
      <c r="H2122" s="710" t="s">
        <v>1112</v>
      </c>
      <c r="I2122" s="668" t="s">
        <v>680</v>
      </c>
      <c r="J2122" s="668" t="s">
        <v>36</v>
      </c>
      <c r="K2122" s="562" t="s">
        <v>163</v>
      </c>
      <c r="L2122" s="1382">
        <v>1</v>
      </c>
      <c r="M2122" s="563"/>
      <c r="N2122" s="563">
        <f t="shared" si="50"/>
        <v>0</v>
      </c>
      <c r="O2122" s="720">
        <f>SUM(N2122:N2124)</f>
        <v>0</v>
      </c>
    </row>
    <row r="2123" spans="1:15" ht="69.95" customHeight="1" x14ac:dyDescent="0.25">
      <c r="A2123" s="716"/>
      <c r="B2123" s="721"/>
      <c r="C2123" s="729">
        <v>2820161</v>
      </c>
      <c r="D2123" s="730" t="s">
        <v>909</v>
      </c>
      <c r="E2123" s="722"/>
      <c r="F2123" s="716"/>
      <c r="G2123" s="731">
        <v>50113260</v>
      </c>
      <c r="H2123" s="755" t="s">
        <v>910</v>
      </c>
      <c r="I2123" s="733" t="s">
        <v>448</v>
      </c>
      <c r="J2123" s="733"/>
      <c r="K2123" s="562" t="s">
        <v>163</v>
      </c>
      <c r="L2123" s="1382">
        <v>2</v>
      </c>
      <c r="M2123" s="563"/>
      <c r="N2123" s="563">
        <f t="shared" si="50"/>
        <v>0</v>
      </c>
      <c r="O2123" s="723"/>
    </row>
    <row r="2124" spans="1:15" ht="69.95" customHeight="1" x14ac:dyDescent="0.25">
      <c r="A2124" s="716"/>
      <c r="B2124" s="721"/>
      <c r="C2124" s="574">
        <v>2820108</v>
      </c>
      <c r="D2124" s="724" t="s">
        <v>686</v>
      </c>
      <c r="E2124" s="725"/>
      <c r="F2124" s="726"/>
      <c r="G2124" s="608">
        <v>50112008</v>
      </c>
      <c r="H2124" s="754" t="s">
        <v>687</v>
      </c>
      <c r="I2124" s="660" t="s">
        <v>448</v>
      </c>
      <c r="J2124" s="660"/>
      <c r="K2124" s="562" t="s">
        <v>688</v>
      </c>
      <c r="L2124" s="1382">
        <v>1</v>
      </c>
      <c r="M2124" s="563"/>
      <c r="N2124" s="563">
        <f t="shared" si="50"/>
        <v>0</v>
      </c>
      <c r="O2124" s="727"/>
    </row>
    <row r="2125" spans="1:15" ht="69.95" customHeight="1" x14ac:dyDescent="0.25">
      <c r="A2125" s="716"/>
      <c r="B2125" s="721"/>
      <c r="C2125" s="574">
        <v>1021752</v>
      </c>
      <c r="D2125" s="724" t="s">
        <v>689</v>
      </c>
      <c r="E2125" s="728" t="s">
        <v>911</v>
      </c>
      <c r="F2125" s="719" t="s">
        <v>35</v>
      </c>
      <c r="G2125" s="608">
        <v>41002192</v>
      </c>
      <c r="H2125" s="754" t="s">
        <v>691</v>
      </c>
      <c r="I2125" s="660" t="s">
        <v>685</v>
      </c>
      <c r="J2125" s="660" t="s">
        <v>623</v>
      </c>
      <c r="K2125" s="562" t="s">
        <v>103</v>
      </c>
      <c r="L2125" s="1382">
        <v>6</v>
      </c>
      <c r="M2125" s="563"/>
      <c r="N2125" s="563">
        <f t="shared" si="50"/>
        <v>0</v>
      </c>
      <c r="O2125" s="720">
        <f>SUM(N2125:N2126)</f>
        <v>0</v>
      </c>
    </row>
    <row r="2126" spans="1:15" ht="69.95" customHeight="1" x14ac:dyDescent="0.25">
      <c r="A2126" s="716"/>
      <c r="B2126" s="734"/>
      <c r="C2126" s="729">
        <v>2052244</v>
      </c>
      <c r="D2126" s="730" t="s">
        <v>491</v>
      </c>
      <c r="E2126" s="725"/>
      <c r="F2126" s="726"/>
      <c r="G2126" s="731">
        <v>10606082</v>
      </c>
      <c r="H2126" s="754" t="s">
        <v>492</v>
      </c>
      <c r="I2126" s="660" t="s">
        <v>466</v>
      </c>
      <c r="J2126" s="660"/>
      <c r="K2126" s="562" t="s">
        <v>163</v>
      </c>
      <c r="L2126" s="1382">
        <v>3</v>
      </c>
      <c r="M2126" s="563"/>
      <c r="N2126" s="563">
        <f t="shared" si="50"/>
        <v>0</v>
      </c>
      <c r="O2126" s="727"/>
    </row>
    <row r="2127" spans="1:15" ht="69.95" customHeight="1" x14ac:dyDescent="0.25">
      <c r="A2127" s="735" t="s">
        <v>1113</v>
      </c>
      <c r="B2127" s="736"/>
      <c r="C2127" s="532">
        <v>2120102</v>
      </c>
      <c r="D2127" s="737" t="s">
        <v>655</v>
      </c>
      <c r="E2127" s="738" t="s">
        <v>1092</v>
      </c>
      <c r="F2127" s="739" t="s">
        <v>1093</v>
      </c>
      <c r="G2127" s="598">
        <v>12005072</v>
      </c>
      <c r="H2127" s="711" t="s">
        <v>658</v>
      </c>
      <c r="I2127" s="677" t="s">
        <v>466</v>
      </c>
      <c r="J2127" s="677"/>
      <c r="K2127" s="518" t="s">
        <v>163</v>
      </c>
      <c r="L2127" s="1383">
        <v>2</v>
      </c>
      <c r="M2127" s="521"/>
      <c r="N2127" s="521">
        <f t="shared" si="50"/>
        <v>0</v>
      </c>
      <c r="O2127" s="740">
        <f>SUM(N2128:N2129)</f>
        <v>0</v>
      </c>
    </row>
    <row r="2128" spans="1:15" ht="69.95" customHeight="1" x14ac:dyDescent="0.25">
      <c r="A2128" s="735"/>
      <c r="B2128" s="741"/>
      <c r="C2128" s="532">
        <v>2112042</v>
      </c>
      <c r="D2128" s="737" t="s">
        <v>659</v>
      </c>
      <c r="E2128" s="742"/>
      <c r="F2128" s="735"/>
      <c r="G2128" s="598">
        <v>12611400</v>
      </c>
      <c r="H2128" s="743" t="s">
        <v>660</v>
      </c>
      <c r="I2128" s="677" t="s">
        <v>466</v>
      </c>
      <c r="J2128" s="677"/>
      <c r="K2128" s="518" t="s">
        <v>163</v>
      </c>
      <c r="L2128" s="1383">
        <v>2</v>
      </c>
      <c r="M2128" s="521"/>
      <c r="N2128" s="521">
        <f t="shared" si="50"/>
        <v>0</v>
      </c>
      <c r="O2128" s="744"/>
    </row>
    <row r="2129" spans="1:15" ht="69.95" customHeight="1" x14ac:dyDescent="0.25">
      <c r="A2129" s="735"/>
      <c r="B2129" s="741"/>
      <c r="C2129" s="532">
        <v>1010337</v>
      </c>
      <c r="D2129" s="737" t="s">
        <v>667</v>
      </c>
      <c r="E2129" s="745"/>
      <c r="F2129" s="746"/>
      <c r="G2129" s="598">
        <v>40103058</v>
      </c>
      <c r="H2129" s="743" t="s">
        <v>668</v>
      </c>
      <c r="I2129" s="677" t="s">
        <v>669</v>
      </c>
      <c r="J2129" s="677"/>
      <c r="K2129" s="518" t="s">
        <v>103</v>
      </c>
      <c r="L2129" s="1383">
        <v>6</v>
      </c>
      <c r="M2129" s="521"/>
      <c r="N2129" s="521">
        <f t="shared" si="50"/>
        <v>0</v>
      </c>
      <c r="O2129" s="747"/>
    </row>
    <row r="2130" spans="1:15" ht="69.95" customHeight="1" x14ac:dyDescent="0.25">
      <c r="A2130" s="735"/>
      <c r="B2130" s="741"/>
      <c r="C2130" s="532">
        <v>3050515</v>
      </c>
      <c r="D2130" s="737" t="s">
        <v>1114</v>
      </c>
      <c r="E2130" s="738" t="s">
        <v>1115</v>
      </c>
      <c r="F2130" s="739" t="s">
        <v>35</v>
      </c>
      <c r="G2130" s="598">
        <v>90306050</v>
      </c>
      <c r="H2130" s="713" t="s">
        <v>1116</v>
      </c>
      <c r="I2130" s="686" t="s">
        <v>680</v>
      </c>
      <c r="J2130" s="686" t="s">
        <v>36</v>
      </c>
      <c r="K2130" s="518" t="s">
        <v>163</v>
      </c>
      <c r="L2130" s="1383">
        <v>1</v>
      </c>
      <c r="M2130" s="521"/>
      <c r="N2130" s="521">
        <f t="shared" si="50"/>
        <v>0</v>
      </c>
      <c r="O2130" s="740">
        <f>SUM(N2130:N2132)</f>
        <v>0</v>
      </c>
    </row>
    <row r="2131" spans="1:15" ht="69.95" customHeight="1" x14ac:dyDescent="0.25">
      <c r="A2131" s="735"/>
      <c r="B2131" s="741"/>
      <c r="C2131" s="748">
        <v>2820161</v>
      </c>
      <c r="D2131" s="749" t="s">
        <v>909</v>
      </c>
      <c r="E2131" s="742"/>
      <c r="F2131" s="735"/>
      <c r="G2131" s="750">
        <v>50113260</v>
      </c>
      <c r="H2131" s="751" t="s">
        <v>910</v>
      </c>
      <c r="I2131" s="752" t="s">
        <v>448</v>
      </c>
      <c r="J2131" s="752"/>
      <c r="K2131" s="518" t="s">
        <v>163</v>
      </c>
      <c r="L2131" s="1383">
        <v>2</v>
      </c>
      <c r="M2131" s="521"/>
      <c r="N2131" s="521">
        <f t="shared" si="50"/>
        <v>0</v>
      </c>
      <c r="O2131" s="744"/>
    </row>
    <row r="2132" spans="1:15" ht="69.95" customHeight="1" x14ac:dyDescent="0.25">
      <c r="A2132" s="735"/>
      <c r="B2132" s="741"/>
      <c r="C2132" s="532">
        <v>2820108</v>
      </c>
      <c r="D2132" s="737" t="s">
        <v>686</v>
      </c>
      <c r="E2132" s="745"/>
      <c r="F2132" s="746"/>
      <c r="G2132" s="598">
        <v>50112008</v>
      </c>
      <c r="H2132" s="743" t="s">
        <v>687</v>
      </c>
      <c r="I2132" s="677" t="s">
        <v>448</v>
      </c>
      <c r="J2132" s="677"/>
      <c r="K2132" s="518" t="s">
        <v>688</v>
      </c>
      <c r="L2132" s="1383">
        <v>1</v>
      </c>
      <c r="M2132" s="521"/>
      <c r="N2132" s="521">
        <f t="shared" si="50"/>
        <v>0</v>
      </c>
      <c r="O2132" s="747"/>
    </row>
    <row r="2133" spans="1:15" ht="69.95" customHeight="1" x14ac:dyDescent="0.25">
      <c r="A2133" s="735"/>
      <c r="B2133" s="741"/>
      <c r="C2133" s="532">
        <v>1021752</v>
      </c>
      <c r="D2133" s="737" t="s">
        <v>689</v>
      </c>
      <c r="E2133" s="738" t="s">
        <v>911</v>
      </c>
      <c r="F2133" s="739" t="s">
        <v>35</v>
      </c>
      <c r="G2133" s="598">
        <v>41002192</v>
      </c>
      <c r="H2133" s="743" t="s">
        <v>691</v>
      </c>
      <c r="I2133" s="677" t="s">
        <v>685</v>
      </c>
      <c r="J2133" s="677" t="s">
        <v>623</v>
      </c>
      <c r="K2133" s="518" t="s">
        <v>103</v>
      </c>
      <c r="L2133" s="1383">
        <v>6</v>
      </c>
      <c r="M2133" s="521"/>
      <c r="N2133" s="521">
        <f t="shared" si="50"/>
        <v>0</v>
      </c>
      <c r="O2133" s="740">
        <f>SUM(N2133:N2134)</f>
        <v>0</v>
      </c>
    </row>
    <row r="2134" spans="1:15" ht="69.95" customHeight="1" x14ac:dyDescent="0.25">
      <c r="A2134" s="735"/>
      <c r="B2134" s="753"/>
      <c r="C2134" s="748">
        <v>2052244</v>
      </c>
      <c r="D2134" s="749" t="s">
        <v>491</v>
      </c>
      <c r="E2134" s="745"/>
      <c r="F2134" s="746"/>
      <c r="G2134" s="750">
        <v>10606082</v>
      </c>
      <c r="H2134" s="743" t="s">
        <v>492</v>
      </c>
      <c r="I2134" s="677" t="s">
        <v>466</v>
      </c>
      <c r="J2134" s="677"/>
      <c r="K2134" s="518" t="s">
        <v>163</v>
      </c>
      <c r="L2134" s="1383">
        <v>3</v>
      </c>
      <c r="M2134" s="521"/>
      <c r="N2134" s="521">
        <f t="shared" si="50"/>
        <v>0</v>
      </c>
      <c r="O2134" s="747"/>
    </row>
    <row r="2135" spans="1:15" ht="69.95" customHeight="1" x14ac:dyDescent="0.25">
      <c r="A2135" s="716" t="s">
        <v>1117</v>
      </c>
      <c r="B2135" s="717"/>
      <c r="C2135" s="565">
        <v>2120102</v>
      </c>
      <c r="D2135" s="708" t="s">
        <v>655</v>
      </c>
      <c r="E2135" s="728" t="s">
        <v>1092</v>
      </c>
      <c r="F2135" s="719" t="s">
        <v>1093</v>
      </c>
      <c r="G2135" s="565">
        <v>12005072</v>
      </c>
      <c r="H2135" s="708" t="s">
        <v>658</v>
      </c>
      <c r="I2135" s="660" t="s">
        <v>466</v>
      </c>
      <c r="J2135" s="660"/>
      <c r="K2135" s="562" t="s">
        <v>163</v>
      </c>
      <c r="L2135" s="1382">
        <v>2</v>
      </c>
      <c r="M2135" s="563"/>
      <c r="N2135" s="563">
        <f t="shared" si="50"/>
        <v>0</v>
      </c>
      <c r="O2135" s="720">
        <f>SUM(N2136:N2137)</f>
        <v>0</v>
      </c>
    </row>
    <row r="2136" spans="1:15" ht="69.95" customHeight="1" x14ac:dyDescent="0.25">
      <c r="A2136" s="716"/>
      <c r="B2136" s="721"/>
      <c r="C2136" s="559">
        <v>2112042</v>
      </c>
      <c r="D2136" s="710" t="s">
        <v>659</v>
      </c>
      <c r="E2136" s="722"/>
      <c r="F2136" s="716"/>
      <c r="G2136" s="559">
        <v>12611400</v>
      </c>
      <c r="H2136" s="756" t="s">
        <v>660</v>
      </c>
      <c r="I2136" s="757" t="s">
        <v>466</v>
      </c>
      <c r="J2136" s="757"/>
      <c r="K2136" s="562" t="s">
        <v>163</v>
      </c>
      <c r="L2136" s="1382">
        <v>2</v>
      </c>
      <c r="M2136" s="563"/>
      <c r="N2136" s="563">
        <f t="shared" si="50"/>
        <v>0</v>
      </c>
      <c r="O2136" s="723"/>
    </row>
    <row r="2137" spans="1:15" ht="69.95" customHeight="1" x14ac:dyDescent="0.25">
      <c r="A2137" s="716"/>
      <c r="B2137" s="721"/>
      <c r="C2137" s="574">
        <v>1010337</v>
      </c>
      <c r="D2137" s="724" t="s">
        <v>667</v>
      </c>
      <c r="E2137" s="725"/>
      <c r="F2137" s="726"/>
      <c r="G2137" s="608">
        <v>40103058</v>
      </c>
      <c r="H2137" s="754" t="s">
        <v>668</v>
      </c>
      <c r="I2137" s="660" t="s">
        <v>669</v>
      </c>
      <c r="J2137" s="660"/>
      <c r="K2137" s="562" t="s">
        <v>103</v>
      </c>
      <c r="L2137" s="1382">
        <v>6</v>
      </c>
      <c r="M2137" s="563"/>
      <c r="N2137" s="563">
        <f t="shared" si="50"/>
        <v>0</v>
      </c>
      <c r="O2137" s="727"/>
    </row>
    <row r="2138" spans="1:15" ht="69.95" customHeight="1" x14ac:dyDescent="0.25">
      <c r="A2138" s="716"/>
      <c r="B2138" s="721"/>
      <c r="C2138" s="574">
        <v>3050503</v>
      </c>
      <c r="D2138" s="724" t="s">
        <v>1094</v>
      </c>
      <c r="E2138" s="728" t="s">
        <v>1095</v>
      </c>
      <c r="F2138" s="719" t="s">
        <v>35</v>
      </c>
      <c r="G2138" s="608">
        <v>90306005</v>
      </c>
      <c r="H2138" s="710" t="s">
        <v>1096</v>
      </c>
      <c r="I2138" s="668" t="s">
        <v>680</v>
      </c>
      <c r="J2138" s="668" t="s">
        <v>36</v>
      </c>
      <c r="K2138" s="562" t="s">
        <v>163</v>
      </c>
      <c r="L2138" s="1382">
        <v>1</v>
      </c>
      <c r="M2138" s="563"/>
      <c r="N2138" s="563">
        <f t="shared" si="50"/>
        <v>0</v>
      </c>
      <c r="O2138" s="720">
        <f>SUM(N2138:N2140)</f>
        <v>0</v>
      </c>
    </row>
    <row r="2139" spans="1:15" ht="69.95" customHeight="1" x14ac:dyDescent="0.25">
      <c r="A2139" s="716"/>
      <c r="B2139" s="721"/>
      <c r="C2139" s="729">
        <v>2820161</v>
      </c>
      <c r="D2139" s="730" t="s">
        <v>909</v>
      </c>
      <c r="E2139" s="722"/>
      <c r="F2139" s="716"/>
      <c r="G2139" s="731">
        <v>50113260</v>
      </c>
      <c r="H2139" s="755" t="s">
        <v>910</v>
      </c>
      <c r="I2139" s="733" t="s">
        <v>448</v>
      </c>
      <c r="J2139" s="733"/>
      <c r="K2139" s="562" t="s">
        <v>163</v>
      </c>
      <c r="L2139" s="1382">
        <v>2</v>
      </c>
      <c r="M2139" s="563"/>
      <c r="N2139" s="563">
        <f t="shared" si="50"/>
        <v>0</v>
      </c>
      <c r="O2139" s="723"/>
    </row>
    <row r="2140" spans="1:15" ht="69.95" customHeight="1" x14ac:dyDescent="0.25">
      <c r="A2140" s="716"/>
      <c r="B2140" s="721"/>
      <c r="C2140" s="574">
        <v>2820108</v>
      </c>
      <c r="D2140" s="724" t="s">
        <v>686</v>
      </c>
      <c r="E2140" s="725"/>
      <c r="F2140" s="726"/>
      <c r="G2140" s="608">
        <v>50112008</v>
      </c>
      <c r="H2140" s="754" t="s">
        <v>687</v>
      </c>
      <c r="I2140" s="660" t="s">
        <v>448</v>
      </c>
      <c r="J2140" s="660"/>
      <c r="K2140" s="562" t="s">
        <v>688</v>
      </c>
      <c r="L2140" s="1382">
        <v>1</v>
      </c>
      <c r="M2140" s="563"/>
      <c r="N2140" s="563">
        <f t="shared" si="50"/>
        <v>0</v>
      </c>
      <c r="O2140" s="727"/>
    </row>
    <row r="2141" spans="1:15" ht="69.95" customHeight="1" x14ac:dyDescent="0.25">
      <c r="A2141" s="716"/>
      <c r="B2141" s="721"/>
      <c r="C2141" s="574">
        <v>1021752</v>
      </c>
      <c r="D2141" s="724" t="s">
        <v>689</v>
      </c>
      <c r="E2141" s="728" t="s">
        <v>938</v>
      </c>
      <c r="F2141" s="758" t="s">
        <v>35</v>
      </c>
      <c r="G2141" s="608">
        <v>41002192</v>
      </c>
      <c r="H2141" s="754" t="s">
        <v>691</v>
      </c>
      <c r="I2141" s="660" t="s">
        <v>685</v>
      </c>
      <c r="J2141" s="660" t="s">
        <v>623</v>
      </c>
      <c r="K2141" s="562" t="s">
        <v>103</v>
      </c>
      <c r="L2141" s="1382">
        <v>6</v>
      </c>
      <c r="M2141" s="563"/>
      <c r="N2141" s="563">
        <f t="shared" si="50"/>
        <v>0</v>
      </c>
      <c r="O2141" s="720">
        <f>SUM(N2141:N2142)</f>
        <v>0</v>
      </c>
    </row>
    <row r="2142" spans="1:15" ht="69.95" customHeight="1" thickBot="1" x14ac:dyDescent="0.3">
      <c r="A2142" s="716"/>
      <c r="B2142" s="734"/>
      <c r="C2142" s="729">
        <v>2056203</v>
      </c>
      <c r="D2142" s="730" t="s">
        <v>727</v>
      </c>
      <c r="E2142" s="725"/>
      <c r="F2142" s="759"/>
      <c r="G2142" s="731">
        <v>10804300</v>
      </c>
      <c r="H2142" s="754" t="s">
        <v>728</v>
      </c>
      <c r="I2142" s="660" t="s">
        <v>466</v>
      </c>
      <c r="J2142" s="660"/>
      <c r="K2142" s="562" t="s">
        <v>163</v>
      </c>
      <c r="L2142" s="1382">
        <v>3</v>
      </c>
      <c r="M2142" s="563"/>
      <c r="N2142" s="563">
        <f t="shared" si="50"/>
        <v>0</v>
      </c>
      <c r="O2142" s="727"/>
    </row>
    <row r="2143" spans="1:15" ht="69.95" customHeight="1" x14ac:dyDescent="0.25">
      <c r="A2143" s="735" t="s">
        <v>1118</v>
      </c>
      <c r="B2143" s="736"/>
      <c r="C2143" s="523">
        <v>2120102</v>
      </c>
      <c r="D2143" s="711" t="s">
        <v>655</v>
      </c>
      <c r="E2143" s="738" t="s">
        <v>1092</v>
      </c>
      <c r="F2143" s="739" t="s">
        <v>1093</v>
      </c>
      <c r="G2143" s="523">
        <v>12005072</v>
      </c>
      <c r="H2143" s="711" t="s">
        <v>658</v>
      </c>
      <c r="I2143" s="677" t="s">
        <v>466</v>
      </c>
      <c r="J2143" s="677"/>
      <c r="K2143" s="518" t="s">
        <v>163</v>
      </c>
      <c r="L2143" s="1383">
        <v>2</v>
      </c>
      <c r="M2143" s="521"/>
      <c r="N2143" s="521">
        <f t="shared" si="50"/>
        <v>0</v>
      </c>
      <c r="O2143" s="740">
        <f>SUM(N2144:N2145)</f>
        <v>0</v>
      </c>
    </row>
    <row r="2144" spans="1:15" ht="69.95" customHeight="1" x14ac:dyDescent="0.25">
      <c r="A2144" s="735"/>
      <c r="B2144" s="741"/>
      <c r="C2144" s="512">
        <v>2112042</v>
      </c>
      <c r="D2144" s="713" t="s">
        <v>659</v>
      </c>
      <c r="E2144" s="742"/>
      <c r="F2144" s="735"/>
      <c r="G2144" s="512">
        <v>12611400</v>
      </c>
      <c r="H2144" s="760" t="s">
        <v>660</v>
      </c>
      <c r="I2144" s="761" t="s">
        <v>466</v>
      </c>
      <c r="J2144" s="761"/>
      <c r="K2144" s="518" t="s">
        <v>163</v>
      </c>
      <c r="L2144" s="1383">
        <v>2</v>
      </c>
      <c r="M2144" s="521"/>
      <c r="N2144" s="521">
        <f t="shared" si="50"/>
        <v>0</v>
      </c>
      <c r="O2144" s="744"/>
    </row>
    <row r="2145" spans="1:15" ht="69.95" customHeight="1" x14ac:dyDescent="0.25">
      <c r="A2145" s="735"/>
      <c r="B2145" s="741"/>
      <c r="C2145" s="532">
        <v>1010337</v>
      </c>
      <c r="D2145" s="737" t="s">
        <v>667</v>
      </c>
      <c r="E2145" s="745"/>
      <c r="F2145" s="746"/>
      <c r="G2145" s="598">
        <v>40103058</v>
      </c>
      <c r="H2145" s="743" t="s">
        <v>668</v>
      </c>
      <c r="I2145" s="677" t="s">
        <v>669</v>
      </c>
      <c r="J2145" s="677"/>
      <c r="K2145" s="518" t="s">
        <v>103</v>
      </c>
      <c r="L2145" s="1383">
        <v>6</v>
      </c>
      <c r="M2145" s="521"/>
      <c r="N2145" s="521">
        <f t="shared" si="50"/>
        <v>0</v>
      </c>
      <c r="O2145" s="747"/>
    </row>
    <row r="2146" spans="1:15" ht="69.95" customHeight="1" x14ac:dyDescent="0.25">
      <c r="A2146" s="735"/>
      <c r="B2146" s="741"/>
      <c r="C2146" s="532">
        <v>3050504</v>
      </c>
      <c r="D2146" s="737" t="s">
        <v>1098</v>
      </c>
      <c r="E2146" s="738" t="s">
        <v>1099</v>
      </c>
      <c r="F2146" s="739" t="s">
        <v>35</v>
      </c>
      <c r="G2146" s="598">
        <v>90306010</v>
      </c>
      <c r="H2146" s="713" t="s">
        <v>1100</v>
      </c>
      <c r="I2146" s="686" t="s">
        <v>680</v>
      </c>
      <c r="J2146" s="686" t="s">
        <v>36</v>
      </c>
      <c r="K2146" s="518" t="s">
        <v>163</v>
      </c>
      <c r="L2146" s="1383">
        <v>1</v>
      </c>
      <c r="M2146" s="521"/>
      <c r="N2146" s="521">
        <f t="shared" si="50"/>
        <v>0</v>
      </c>
      <c r="O2146" s="740">
        <f>SUM(N2146:N2148)</f>
        <v>0</v>
      </c>
    </row>
    <row r="2147" spans="1:15" ht="69.95" customHeight="1" x14ac:dyDescent="0.25">
      <c r="A2147" s="735"/>
      <c r="B2147" s="741"/>
      <c r="C2147" s="748">
        <v>2820161</v>
      </c>
      <c r="D2147" s="749" t="s">
        <v>909</v>
      </c>
      <c r="E2147" s="742"/>
      <c r="F2147" s="735"/>
      <c r="G2147" s="750">
        <v>50113260</v>
      </c>
      <c r="H2147" s="751" t="s">
        <v>910</v>
      </c>
      <c r="I2147" s="752" t="s">
        <v>448</v>
      </c>
      <c r="J2147" s="752"/>
      <c r="K2147" s="518" t="s">
        <v>163</v>
      </c>
      <c r="L2147" s="1383">
        <v>2</v>
      </c>
      <c r="M2147" s="521"/>
      <c r="N2147" s="521">
        <f t="shared" si="50"/>
        <v>0</v>
      </c>
      <c r="O2147" s="744"/>
    </row>
    <row r="2148" spans="1:15" ht="69.95" customHeight="1" x14ac:dyDescent="0.25">
      <c r="A2148" s="735"/>
      <c r="B2148" s="741"/>
      <c r="C2148" s="532">
        <v>2820108</v>
      </c>
      <c r="D2148" s="737" t="s">
        <v>686</v>
      </c>
      <c r="E2148" s="745"/>
      <c r="F2148" s="746"/>
      <c r="G2148" s="598">
        <v>50112008</v>
      </c>
      <c r="H2148" s="743" t="s">
        <v>687</v>
      </c>
      <c r="I2148" s="677" t="s">
        <v>448</v>
      </c>
      <c r="J2148" s="677"/>
      <c r="K2148" s="518" t="s">
        <v>688</v>
      </c>
      <c r="L2148" s="1383">
        <v>1</v>
      </c>
      <c r="M2148" s="521"/>
      <c r="N2148" s="521">
        <f t="shared" si="50"/>
        <v>0</v>
      </c>
      <c r="O2148" s="747"/>
    </row>
    <row r="2149" spans="1:15" ht="69.95" customHeight="1" x14ac:dyDescent="0.25">
      <c r="A2149" s="735"/>
      <c r="B2149" s="741"/>
      <c r="C2149" s="532">
        <v>1021752</v>
      </c>
      <c r="D2149" s="737" t="s">
        <v>689</v>
      </c>
      <c r="E2149" s="738" t="s">
        <v>938</v>
      </c>
      <c r="F2149" s="739" t="s">
        <v>35</v>
      </c>
      <c r="G2149" s="598">
        <v>41002192</v>
      </c>
      <c r="H2149" s="743" t="s">
        <v>691</v>
      </c>
      <c r="I2149" s="677" t="s">
        <v>685</v>
      </c>
      <c r="J2149" s="677" t="s">
        <v>623</v>
      </c>
      <c r="K2149" s="518" t="s">
        <v>103</v>
      </c>
      <c r="L2149" s="1383">
        <v>6</v>
      </c>
      <c r="M2149" s="521"/>
      <c r="N2149" s="521">
        <f t="shared" si="50"/>
        <v>0</v>
      </c>
      <c r="O2149" s="740">
        <f>SUM(N2149:N2150)</f>
        <v>0</v>
      </c>
    </row>
    <row r="2150" spans="1:15" ht="69.95" customHeight="1" x14ac:dyDescent="0.25">
      <c r="A2150" s="735"/>
      <c r="B2150" s="753"/>
      <c r="C2150" s="748">
        <v>2056203</v>
      </c>
      <c r="D2150" s="749" t="s">
        <v>727</v>
      </c>
      <c r="E2150" s="745"/>
      <c r="F2150" s="746"/>
      <c r="G2150" s="750">
        <v>10804300</v>
      </c>
      <c r="H2150" s="743" t="s">
        <v>728</v>
      </c>
      <c r="I2150" s="677" t="s">
        <v>466</v>
      </c>
      <c r="J2150" s="677"/>
      <c r="K2150" s="518" t="s">
        <v>163</v>
      </c>
      <c r="L2150" s="1383">
        <v>3</v>
      </c>
      <c r="M2150" s="521"/>
      <c r="N2150" s="521">
        <f t="shared" si="50"/>
        <v>0</v>
      </c>
      <c r="O2150" s="747"/>
    </row>
    <row r="2151" spans="1:15" ht="69.95" customHeight="1" x14ac:dyDescent="0.25">
      <c r="A2151" s="716" t="s">
        <v>1119</v>
      </c>
      <c r="B2151" s="717"/>
      <c r="C2151" s="565">
        <v>2120102</v>
      </c>
      <c r="D2151" s="708" t="s">
        <v>655</v>
      </c>
      <c r="E2151" s="728" t="s">
        <v>1092</v>
      </c>
      <c r="F2151" s="719" t="s">
        <v>1093</v>
      </c>
      <c r="G2151" s="565">
        <v>12005072</v>
      </c>
      <c r="H2151" s="708" t="s">
        <v>658</v>
      </c>
      <c r="I2151" s="660" t="s">
        <v>466</v>
      </c>
      <c r="J2151" s="660"/>
      <c r="K2151" s="562" t="s">
        <v>163</v>
      </c>
      <c r="L2151" s="1382">
        <v>2</v>
      </c>
      <c r="M2151" s="563"/>
      <c r="N2151" s="563">
        <f t="shared" ref="N2151:N2214" si="51">L2151*M2151</f>
        <v>0</v>
      </c>
      <c r="O2151" s="720">
        <f>SUM(N2152:N2153)</f>
        <v>0</v>
      </c>
    </row>
    <row r="2152" spans="1:15" ht="69.95" customHeight="1" x14ac:dyDescent="0.25">
      <c r="A2152" s="716"/>
      <c r="B2152" s="721"/>
      <c r="C2152" s="559">
        <v>2112042</v>
      </c>
      <c r="D2152" s="710" t="s">
        <v>659</v>
      </c>
      <c r="E2152" s="722"/>
      <c r="F2152" s="716"/>
      <c r="G2152" s="559">
        <v>12611400</v>
      </c>
      <c r="H2152" s="756" t="s">
        <v>660</v>
      </c>
      <c r="I2152" s="757" t="s">
        <v>466</v>
      </c>
      <c r="J2152" s="757"/>
      <c r="K2152" s="562" t="s">
        <v>163</v>
      </c>
      <c r="L2152" s="1382">
        <v>2</v>
      </c>
      <c r="M2152" s="563"/>
      <c r="N2152" s="563">
        <f t="shared" si="51"/>
        <v>0</v>
      </c>
      <c r="O2152" s="723"/>
    </row>
    <row r="2153" spans="1:15" ht="69.95" customHeight="1" x14ac:dyDescent="0.25">
      <c r="A2153" s="716"/>
      <c r="B2153" s="721"/>
      <c r="C2153" s="574">
        <v>1010337</v>
      </c>
      <c r="D2153" s="724" t="s">
        <v>667</v>
      </c>
      <c r="E2153" s="725"/>
      <c r="F2153" s="726"/>
      <c r="G2153" s="608">
        <v>40103058</v>
      </c>
      <c r="H2153" s="754" t="s">
        <v>668</v>
      </c>
      <c r="I2153" s="660" t="s">
        <v>669</v>
      </c>
      <c r="J2153" s="660"/>
      <c r="K2153" s="562" t="s">
        <v>103</v>
      </c>
      <c r="L2153" s="1382">
        <v>6</v>
      </c>
      <c r="M2153" s="563"/>
      <c r="N2153" s="563">
        <f t="shared" si="51"/>
        <v>0</v>
      </c>
      <c r="O2153" s="727"/>
    </row>
    <row r="2154" spans="1:15" ht="69.95" customHeight="1" x14ac:dyDescent="0.25">
      <c r="A2154" s="716"/>
      <c r="B2154" s="721"/>
      <c r="C2154" s="574">
        <v>3050505</v>
      </c>
      <c r="D2154" s="724" t="s">
        <v>1102</v>
      </c>
      <c r="E2154" s="728" t="s">
        <v>1103</v>
      </c>
      <c r="F2154" s="719" t="s">
        <v>35</v>
      </c>
      <c r="G2154" s="608">
        <v>90306015</v>
      </c>
      <c r="H2154" s="710" t="s">
        <v>1104</v>
      </c>
      <c r="I2154" s="668" t="s">
        <v>680</v>
      </c>
      <c r="J2154" s="668" t="s">
        <v>36</v>
      </c>
      <c r="K2154" s="562" t="s">
        <v>163</v>
      </c>
      <c r="L2154" s="1382">
        <v>1</v>
      </c>
      <c r="M2154" s="563"/>
      <c r="N2154" s="563">
        <f t="shared" si="51"/>
        <v>0</v>
      </c>
      <c r="O2154" s="720">
        <f>SUM(N2154:N2156)</f>
        <v>0</v>
      </c>
    </row>
    <row r="2155" spans="1:15" ht="69.95" customHeight="1" x14ac:dyDescent="0.25">
      <c r="A2155" s="716"/>
      <c r="B2155" s="721"/>
      <c r="C2155" s="729">
        <v>2820161</v>
      </c>
      <c r="D2155" s="730" t="s">
        <v>909</v>
      </c>
      <c r="E2155" s="722"/>
      <c r="F2155" s="716"/>
      <c r="G2155" s="731">
        <v>50113260</v>
      </c>
      <c r="H2155" s="755" t="s">
        <v>910</v>
      </c>
      <c r="I2155" s="733" t="s">
        <v>448</v>
      </c>
      <c r="J2155" s="733"/>
      <c r="K2155" s="562" t="s">
        <v>163</v>
      </c>
      <c r="L2155" s="1382">
        <v>2</v>
      </c>
      <c r="M2155" s="563"/>
      <c r="N2155" s="563">
        <f t="shared" si="51"/>
        <v>0</v>
      </c>
      <c r="O2155" s="723"/>
    </row>
    <row r="2156" spans="1:15" ht="69.95" customHeight="1" x14ac:dyDescent="0.25">
      <c r="A2156" s="716"/>
      <c r="B2156" s="721"/>
      <c r="C2156" s="574">
        <v>2820108</v>
      </c>
      <c r="D2156" s="724" t="s">
        <v>686</v>
      </c>
      <c r="E2156" s="725"/>
      <c r="F2156" s="726"/>
      <c r="G2156" s="608">
        <v>50112008</v>
      </c>
      <c r="H2156" s="754" t="s">
        <v>687</v>
      </c>
      <c r="I2156" s="660" t="s">
        <v>448</v>
      </c>
      <c r="J2156" s="660"/>
      <c r="K2156" s="562" t="s">
        <v>688</v>
      </c>
      <c r="L2156" s="1382">
        <v>1</v>
      </c>
      <c r="M2156" s="563"/>
      <c r="N2156" s="563">
        <f t="shared" si="51"/>
        <v>0</v>
      </c>
      <c r="O2156" s="727"/>
    </row>
    <row r="2157" spans="1:15" ht="69.95" customHeight="1" x14ac:dyDescent="0.25">
      <c r="A2157" s="716"/>
      <c r="B2157" s="721"/>
      <c r="C2157" s="574">
        <v>1021752</v>
      </c>
      <c r="D2157" s="724" t="s">
        <v>689</v>
      </c>
      <c r="E2157" s="728" t="s">
        <v>938</v>
      </c>
      <c r="F2157" s="758" t="s">
        <v>35</v>
      </c>
      <c r="G2157" s="608">
        <v>41002192</v>
      </c>
      <c r="H2157" s="754" t="s">
        <v>691</v>
      </c>
      <c r="I2157" s="660" t="s">
        <v>685</v>
      </c>
      <c r="J2157" s="660" t="s">
        <v>623</v>
      </c>
      <c r="K2157" s="562" t="s">
        <v>103</v>
      </c>
      <c r="L2157" s="1382">
        <v>6</v>
      </c>
      <c r="M2157" s="563"/>
      <c r="N2157" s="563">
        <f t="shared" si="51"/>
        <v>0</v>
      </c>
      <c r="O2157" s="720">
        <f>SUM(N2157:N2158)</f>
        <v>0</v>
      </c>
    </row>
    <row r="2158" spans="1:15" ht="69.95" customHeight="1" thickBot="1" x14ac:dyDescent="0.3">
      <c r="A2158" s="716"/>
      <c r="B2158" s="734"/>
      <c r="C2158" s="729">
        <v>2056203</v>
      </c>
      <c r="D2158" s="730" t="s">
        <v>727</v>
      </c>
      <c r="E2158" s="725"/>
      <c r="F2158" s="759"/>
      <c r="G2158" s="731">
        <v>10804300</v>
      </c>
      <c r="H2158" s="754" t="s">
        <v>728</v>
      </c>
      <c r="I2158" s="660" t="s">
        <v>466</v>
      </c>
      <c r="J2158" s="660"/>
      <c r="K2158" s="562" t="s">
        <v>163</v>
      </c>
      <c r="L2158" s="1382">
        <v>3</v>
      </c>
      <c r="M2158" s="563"/>
      <c r="N2158" s="563">
        <f t="shared" si="51"/>
        <v>0</v>
      </c>
      <c r="O2158" s="727"/>
    </row>
    <row r="2159" spans="1:15" ht="69.95" customHeight="1" x14ac:dyDescent="0.25">
      <c r="A2159" s="735" t="s">
        <v>1120</v>
      </c>
      <c r="B2159" s="736"/>
      <c r="C2159" s="523">
        <v>2120102</v>
      </c>
      <c r="D2159" s="711" t="s">
        <v>655</v>
      </c>
      <c r="E2159" s="738" t="s">
        <v>1092</v>
      </c>
      <c r="F2159" s="739" t="s">
        <v>1093</v>
      </c>
      <c r="G2159" s="523">
        <v>12005072</v>
      </c>
      <c r="H2159" s="711" t="s">
        <v>658</v>
      </c>
      <c r="I2159" s="677" t="s">
        <v>466</v>
      </c>
      <c r="J2159" s="677"/>
      <c r="K2159" s="518" t="s">
        <v>163</v>
      </c>
      <c r="L2159" s="1383">
        <v>2</v>
      </c>
      <c r="M2159" s="521"/>
      <c r="N2159" s="521">
        <f t="shared" si="51"/>
        <v>0</v>
      </c>
      <c r="O2159" s="740">
        <f>SUM(N2160:N2161)</f>
        <v>0</v>
      </c>
    </row>
    <row r="2160" spans="1:15" ht="69.95" customHeight="1" x14ac:dyDescent="0.25">
      <c r="A2160" s="735"/>
      <c r="B2160" s="741"/>
      <c r="C2160" s="512">
        <v>2112042</v>
      </c>
      <c r="D2160" s="713" t="s">
        <v>659</v>
      </c>
      <c r="E2160" s="742"/>
      <c r="F2160" s="735"/>
      <c r="G2160" s="512">
        <v>12611400</v>
      </c>
      <c r="H2160" s="760" t="s">
        <v>660</v>
      </c>
      <c r="I2160" s="761" t="s">
        <v>466</v>
      </c>
      <c r="J2160" s="761"/>
      <c r="K2160" s="518" t="s">
        <v>163</v>
      </c>
      <c r="L2160" s="1383">
        <v>2</v>
      </c>
      <c r="M2160" s="521"/>
      <c r="N2160" s="521">
        <f t="shared" si="51"/>
        <v>0</v>
      </c>
      <c r="O2160" s="744"/>
    </row>
    <row r="2161" spans="1:15" ht="69.95" customHeight="1" x14ac:dyDescent="0.25">
      <c r="A2161" s="735"/>
      <c r="B2161" s="741"/>
      <c r="C2161" s="532">
        <v>1010337</v>
      </c>
      <c r="D2161" s="737" t="s">
        <v>667</v>
      </c>
      <c r="E2161" s="745"/>
      <c r="F2161" s="746"/>
      <c r="G2161" s="598">
        <v>40103058</v>
      </c>
      <c r="H2161" s="743" t="s">
        <v>668</v>
      </c>
      <c r="I2161" s="677" t="s">
        <v>669</v>
      </c>
      <c r="J2161" s="677"/>
      <c r="K2161" s="518" t="s">
        <v>103</v>
      </c>
      <c r="L2161" s="1383">
        <v>6</v>
      </c>
      <c r="M2161" s="521"/>
      <c r="N2161" s="521">
        <f t="shared" si="51"/>
        <v>0</v>
      </c>
      <c r="O2161" s="747"/>
    </row>
    <row r="2162" spans="1:15" ht="69.95" customHeight="1" x14ac:dyDescent="0.25">
      <c r="A2162" s="735"/>
      <c r="B2162" s="741"/>
      <c r="C2162" s="532">
        <v>3050508</v>
      </c>
      <c r="D2162" s="737" t="s">
        <v>1106</v>
      </c>
      <c r="E2162" s="738" t="s">
        <v>1107</v>
      </c>
      <c r="F2162" s="739" t="s">
        <v>35</v>
      </c>
      <c r="G2162" s="598">
        <v>90306025</v>
      </c>
      <c r="H2162" s="713" t="s">
        <v>1108</v>
      </c>
      <c r="I2162" s="686" t="s">
        <v>680</v>
      </c>
      <c r="J2162" s="686" t="s">
        <v>36</v>
      </c>
      <c r="K2162" s="518" t="s">
        <v>163</v>
      </c>
      <c r="L2162" s="1383">
        <v>1</v>
      </c>
      <c r="M2162" s="521"/>
      <c r="N2162" s="521">
        <f t="shared" si="51"/>
        <v>0</v>
      </c>
      <c r="O2162" s="740">
        <f>SUM(N2162:N2164)</f>
        <v>0</v>
      </c>
    </row>
    <row r="2163" spans="1:15" ht="69.95" customHeight="1" x14ac:dyDescent="0.25">
      <c r="A2163" s="735"/>
      <c r="B2163" s="741"/>
      <c r="C2163" s="748">
        <v>2820161</v>
      </c>
      <c r="D2163" s="749" t="s">
        <v>909</v>
      </c>
      <c r="E2163" s="742"/>
      <c r="F2163" s="735"/>
      <c r="G2163" s="750">
        <v>50113260</v>
      </c>
      <c r="H2163" s="751" t="s">
        <v>910</v>
      </c>
      <c r="I2163" s="752" t="s">
        <v>448</v>
      </c>
      <c r="J2163" s="752"/>
      <c r="K2163" s="518" t="s">
        <v>163</v>
      </c>
      <c r="L2163" s="1383">
        <v>2</v>
      </c>
      <c r="M2163" s="521"/>
      <c r="N2163" s="521">
        <f t="shared" si="51"/>
        <v>0</v>
      </c>
      <c r="O2163" s="744"/>
    </row>
    <row r="2164" spans="1:15" ht="69.95" customHeight="1" x14ac:dyDescent="0.25">
      <c r="A2164" s="735"/>
      <c r="B2164" s="741"/>
      <c r="C2164" s="532">
        <v>2820108</v>
      </c>
      <c r="D2164" s="737" t="s">
        <v>686</v>
      </c>
      <c r="E2164" s="745"/>
      <c r="F2164" s="746"/>
      <c r="G2164" s="598">
        <v>50112008</v>
      </c>
      <c r="H2164" s="743" t="s">
        <v>687</v>
      </c>
      <c r="I2164" s="677" t="s">
        <v>448</v>
      </c>
      <c r="J2164" s="677"/>
      <c r="K2164" s="518" t="s">
        <v>688</v>
      </c>
      <c r="L2164" s="1383">
        <v>1</v>
      </c>
      <c r="M2164" s="521"/>
      <c r="N2164" s="521">
        <f t="shared" si="51"/>
        <v>0</v>
      </c>
      <c r="O2164" s="747"/>
    </row>
    <row r="2165" spans="1:15" ht="69.95" customHeight="1" x14ac:dyDescent="0.25">
      <c r="A2165" s="735"/>
      <c r="B2165" s="741"/>
      <c r="C2165" s="532">
        <v>1021752</v>
      </c>
      <c r="D2165" s="737" t="s">
        <v>689</v>
      </c>
      <c r="E2165" s="738" t="s">
        <v>938</v>
      </c>
      <c r="F2165" s="739" t="s">
        <v>35</v>
      </c>
      <c r="G2165" s="598">
        <v>41002192</v>
      </c>
      <c r="H2165" s="743" t="s">
        <v>691</v>
      </c>
      <c r="I2165" s="677" t="s">
        <v>685</v>
      </c>
      <c r="J2165" s="677" t="s">
        <v>623</v>
      </c>
      <c r="K2165" s="518" t="s">
        <v>103</v>
      </c>
      <c r="L2165" s="1383">
        <v>6</v>
      </c>
      <c r="M2165" s="521"/>
      <c r="N2165" s="521">
        <f t="shared" si="51"/>
        <v>0</v>
      </c>
      <c r="O2165" s="740">
        <f>SUM(N2165:N2166)</f>
        <v>0</v>
      </c>
    </row>
    <row r="2166" spans="1:15" ht="69.95" customHeight="1" x14ac:dyDescent="0.25">
      <c r="A2166" s="735"/>
      <c r="B2166" s="753"/>
      <c r="C2166" s="748">
        <v>2056203</v>
      </c>
      <c r="D2166" s="749" t="s">
        <v>727</v>
      </c>
      <c r="E2166" s="745"/>
      <c r="F2166" s="746"/>
      <c r="G2166" s="750">
        <v>10804300</v>
      </c>
      <c r="H2166" s="743" t="s">
        <v>728</v>
      </c>
      <c r="I2166" s="677" t="s">
        <v>466</v>
      </c>
      <c r="J2166" s="677"/>
      <c r="K2166" s="518" t="s">
        <v>163</v>
      </c>
      <c r="L2166" s="1383">
        <v>3</v>
      </c>
      <c r="M2166" s="521"/>
      <c r="N2166" s="521">
        <f t="shared" si="51"/>
        <v>0</v>
      </c>
      <c r="O2166" s="747"/>
    </row>
    <row r="2167" spans="1:15" ht="69.95" customHeight="1" x14ac:dyDescent="0.25">
      <c r="A2167" s="716" t="s">
        <v>1121</v>
      </c>
      <c r="B2167" s="717"/>
      <c r="C2167" s="565">
        <v>2120102</v>
      </c>
      <c r="D2167" s="708" t="s">
        <v>655</v>
      </c>
      <c r="E2167" s="728" t="s">
        <v>1092</v>
      </c>
      <c r="F2167" s="719" t="s">
        <v>1093</v>
      </c>
      <c r="G2167" s="565">
        <v>12005072</v>
      </c>
      <c r="H2167" s="708" t="s">
        <v>658</v>
      </c>
      <c r="I2167" s="660" t="s">
        <v>466</v>
      </c>
      <c r="J2167" s="660"/>
      <c r="K2167" s="562" t="s">
        <v>163</v>
      </c>
      <c r="L2167" s="1382">
        <v>2</v>
      </c>
      <c r="M2167" s="563"/>
      <c r="N2167" s="563">
        <f t="shared" si="51"/>
        <v>0</v>
      </c>
      <c r="O2167" s="720">
        <f>SUM(N2168:N2169)</f>
        <v>0</v>
      </c>
    </row>
    <row r="2168" spans="1:15" ht="69.95" customHeight="1" x14ac:dyDescent="0.25">
      <c r="A2168" s="716"/>
      <c r="B2168" s="721"/>
      <c r="C2168" s="559">
        <v>2112042</v>
      </c>
      <c r="D2168" s="710" t="s">
        <v>659</v>
      </c>
      <c r="E2168" s="722"/>
      <c r="F2168" s="716"/>
      <c r="G2168" s="559">
        <v>12611400</v>
      </c>
      <c r="H2168" s="756" t="s">
        <v>660</v>
      </c>
      <c r="I2168" s="757" t="s">
        <v>466</v>
      </c>
      <c r="J2168" s="757"/>
      <c r="K2168" s="562" t="s">
        <v>163</v>
      </c>
      <c r="L2168" s="1382">
        <v>2</v>
      </c>
      <c r="M2168" s="563"/>
      <c r="N2168" s="563">
        <f t="shared" si="51"/>
        <v>0</v>
      </c>
      <c r="O2168" s="723"/>
    </row>
    <row r="2169" spans="1:15" ht="69.95" customHeight="1" x14ac:dyDescent="0.25">
      <c r="A2169" s="716"/>
      <c r="B2169" s="721"/>
      <c r="C2169" s="574">
        <v>1010337</v>
      </c>
      <c r="D2169" s="724" t="s">
        <v>667</v>
      </c>
      <c r="E2169" s="725"/>
      <c r="F2169" s="726"/>
      <c r="G2169" s="608">
        <v>40103058</v>
      </c>
      <c r="H2169" s="754" t="s">
        <v>668</v>
      </c>
      <c r="I2169" s="660" t="s">
        <v>669</v>
      </c>
      <c r="J2169" s="660"/>
      <c r="K2169" s="562" t="s">
        <v>103</v>
      </c>
      <c r="L2169" s="1382">
        <v>6</v>
      </c>
      <c r="M2169" s="563"/>
      <c r="N2169" s="563">
        <f t="shared" si="51"/>
        <v>0</v>
      </c>
      <c r="O2169" s="727"/>
    </row>
    <row r="2170" spans="1:15" ht="69.95" customHeight="1" x14ac:dyDescent="0.25">
      <c r="A2170" s="716"/>
      <c r="B2170" s="721"/>
      <c r="C2170" s="574">
        <v>3050512</v>
      </c>
      <c r="D2170" s="724" t="s">
        <v>1110</v>
      </c>
      <c r="E2170" s="728" t="s">
        <v>1111</v>
      </c>
      <c r="F2170" s="719" t="s">
        <v>35</v>
      </c>
      <c r="G2170" s="608">
        <v>90306037</v>
      </c>
      <c r="H2170" s="710" t="s">
        <v>1112</v>
      </c>
      <c r="I2170" s="668" t="s">
        <v>680</v>
      </c>
      <c r="J2170" s="668" t="s">
        <v>36</v>
      </c>
      <c r="K2170" s="562" t="s">
        <v>163</v>
      </c>
      <c r="L2170" s="1382">
        <v>1</v>
      </c>
      <c r="M2170" s="563"/>
      <c r="N2170" s="563">
        <f t="shared" si="51"/>
        <v>0</v>
      </c>
      <c r="O2170" s="720">
        <f>SUM(N2170:N2172)</f>
        <v>0</v>
      </c>
    </row>
    <row r="2171" spans="1:15" ht="69.95" customHeight="1" x14ac:dyDescent="0.25">
      <c r="A2171" s="716"/>
      <c r="B2171" s="721"/>
      <c r="C2171" s="729">
        <v>2820161</v>
      </c>
      <c r="D2171" s="730" t="s">
        <v>909</v>
      </c>
      <c r="E2171" s="722"/>
      <c r="F2171" s="716"/>
      <c r="G2171" s="731">
        <v>50113260</v>
      </c>
      <c r="H2171" s="755" t="s">
        <v>910</v>
      </c>
      <c r="I2171" s="733" t="s">
        <v>448</v>
      </c>
      <c r="J2171" s="733"/>
      <c r="K2171" s="562" t="s">
        <v>163</v>
      </c>
      <c r="L2171" s="1382">
        <v>2</v>
      </c>
      <c r="M2171" s="563"/>
      <c r="N2171" s="563">
        <f t="shared" si="51"/>
        <v>0</v>
      </c>
      <c r="O2171" s="723"/>
    </row>
    <row r="2172" spans="1:15" ht="69.95" customHeight="1" x14ac:dyDescent="0.25">
      <c r="A2172" s="716"/>
      <c r="B2172" s="721"/>
      <c r="C2172" s="574">
        <v>2820108</v>
      </c>
      <c r="D2172" s="724" t="s">
        <v>686</v>
      </c>
      <c r="E2172" s="725"/>
      <c r="F2172" s="726"/>
      <c r="G2172" s="608">
        <v>50112008</v>
      </c>
      <c r="H2172" s="754" t="s">
        <v>687</v>
      </c>
      <c r="I2172" s="660" t="s">
        <v>448</v>
      </c>
      <c r="J2172" s="660"/>
      <c r="K2172" s="562" t="s">
        <v>688</v>
      </c>
      <c r="L2172" s="1382">
        <v>1</v>
      </c>
      <c r="M2172" s="563"/>
      <c r="N2172" s="563">
        <f t="shared" si="51"/>
        <v>0</v>
      </c>
      <c r="O2172" s="727"/>
    </row>
    <row r="2173" spans="1:15" ht="69.95" customHeight="1" x14ac:dyDescent="0.25">
      <c r="A2173" s="716"/>
      <c r="B2173" s="721"/>
      <c r="C2173" s="574">
        <v>1021752</v>
      </c>
      <c r="D2173" s="724" t="s">
        <v>689</v>
      </c>
      <c r="E2173" s="728" t="s">
        <v>938</v>
      </c>
      <c r="F2173" s="758" t="s">
        <v>35</v>
      </c>
      <c r="G2173" s="608">
        <v>41002192</v>
      </c>
      <c r="H2173" s="754" t="s">
        <v>691</v>
      </c>
      <c r="I2173" s="660" t="s">
        <v>685</v>
      </c>
      <c r="J2173" s="660" t="s">
        <v>623</v>
      </c>
      <c r="K2173" s="562" t="s">
        <v>103</v>
      </c>
      <c r="L2173" s="1382">
        <v>6</v>
      </c>
      <c r="M2173" s="563"/>
      <c r="N2173" s="563">
        <f t="shared" si="51"/>
        <v>0</v>
      </c>
      <c r="O2173" s="720">
        <f>SUM(N2173:N2174)</f>
        <v>0</v>
      </c>
    </row>
    <row r="2174" spans="1:15" ht="69.95" customHeight="1" thickBot="1" x14ac:dyDescent="0.3">
      <c r="A2174" s="716"/>
      <c r="B2174" s="734"/>
      <c r="C2174" s="729">
        <v>2056203</v>
      </c>
      <c r="D2174" s="730" t="s">
        <v>727</v>
      </c>
      <c r="E2174" s="725"/>
      <c r="F2174" s="759"/>
      <c r="G2174" s="731">
        <v>10804300</v>
      </c>
      <c r="H2174" s="754" t="s">
        <v>728</v>
      </c>
      <c r="I2174" s="660" t="s">
        <v>466</v>
      </c>
      <c r="J2174" s="660"/>
      <c r="K2174" s="562" t="s">
        <v>163</v>
      </c>
      <c r="L2174" s="1382">
        <v>3</v>
      </c>
      <c r="M2174" s="563"/>
      <c r="N2174" s="563">
        <f t="shared" si="51"/>
        <v>0</v>
      </c>
      <c r="O2174" s="727"/>
    </row>
    <row r="2175" spans="1:15" ht="69.95" customHeight="1" x14ac:dyDescent="0.25">
      <c r="A2175" s="735" t="s">
        <v>1122</v>
      </c>
      <c r="B2175" s="736"/>
      <c r="C2175" s="523">
        <v>2120102</v>
      </c>
      <c r="D2175" s="711" t="s">
        <v>655</v>
      </c>
      <c r="E2175" s="738" t="s">
        <v>1092</v>
      </c>
      <c r="F2175" s="739" t="s">
        <v>1093</v>
      </c>
      <c r="G2175" s="523">
        <v>12005072</v>
      </c>
      <c r="H2175" s="711" t="s">
        <v>658</v>
      </c>
      <c r="I2175" s="677" t="s">
        <v>466</v>
      </c>
      <c r="J2175" s="677"/>
      <c r="K2175" s="518" t="s">
        <v>163</v>
      </c>
      <c r="L2175" s="1383">
        <v>2</v>
      </c>
      <c r="M2175" s="521"/>
      <c r="N2175" s="521">
        <f t="shared" si="51"/>
        <v>0</v>
      </c>
      <c r="O2175" s="740">
        <f>SUM(N2176:N2177)</f>
        <v>0</v>
      </c>
    </row>
    <row r="2176" spans="1:15" ht="69.95" customHeight="1" x14ac:dyDescent="0.25">
      <c r="A2176" s="735"/>
      <c r="B2176" s="741"/>
      <c r="C2176" s="512">
        <v>2112042</v>
      </c>
      <c r="D2176" s="713" t="s">
        <v>659</v>
      </c>
      <c r="E2176" s="742"/>
      <c r="F2176" s="735"/>
      <c r="G2176" s="512">
        <v>12611400</v>
      </c>
      <c r="H2176" s="760" t="s">
        <v>660</v>
      </c>
      <c r="I2176" s="761" t="s">
        <v>466</v>
      </c>
      <c r="J2176" s="761"/>
      <c r="K2176" s="518" t="s">
        <v>163</v>
      </c>
      <c r="L2176" s="1383">
        <v>2</v>
      </c>
      <c r="M2176" s="521"/>
      <c r="N2176" s="521">
        <f t="shared" si="51"/>
        <v>0</v>
      </c>
      <c r="O2176" s="744"/>
    </row>
    <row r="2177" spans="1:15" ht="69.95" customHeight="1" x14ac:dyDescent="0.25">
      <c r="A2177" s="735"/>
      <c r="B2177" s="741"/>
      <c r="C2177" s="532">
        <v>1010337</v>
      </c>
      <c r="D2177" s="737" t="s">
        <v>667</v>
      </c>
      <c r="E2177" s="745"/>
      <c r="F2177" s="746"/>
      <c r="G2177" s="598">
        <v>40103058</v>
      </c>
      <c r="H2177" s="743" t="s">
        <v>668</v>
      </c>
      <c r="I2177" s="677" t="s">
        <v>669</v>
      </c>
      <c r="J2177" s="677"/>
      <c r="K2177" s="518" t="s">
        <v>103</v>
      </c>
      <c r="L2177" s="1383">
        <v>6</v>
      </c>
      <c r="M2177" s="521"/>
      <c r="N2177" s="521">
        <f t="shared" si="51"/>
        <v>0</v>
      </c>
      <c r="O2177" s="747"/>
    </row>
    <row r="2178" spans="1:15" ht="69.95" customHeight="1" x14ac:dyDescent="0.25">
      <c r="A2178" s="735"/>
      <c r="B2178" s="741"/>
      <c r="C2178" s="532">
        <v>3050515</v>
      </c>
      <c r="D2178" s="737" t="s">
        <v>1114</v>
      </c>
      <c r="E2178" s="738" t="s">
        <v>1115</v>
      </c>
      <c r="F2178" s="739" t="s">
        <v>35</v>
      </c>
      <c r="G2178" s="598">
        <v>90306050</v>
      </c>
      <c r="H2178" s="713" t="s">
        <v>1116</v>
      </c>
      <c r="I2178" s="686" t="s">
        <v>680</v>
      </c>
      <c r="J2178" s="686" t="s">
        <v>36</v>
      </c>
      <c r="K2178" s="518" t="s">
        <v>163</v>
      </c>
      <c r="L2178" s="1383">
        <v>1</v>
      </c>
      <c r="M2178" s="521"/>
      <c r="N2178" s="521">
        <f t="shared" si="51"/>
        <v>0</v>
      </c>
      <c r="O2178" s="740">
        <f>SUM(N2178:N2180)</f>
        <v>0</v>
      </c>
    </row>
    <row r="2179" spans="1:15" ht="69.95" customHeight="1" x14ac:dyDescent="0.25">
      <c r="A2179" s="735"/>
      <c r="B2179" s="741"/>
      <c r="C2179" s="748">
        <v>2820161</v>
      </c>
      <c r="D2179" s="749" t="s">
        <v>909</v>
      </c>
      <c r="E2179" s="742"/>
      <c r="F2179" s="735"/>
      <c r="G2179" s="750">
        <v>50113260</v>
      </c>
      <c r="H2179" s="751" t="s">
        <v>910</v>
      </c>
      <c r="I2179" s="752" t="s">
        <v>448</v>
      </c>
      <c r="J2179" s="752"/>
      <c r="K2179" s="518" t="s">
        <v>163</v>
      </c>
      <c r="L2179" s="1383">
        <v>2</v>
      </c>
      <c r="M2179" s="521"/>
      <c r="N2179" s="521">
        <f t="shared" si="51"/>
        <v>0</v>
      </c>
      <c r="O2179" s="744"/>
    </row>
    <row r="2180" spans="1:15" ht="69.95" customHeight="1" x14ac:dyDescent="0.25">
      <c r="A2180" s="735"/>
      <c r="B2180" s="741"/>
      <c r="C2180" s="532">
        <v>2820108</v>
      </c>
      <c r="D2180" s="737" t="s">
        <v>686</v>
      </c>
      <c r="E2180" s="745"/>
      <c r="F2180" s="746"/>
      <c r="G2180" s="598">
        <v>50112008</v>
      </c>
      <c r="H2180" s="743" t="s">
        <v>687</v>
      </c>
      <c r="I2180" s="677" t="s">
        <v>448</v>
      </c>
      <c r="J2180" s="677"/>
      <c r="K2180" s="518" t="s">
        <v>688</v>
      </c>
      <c r="L2180" s="1383">
        <v>1</v>
      </c>
      <c r="M2180" s="521"/>
      <c r="N2180" s="521">
        <f t="shared" si="51"/>
        <v>0</v>
      </c>
      <c r="O2180" s="747"/>
    </row>
    <row r="2181" spans="1:15" ht="69.95" customHeight="1" x14ac:dyDescent="0.25">
      <c r="A2181" s="735"/>
      <c r="B2181" s="741"/>
      <c r="C2181" s="532">
        <v>1021752</v>
      </c>
      <c r="D2181" s="737" t="s">
        <v>689</v>
      </c>
      <c r="E2181" s="738" t="s">
        <v>938</v>
      </c>
      <c r="F2181" s="739" t="s">
        <v>35</v>
      </c>
      <c r="G2181" s="598">
        <v>41002192</v>
      </c>
      <c r="H2181" s="743" t="s">
        <v>691</v>
      </c>
      <c r="I2181" s="677" t="s">
        <v>685</v>
      </c>
      <c r="J2181" s="677" t="s">
        <v>623</v>
      </c>
      <c r="K2181" s="518" t="s">
        <v>103</v>
      </c>
      <c r="L2181" s="1383">
        <v>6</v>
      </c>
      <c r="M2181" s="521"/>
      <c r="N2181" s="521">
        <f t="shared" si="51"/>
        <v>0</v>
      </c>
      <c r="O2181" s="740">
        <f>SUM(N2181:N2182)</f>
        <v>0</v>
      </c>
    </row>
    <row r="2182" spans="1:15" ht="69.95" customHeight="1" x14ac:dyDescent="0.25">
      <c r="A2182" s="735"/>
      <c r="B2182" s="753"/>
      <c r="C2182" s="748">
        <v>2056203</v>
      </c>
      <c r="D2182" s="749" t="s">
        <v>727</v>
      </c>
      <c r="E2182" s="745"/>
      <c r="F2182" s="746"/>
      <c r="G2182" s="750">
        <v>10804300</v>
      </c>
      <c r="H2182" s="743" t="s">
        <v>728</v>
      </c>
      <c r="I2182" s="677" t="s">
        <v>466</v>
      </c>
      <c r="J2182" s="677"/>
      <c r="K2182" s="518" t="s">
        <v>163</v>
      </c>
      <c r="L2182" s="1383">
        <v>3</v>
      </c>
      <c r="M2182" s="521"/>
      <c r="N2182" s="521">
        <f t="shared" si="51"/>
        <v>0</v>
      </c>
      <c r="O2182" s="747"/>
    </row>
    <row r="2183" spans="1:15" ht="69.95" customHeight="1" x14ac:dyDescent="0.25">
      <c r="A2183" s="716" t="s">
        <v>1123</v>
      </c>
      <c r="B2183" s="717" t="s">
        <v>1123</v>
      </c>
      <c r="C2183" s="565">
        <v>2120102</v>
      </c>
      <c r="D2183" s="708" t="s">
        <v>655</v>
      </c>
      <c r="E2183" s="762" t="s">
        <v>1124</v>
      </c>
      <c r="F2183" s="763" t="s">
        <v>1125</v>
      </c>
      <c r="G2183" s="565">
        <v>12005072</v>
      </c>
      <c r="H2183" s="708" t="s">
        <v>658</v>
      </c>
      <c r="I2183" s="660" t="s">
        <v>466</v>
      </c>
      <c r="J2183" s="660" t="s">
        <v>30</v>
      </c>
      <c r="K2183" s="562" t="s">
        <v>163</v>
      </c>
      <c r="L2183" s="1382">
        <v>2</v>
      </c>
      <c r="M2183" s="563"/>
      <c r="N2183" s="563">
        <f t="shared" si="51"/>
        <v>0</v>
      </c>
      <c r="O2183" s="720">
        <f>SUM(N2184:N2191)</f>
        <v>0</v>
      </c>
    </row>
    <row r="2184" spans="1:15" ht="69.95" customHeight="1" x14ac:dyDescent="0.25">
      <c r="A2184" s="716"/>
      <c r="B2184" s="721"/>
      <c r="C2184" s="559">
        <v>2112042</v>
      </c>
      <c r="D2184" s="710" t="s">
        <v>659</v>
      </c>
      <c r="E2184" s="722"/>
      <c r="F2184" s="716"/>
      <c r="G2184" s="559">
        <v>12611400</v>
      </c>
      <c r="H2184" s="756" t="s">
        <v>660</v>
      </c>
      <c r="I2184" s="757" t="s">
        <v>466</v>
      </c>
      <c r="J2184" s="757"/>
      <c r="K2184" s="562" t="s">
        <v>163</v>
      </c>
      <c r="L2184" s="1382">
        <v>2</v>
      </c>
      <c r="M2184" s="563"/>
      <c r="N2184" s="563">
        <f t="shared" si="51"/>
        <v>0</v>
      </c>
      <c r="O2184" s="723"/>
    </row>
    <row r="2185" spans="1:15" ht="69.95" customHeight="1" x14ac:dyDescent="0.25">
      <c r="A2185" s="716"/>
      <c r="B2185" s="721"/>
      <c r="C2185" s="574">
        <v>2516122</v>
      </c>
      <c r="D2185" s="724" t="s">
        <v>661</v>
      </c>
      <c r="E2185" s="722"/>
      <c r="F2185" s="716"/>
      <c r="G2185" s="608">
        <v>81528112</v>
      </c>
      <c r="H2185" s="710" t="s">
        <v>664</v>
      </c>
      <c r="I2185" s="668" t="s">
        <v>665</v>
      </c>
      <c r="J2185" s="668"/>
      <c r="K2185" s="562" t="s">
        <v>163</v>
      </c>
      <c r="L2185" s="1382">
        <v>2</v>
      </c>
      <c r="M2185" s="563"/>
      <c r="N2185" s="563">
        <f t="shared" si="51"/>
        <v>0</v>
      </c>
      <c r="O2185" s="723"/>
    </row>
    <row r="2186" spans="1:15" ht="69.95" customHeight="1" x14ac:dyDescent="0.25">
      <c r="A2186" s="716"/>
      <c r="B2186" s="721"/>
      <c r="C2186" s="574">
        <v>2801201</v>
      </c>
      <c r="D2186" s="724" t="s">
        <v>947</v>
      </c>
      <c r="E2186" s="722"/>
      <c r="F2186" s="716"/>
      <c r="G2186" s="608">
        <v>51070120</v>
      </c>
      <c r="H2186" s="754" t="s">
        <v>948</v>
      </c>
      <c r="I2186" s="660" t="s">
        <v>448</v>
      </c>
      <c r="J2186" s="660"/>
      <c r="K2186" s="562" t="s">
        <v>163</v>
      </c>
      <c r="L2186" s="1382">
        <v>1</v>
      </c>
      <c r="M2186" s="563"/>
      <c r="N2186" s="563">
        <f t="shared" si="51"/>
        <v>0</v>
      </c>
      <c r="O2186" s="723"/>
    </row>
    <row r="2187" spans="1:15" ht="69.95" customHeight="1" x14ac:dyDescent="0.25">
      <c r="A2187" s="716"/>
      <c r="B2187" s="721"/>
      <c r="C2187" s="574">
        <v>2851630</v>
      </c>
      <c r="D2187" s="724" t="s">
        <v>459</v>
      </c>
      <c r="E2187" s="722"/>
      <c r="F2187" s="716"/>
      <c r="G2187" s="608">
        <v>53516052</v>
      </c>
      <c r="H2187" s="754" t="s">
        <v>460</v>
      </c>
      <c r="I2187" s="660" t="s">
        <v>448</v>
      </c>
      <c r="J2187" s="660"/>
      <c r="K2187" s="562" t="s">
        <v>163</v>
      </c>
      <c r="L2187" s="1382">
        <v>1</v>
      </c>
      <c r="M2187" s="563"/>
      <c r="N2187" s="563">
        <f t="shared" si="51"/>
        <v>0</v>
      </c>
      <c r="O2187" s="723"/>
    </row>
    <row r="2188" spans="1:15" ht="69.95" customHeight="1" x14ac:dyDescent="0.25">
      <c r="A2188" s="716"/>
      <c r="B2188" s="721"/>
      <c r="C2188" s="565">
        <v>2831607</v>
      </c>
      <c r="D2188" s="708" t="s">
        <v>449</v>
      </c>
      <c r="E2188" s="722"/>
      <c r="F2188" s="716"/>
      <c r="G2188" s="565">
        <v>54038070</v>
      </c>
      <c r="H2188" s="754" t="s">
        <v>450</v>
      </c>
      <c r="I2188" s="660" t="s">
        <v>448</v>
      </c>
      <c r="J2188" s="660"/>
      <c r="K2188" s="562" t="s">
        <v>163</v>
      </c>
      <c r="L2188" s="1382">
        <v>1</v>
      </c>
      <c r="M2188" s="563"/>
      <c r="N2188" s="563">
        <f t="shared" si="51"/>
        <v>0</v>
      </c>
      <c r="O2188" s="723"/>
    </row>
    <row r="2189" spans="1:15" ht="69.95" customHeight="1" x14ac:dyDescent="0.25">
      <c r="A2189" s="716"/>
      <c r="B2189" s="721"/>
      <c r="C2189" s="574">
        <v>2820111</v>
      </c>
      <c r="D2189" s="724" t="s">
        <v>455</v>
      </c>
      <c r="E2189" s="722"/>
      <c r="F2189" s="716"/>
      <c r="G2189" s="608">
        <v>50113160</v>
      </c>
      <c r="H2189" s="754" t="s">
        <v>456</v>
      </c>
      <c r="I2189" s="660" t="s">
        <v>448</v>
      </c>
      <c r="J2189" s="660"/>
      <c r="K2189" s="562" t="s">
        <v>163</v>
      </c>
      <c r="L2189" s="1382">
        <v>1</v>
      </c>
      <c r="M2189" s="563"/>
      <c r="N2189" s="563">
        <f t="shared" si="51"/>
        <v>0</v>
      </c>
      <c r="O2189" s="723"/>
    </row>
    <row r="2190" spans="1:15" ht="69.95" customHeight="1" x14ac:dyDescent="0.25">
      <c r="A2190" s="716"/>
      <c r="B2190" s="721"/>
      <c r="C2190" s="574">
        <v>1010337</v>
      </c>
      <c r="D2190" s="724" t="s">
        <v>667</v>
      </c>
      <c r="E2190" s="722"/>
      <c r="F2190" s="716"/>
      <c r="G2190" s="608">
        <v>40103058</v>
      </c>
      <c r="H2190" s="754" t="s">
        <v>668</v>
      </c>
      <c r="I2190" s="660" t="s">
        <v>669</v>
      </c>
      <c r="J2190" s="660"/>
      <c r="K2190" s="562" t="s">
        <v>103</v>
      </c>
      <c r="L2190" s="1382">
        <v>6</v>
      </c>
      <c r="M2190" s="563"/>
      <c r="N2190" s="563">
        <f t="shared" si="51"/>
        <v>0</v>
      </c>
      <c r="O2190" s="723"/>
    </row>
    <row r="2191" spans="1:15" ht="69.95" customHeight="1" x14ac:dyDescent="0.25">
      <c r="A2191" s="716"/>
      <c r="B2191" s="721"/>
      <c r="C2191" s="574">
        <v>2901620</v>
      </c>
      <c r="D2191" s="724" t="s">
        <v>457</v>
      </c>
      <c r="E2191" s="725"/>
      <c r="F2191" s="726"/>
      <c r="G2191" s="608">
        <v>52516050</v>
      </c>
      <c r="H2191" s="754" t="s">
        <v>458</v>
      </c>
      <c r="I2191" s="660" t="s">
        <v>448</v>
      </c>
      <c r="J2191" s="660"/>
      <c r="K2191" s="562" t="s">
        <v>163</v>
      </c>
      <c r="L2191" s="1382">
        <v>2</v>
      </c>
      <c r="M2191" s="563"/>
      <c r="N2191" s="563">
        <f t="shared" si="51"/>
        <v>0</v>
      </c>
      <c r="O2191" s="727"/>
    </row>
    <row r="2192" spans="1:15" ht="69.95" customHeight="1" x14ac:dyDescent="0.25">
      <c r="A2192" s="716"/>
      <c r="B2192" s="721"/>
      <c r="C2192" s="574">
        <v>2624102</v>
      </c>
      <c r="D2192" s="724" t="s">
        <v>748</v>
      </c>
      <c r="E2192" s="764" t="s">
        <v>1126</v>
      </c>
      <c r="F2192" s="765" t="s">
        <v>35</v>
      </c>
      <c r="G2192" s="608">
        <v>80632002</v>
      </c>
      <c r="H2192" s="754" t="s">
        <v>750</v>
      </c>
      <c r="I2192" s="660" t="s">
        <v>665</v>
      </c>
      <c r="J2192" s="660" t="s">
        <v>30</v>
      </c>
      <c r="K2192" s="562" t="s">
        <v>163</v>
      </c>
      <c r="L2192" s="1382">
        <v>2</v>
      </c>
      <c r="M2192" s="563"/>
      <c r="N2192" s="563">
        <f t="shared" si="51"/>
        <v>0</v>
      </c>
      <c r="O2192" s="766">
        <f>SUM(N2192)</f>
        <v>0</v>
      </c>
    </row>
    <row r="2193" spans="1:15" ht="69.95" customHeight="1" x14ac:dyDescent="0.25">
      <c r="A2193" s="716"/>
      <c r="B2193" s="721"/>
      <c r="C2193" s="574">
        <v>2600606</v>
      </c>
      <c r="D2193" s="724" t="s">
        <v>846</v>
      </c>
      <c r="E2193" s="728" t="s">
        <v>1127</v>
      </c>
      <c r="F2193" s="719" t="s">
        <v>1128</v>
      </c>
      <c r="G2193" s="608">
        <v>81201006</v>
      </c>
      <c r="H2193" s="710" t="s">
        <v>849</v>
      </c>
      <c r="I2193" s="668" t="s">
        <v>665</v>
      </c>
      <c r="J2193" s="668" t="s">
        <v>30</v>
      </c>
      <c r="K2193" s="562" t="s">
        <v>163</v>
      </c>
      <c r="L2193" s="1382">
        <v>2</v>
      </c>
      <c r="M2193" s="563"/>
      <c r="N2193" s="563">
        <f t="shared" si="51"/>
        <v>0</v>
      </c>
      <c r="O2193" s="720">
        <f>SUM(N2193:N2194)</f>
        <v>0</v>
      </c>
    </row>
    <row r="2194" spans="1:15" ht="69.95" customHeight="1" x14ac:dyDescent="0.25">
      <c r="A2194" s="716"/>
      <c r="B2194" s="721"/>
      <c r="C2194" s="574">
        <v>1010337</v>
      </c>
      <c r="D2194" s="724" t="s">
        <v>667</v>
      </c>
      <c r="E2194" s="725"/>
      <c r="F2194" s="726"/>
      <c r="G2194" s="608">
        <v>40103058</v>
      </c>
      <c r="H2194" s="754" t="s">
        <v>668</v>
      </c>
      <c r="I2194" s="660" t="s">
        <v>669</v>
      </c>
      <c r="J2194" s="660"/>
      <c r="K2194" s="562" t="s">
        <v>103</v>
      </c>
      <c r="L2194" s="1382">
        <v>6</v>
      </c>
      <c r="M2194" s="563"/>
      <c r="N2194" s="563">
        <f t="shared" si="51"/>
        <v>0</v>
      </c>
      <c r="O2194" s="727"/>
    </row>
    <row r="2195" spans="1:15" ht="69.95" customHeight="1" x14ac:dyDescent="0.25">
      <c r="A2195" s="716"/>
      <c r="B2195" s="721"/>
      <c r="C2195" s="574">
        <v>3010503</v>
      </c>
      <c r="D2195" s="724" t="s">
        <v>1129</v>
      </c>
      <c r="E2195" s="728" t="s">
        <v>1130</v>
      </c>
      <c r="F2195" s="719" t="s">
        <v>1130</v>
      </c>
      <c r="G2195" s="608">
        <v>90106005</v>
      </c>
      <c r="H2195" s="710" t="s">
        <v>1131</v>
      </c>
      <c r="I2195" s="668" t="s">
        <v>680</v>
      </c>
      <c r="J2195" s="668" t="s">
        <v>36</v>
      </c>
      <c r="K2195" s="562" t="s">
        <v>163</v>
      </c>
      <c r="L2195" s="1382">
        <v>1</v>
      </c>
      <c r="M2195" s="563"/>
      <c r="N2195" s="563">
        <f t="shared" si="51"/>
        <v>0</v>
      </c>
      <c r="O2195" s="720">
        <f>SUM(N2195:N2197)</f>
        <v>0</v>
      </c>
    </row>
    <row r="2196" spans="1:15" ht="69.95" customHeight="1" x14ac:dyDescent="0.25">
      <c r="A2196" s="716"/>
      <c r="B2196" s="721"/>
      <c r="C2196" s="729">
        <v>2820161</v>
      </c>
      <c r="D2196" s="730" t="s">
        <v>909</v>
      </c>
      <c r="E2196" s="722"/>
      <c r="F2196" s="716"/>
      <c r="G2196" s="731">
        <v>50113260</v>
      </c>
      <c r="H2196" s="755" t="s">
        <v>910</v>
      </c>
      <c r="I2196" s="733" t="s">
        <v>448</v>
      </c>
      <c r="J2196" s="733"/>
      <c r="K2196" s="562" t="s">
        <v>163</v>
      </c>
      <c r="L2196" s="1382">
        <v>2</v>
      </c>
      <c r="M2196" s="563"/>
      <c r="N2196" s="563">
        <f t="shared" si="51"/>
        <v>0</v>
      </c>
      <c r="O2196" s="723"/>
    </row>
    <row r="2197" spans="1:15" ht="69.95" customHeight="1" x14ac:dyDescent="0.25">
      <c r="A2197" s="716"/>
      <c r="B2197" s="721"/>
      <c r="C2197" s="574">
        <v>2820108</v>
      </c>
      <c r="D2197" s="724" t="s">
        <v>686</v>
      </c>
      <c r="E2197" s="725"/>
      <c r="F2197" s="726"/>
      <c r="G2197" s="608">
        <v>50112008</v>
      </c>
      <c r="H2197" s="710" t="s">
        <v>687</v>
      </c>
      <c r="I2197" s="668" t="s">
        <v>448</v>
      </c>
      <c r="J2197" s="668"/>
      <c r="K2197" s="562" t="s">
        <v>688</v>
      </c>
      <c r="L2197" s="1382">
        <v>1</v>
      </c>
      <c r="M2197" s="563"/>
      <c r="N2197" s="563">
        <f t="shared" si="51"/>
        <v>0</v>
      </c>
      <c r="O2197" s="727"/>
    </row>
    <row r="2198" spans="1:15" ht="69.95" customHeight="1" x14ac:dyDescent="0.25">
      <c r="A2198" s="716"/>
      <c r="B2198" s="721"/>
      <c r="C2198" s="574">
        <v>1021752</v>
      </c>
      <c r="D2198" s="724" t="s">
        <v>689</v>
      </c>
      <c r="E2198" s="728" t="s">
        <v>955</v>
      </c>
      <c r="F2198" s="719" t="s">
        <v>35</v>
      </c>
      <c r="G2198" s="608">
        <v>41002192</v>
      </c>
      <c r="H2198" s="754" t="s">
        <v>691</v>
      </c>
      <c r="I2198" s="660" t="s">
        <v>685</v>
      </c>
      <c r="J2198" s="660" t="s">
        <v>623</v>
      </c>
      <c r="K2198" s="562" t="s">
        <v>103</v>
      </c>
      <c r="L2198" s="1382">
        <v>6</v>
      </c>
      <c r="M2198" s="563"/>
      <c r="N2198" s="563">
        <f t="shared" si="51"/>
        <v>0</v>
      </c>
      <c r="O2198" s="720">
        <f>SUM(N2198:N2201)</f>
        <v>0</v>
      </c>
    </row>
    <row r="2199" spans="1:15" ht="69.95" customHeight="1" x14ac:dyDescent="0.25">
      <c r="A2199" s="716"/>
      <c r="B2199" s="721"/>
      <c r="C2199" s="589">
        <v>2862301</v>
      </c>
      <c r="D2199" s="767" t="s">
        <v>692</v>
      </c>
      <c r="E2199" s="722"/>
      <c r="F2199" s="716"/>
      <c r="G2199" s="589">
        <v>50801001</v>
      </c>
      <c r="H2199" s="710" t="s">
        <v>693</v>
      </c>
      <c r="I2199" s="668" t="s">
        <v>448</v>
      </c>
      <c r="J2199" s="668"/>
      <c r="K2199" s="562" t="s">
        <v>163</v>
      </c>
      <c r="L2199" s="1382">
        <v>1</v>
      </c>
      <c r="M2199" s="563"/>
      <c r="N2199" s="563">
        <f t="shared" si="51"/>
        <v>0</v>
      </c>
      <c r="O2199" s="723"/>
    </row>
    <row r="2200" spans="1:15" ht="69.95" customHeight="1" x14ac:dyDescent="0.25">
      <c r="A2200" s="716"/>
      <c r="B2200" s="721"/>
      <c r="C2200" s="565">
        <v>2635125</v>
      </c>
      <c r="D2200" s="708" t="s">
        <v>742</v>
      </c>
      <c r="E2200" s="722"/>
      <c r="F2200" s="716"/>
      <c r="G2200" s="565">
        <v>80101250</v>
      </c>
      <c r="H2200" s="710" t="s">
        <v>743</v>
      </c>
      <c r="I2200" s="668" t="s">
        <v>665</v>
      </c>
      <c r="J2200" s="668"/>
      <c r="K2200" s="562" t="s">
        <v>163</v>
      </c>
      <c r="L2200" s="1382">
        <v>2</v>
      </c>
      <c r="M2200" s="563"/>
      <c r="N2200" s="563">
        <f t="shared" si="51"/>
        <v>0</v>
      </c>
      <c r="O2200" s="723"/>
    </row>
    <row r="2201" spans="1:15" ht="69.95" customHeight="1" x14ac:dyDescent="0.25">
      <c r="A2201" s="716"/>
      <c r="B2201" s="721"/>
      <c r="C2201" s="729">
        <v>2052244</v>
      </c>
      <c r="D2201" s="730" t="s">
        <v>491</v>
      </c>
      <c r="E2201" s="725"/>
      <c r="F2201" s="726"/>
      <c r="G2201" s="731">
        <v>10606082</v>
      </c>
      <c r="H2201" s="710" t="s">
        <v>492</v>
      </c>
      <c r="I2201" s="668" t="s">
        <v>466</v>
      </c>
      <c r="J2201" s="668"/>
      <c r="K2201" s="562" t="s">
        <v>163</v>
      </c>
      <c r="L2201" s="1382">
        <v>3</v>
      </c>
      <c r="M2201" s="563"/>
      <c r="N2201" s="563">
        <f t="shared" si="51"/>
        <v>0</v>
      </c>
      <c r="O2201" s="727"/>
    </row>
    <row r="2202" spans="1:15" ht="69.95" customHeight="1" x14ac:dyDescent="0.25">
      <c r="A2202" s="716"/>
      <c r="B2202" s="734"/>
      <c r="C2202" s="565">
        <v>2621102</v>
      </c>
      <c r="D2202" s="708" t="s">
        <v>744</v>
      </c>
      <c r="E2202" s="764" t="s">
        <v>962</v>
      </c>
      <c r="F2202" s="765" t="s">
        <v>35</v>
      </c>
      <c r="G2202" s="565">
        <v>80611035</v>
      </c>
      <c r="H2202" s="710" t="s">
        <v>746</v>
      </c>
      <c r="I2202" s="668" t="s">
        <v>665</v>
      </c>
      <c r="J2202" s="668" t="s">
        <v>623</v>
      </c>
      <c r="K2202" s="562" t="s">
        <v>163</v>
      </c>
      <c r="L2202" s="1382">
        <v>2</v>
      </c>
      <c r="M2202" s="563"/>
      <c r="N2202" s="563">
        <f t="shared" si="51"/>
        <v>0</v>
      </c>
      <c r="O2202" s="766">
        <f>SUM(N2202)</f>
        <v>0</v>
      </c>
    </row>
    <row r="2203" spans="1:15" ht="69.95" customHeight="1" x14ac:dyDescent="0.25">
      <c r="A2203" s="735" t="s">
        <v>1132</v>
      </c>
      <c r="B2203" s="736" t="s">
        <v>1132</v>
      </c>
      <c r="C2203" s="523">
        <v>2120102</v>
      </c>
      <c r="D2203" s="711" t="s">
        <v>655</v>
      </c>
      <c r="E2203" s="768" t="s">
        <v>1124</v>
      </c>
      <c r="F2203" s="769" t="s">
        <v>1125</v>
      </c>
      <c r="G2203" s="523">
        <v>12005072</v>
      </c>
      <c r="H2203" s="711" t="s">
        <v>658</v>
      </c>
      <c r="I2203" s="677" t="s">
        <v>466</v>
      </c>
      <c r="J2203" s="677" t="s">
        <v>30</v>
      </c>
      <c r="K2203" s="518" t="s">
        <v>163</v>
      </c>
      <c r="L2203" s="1383">
        <v>2</v>
      </c>
      <c r="M2203" s="521"/>
      <c r="N2203" s="521">
        <f t="shared" si="51"/>
        <v>0</v>
      </c>
      <c r="O2203" s="740">
        <f>SUM(N2204:N2211)</f>
        <v>0</v>
      </c>
    </row>
    <row r="2204" spans="1:15" ht="69.95" customHeight="1" x14ac:dyDescent="0.25">
      <c r="A2204" s="735"/>
      <c r="B2204" s="741"/>
      <c r="C2204" s="512">
        <v>2112042</v>
      </c>
      <c r="D2204" s="713" t="s">
        <v>659</v>
      </c>
      <c r="E2204" s="742"/>
      <c r="F2204" s="735"/>
      <c r="G2204" s="512">
        <v>12611400</v>
      </c>
      <c r="H2204" s="713" t="s">
        <v>660</v>
      </c>
      <c r="I2204" s="686" t="s">
        <v>466</v>
      </c>
      <c r="J2204" s="686"/>
      <c r="K2204" s="518" t="s">
        <v>163</v>
      </c>
      <c r="L2204" s="1383">
        <v>2</v>
      </c>
      <c r="M2204" s="521"/>
      <c r="N2204" s="521">
        <f t="shared" si="51"/>
        <v>0</v>
      </c>
      <c r="O2204" s="744"/>
    </row>
    <row r="2205" spans="1:15" ht="69.95" customHeight="1" x14ac:dyDescent="0.25">
      <c r="A2205" s="735"/>
      <c r="B2205" s="741"/>
      <c r="C2205" s="532">
        <v>2516122</v>
      </c>
      <c r="D2205" s="737" t="s">
        <v>661</v>
      </c>
      <c r="E2205" s="742"/>
      <c r="F2205" s="735"/>
      <c r="G2205" s="598">
        <v>81528112</v>
      </c>
      <c r="H2205" s="713" t="s">
        <v>664</v>
      </c>
      <c r="I2205" s="686" t="s">
        <v>665</v>
      </c>
      <c r="J2205" s="686"/>
      <c r="K2205" s="518" t="s">
        <v>163</v>
      </c>
      <c r="L2205" s="1383">
        <v>2</v>
      </c>
      <c r="M2205" s="521"/>
      <c r="N2205" s="521">
        <f t="shared" si="51"/>
        <v>0</v>
      </c>
      <c r="O2205" s="744"/>
    </row>
    <row r="2206" spans="1:15" ht="69.95" customHeight="1" x14ac:dyDescent="0.25">
      <c r="A2206" s="735"/>
      <c r="B2206" s="741"/>
      <c r="C2206" s="532">
        <v>2801201</v>
      </c>
      <c r="D2206" s="737" t="s">
        <v>947</v>
      </c>
      <c r="E2206" s="742"/>
      <c r="F2206" s="735"/>
      <c r="G2206" s="598">
        <v>51070120</v>
      </c>
      <c r="H2206" s="713" t="s">
        <v>948</v>
      </c>
      <c r="I2206" s="686" t="s">
        <v>448</v>
      </c>
      <c r="J2206" s="686"/>
      <c r="K2206" s="518" t="s">
        <v>163</v>
      </c>
      <c r="L2206" s="1383">
        <v>1</v>
      </c>
      <c r="M2206" s="521"/>
      <c r="N2206" s="521">
        <f t="shared" si="51"/>
        <v>0</v>
      </c>
      <c r="O2206" s="744"/>
    </row>
    <row r="2207" spans="1:15" ht="69.95" customHeight="1" x14ac:dyDescent="0.25">
      <c r="A2207" s="735"/>
      <c r="B2207" s="741"/>
      <c r="C2207" s="532">
        <v>2851630</v>
      </c>
      <c r="D2207" s="737" t="s">
        <v>459</v>
      </c>
      <c r="E2207" s="742"/>
      <c r="F2207" s="735"/>
      <c r="G2207" s="598">
        <v>53516052</v>
      </c>
      <c r="H2207" s="713" t="s">
        <v>460</v>
      </c>
      <c r="I2207" s="686" t="s">
        <v>448</v>
      </c>
      <c r="J2207" s="686"/>
      <c r="K2207" s="518" t="s">
        <v>163</v>
      </c>
      <c r="L2207" s="1383">
        <v>1</v>
      </c>
      <c r="M2207" s="521"/>
      <c r="N2207" s="521">
        <f t="shared" si="51"/>
        <v>0</v>
      </c>
      <c r="O2207" s="744"/>
    </row>
    <row r="2208" spans="1:15" ht="69.95" customHeight="1" x14ac:dyDescent="0.25">
      <c r="A2208" s="735"/>
      <c r="B2208" s="741"/>
      <c r="C2208" s="523">
        <v>2831607</v>
      </c>
      <c r="D2208" s="711" t="s">
        <v>449</v>
      </c>
      <c r="E2208" s="742"/>
      <c r="F2208" s="735"/>
      <c r="G2208" s="523">
        <v>54038070</v>
      </c>
      <c r="H2208" s="713" t="s">
        <v>450</v>
      </c>
      <c r="I2208" s="686" t="s">
        <v>448</v>
      </c>
      <c r="J2208" s="686"/>
      <c r="K2208" s="518" t="s">
        <v>163</v>
      </c>
      <c r="L2208" s="1383">
        <v>1</v>
      </c>
      <c r="M2208" s="521"/>
      <c r="N2208" s="521">
        <f t="shared" si="51"/>
        <v>0</v>
      </c>
      <c r="O2208" s="744"/>
    </row>
    <row r="2209" spans="1:15" ht="69.95" customHeight="1" x14ac:dyDescent="0.25">
      <c r="A2209" s="735"/>
      <c r="B2209" s="741"/>
      <c r="C2209" s="532">
        <v>2820111</v>
      </c>
      <c r="D2209" s="737" t="s">
        <v>455</v>
      </c>
      <c r="E2209" s="742"/>
      <c r="F2209" s="735"/>
      <c r="G2209" s="598">
        <v>50113160</v>
      </c>
      <c r="H2209" s="713" t="s">
        <v>456</v>
      </c>
      <c r="I2209" s="686" t="s">
        <v>448</v>
      </c>
      <c r="J2209" s="686"/>
      <c r="K2209" s="518" t="s">
        <v>163</v>
      </c>
      <c r="L2209" s="1383">
        <v>1</v>
      </c>
      <c r="M2209" s="521"/>
      <c r="N2209" s="521">
        <f t="shared" si="51"/>
        <v>0</v>
      </c>
      <c r="O2209" s="744"/>
    </row>
    <row r="2210" spans="1:15" ht="69.95" customHeight="1" x14ac:dyDescent="0.25">
      <c r="A2210" s="735"/>
      <c r="B2210" s="741"/>
      <c r="C2210" s="532">
        <v>1010337</v>
      </c>
      <c r="D2210" s="737" t="s">
        <v>667</v>
      </c>
      <c r="E2210" s="742"/>
      <c r="F2210" s="735"/>
      <c r="G2210" s="598">
        <v>40103058</v>
      </c>
      <c r="H2210" s="713" t="s">
        <v>668</v>
      </c>
      <c r="I2210" s="686" t="s">
        <v>669</v>
      </c>
      <c r="J2210" s="686"/>
      <c r="K2210" s="518" t="s">
        <v>103</v>
      </c>
      <c r="L2210" s="1383">
        <v>6</v>
      </c>
      <c r="M2210" s="521"/>
      <c r="N2210" s="521">
        <f t="shared" si="51"/>
        <v>0</v>
      </c>
      <c r="O2210" s="744"/>
    </row>
    <row r="2211" spans="1:15" ht="69.95" customHeight="1" x14ac:dyDescent="0.25">
      <c r="A2211" s="735"/>
      <c r="B2211" s="741"/>
      <c r="C2211" s="532">
        <v>2901620</v>
      </c>
      <c r="D2211" s="737" t="s">
        <v>457</v>
      </c>
      <c r="E2211" s="745"/>
      <c r="F2211" s="746"/>
      <c r="G2211" s="598">
        <v>52516050</v>
      </c>
      <c r="H2211" s="713" t="s">
        <v>458</v>
      </c>
      <c r="I2211" s="686" t="s">
        <v>448</v>
      </c>
      <c r="J2211" s="686"/>
      <c r="K2211" s="518" t="s">
        <v>163</v>
      </c>
      <c r="L2211" s="1383">
        <v>2</v>
      </c>
      <c r="M2211" s="521"/>
      <c r="N2211" s="521">
        <f t="shared" si="51"/>
        <v>0</v>
      </c>
      <c r="O2211" s="747"/>
    </row>
    <row r="2212" spans="1:15" ht="69.95" customHeight="1" x14ac:dyDescent="0.25">
      <c r="A2212" s="735"/>
      <c r="B2212" s="741"/>
      <c r="C2212" s="532">
        <v>2624103</v>
      </c>
      <c r="D2212" s="737" t="s">
        <v>758</v>
      </c>
      <c r="E2212" s="770" t="s">
        <v>1133</v>
      </c>
      <c r="F2212" s="771" t="s">
        <v>35</v>
      </c>
      <c r="G2212" s="598">
        <v>80632003</v>
      </c>
      <c r="H2212" s="713" t="s">
        <v>760</v>
      </c>
      <c r="I2212" s="686" t="s">
        <v>665</v>
      </c>
      <c r="J2212" s="686" t="s">
        <v>30</v>
      </c>
      <c r="K2212" s="518" t="s">
        <v>163</v>
      </c>
      <c r="L2212" s="1383">
        <v>2</v>
      </c>
      <c r="M2212" s="521"/>
      <c r="N2212" s="521">
        <f t="shared" si="51"/>
        <v>0</v>
      </c>
      <c r="O2212" s="772">
        <f>SUM(N2212)</f>
        <v>0</v>
      </c>
    </row>
    <row r="2213" spans="1:15" ht="69.95" customHeight="1" x14ac:dyDescent="0.25">
      <c r="A2213" s="735"/>
      <c r="B2213" s="741"/>
      <c r="C2213" s="532">
        <v>2600606</v>
      </c>
      <c r="D2213" s="737" t="s">
        <v>846</v>
      </c>
      <c r="E2213" s="738" t="s">
        <v>1127</v>
      </c>
      <c r="F2213" s="739" t="s">
        <v>1128</v>
      </c>
      <c r="G2213" s="598">
        <v>81201006</v>
      </c>
      <c r="H2213" s="713" t="s">
        <v>849</v>
      </c>
      <c r="I2213" s="686" t="s">
        <v>665</v>
      </c>
      <c r="J2213" s="686" t="s">
        <v>30</v>
      </c>
      <c r="K2213" s="518" t="s">
        <v>163</v>
      </c>
      <c r="L2213" s="1383">
        <v>2</v>
      </c>
      <c r="M2213" s="521"/>
      <c r="N2213" s="521">
        <f t="shared" si="51"/>
        <v>0</v>
      </c>
      <c r="O2213" s="740">
        <f>SUM(N2213:N2214)</f>
        <v>0</v>
      </c>
    </row>
    <row r="2214" spans="1:15" ht="69.95" customHeight="1" x14ac:dyDescent="0.25">
      <c r="A2214" s="735"/>
      <c r="B2214" s="741"/>
      <c r="C2214" s="532">
        <v>1010337</v>
      </c>
      <c r="D2214" s="737" t="s">
        <v>667</v>
      </c>
      <c r="E2214" s="745"/>
      <c r="F2214" s="746"/>
      <c r="G2214" s="598">
        <v>40103058</v>
      </c>
      <c r="H2214" s="713" t="s">
        <v>668</v>
      </c>
      <c r="I2214" s="686" t="s">
        <v>669</v>
      </c>
      <c r="J2214" s="686"/>
      <c r="K2214" s="518" t="s">
        <v>103</v>
      </c>
      <c r="L2214" s="1383">
        <v>6</v>
      </c>
      <c r="M2214" s="521"/>
      <c r="N2214" s="521">
        <f t="shared" si="51"/>
        <v>0</v>
      </c>
      <c r="O2214" s="747"/>
    </row>
    <row r="2215" spans="1:15" ht="69.95" customHeight="1" x14ac:dyDescent="0.25">
      <c r="A2215" s="735"/>
      <c r="B2215" s="741"/>
      <c r="C2215" s="532">
        <v>3010504</v>
      </c>
      <c r="D2215" s="737" t="s">
        <v>1134</v>
      </c>
      <c r="E2215" s="738" t="s">
        <v>1135</v>
      </c>
      <c r="F2215" s="739" t="s">
        <v>1135</v>
      </c>
      <c r="G2215" s="598">
        <v>90106010</v>
      </c>
      <c r="H2215" s="713" t="s">
        <v>1136</v>
      </c>
      <c r="I2215" s="686" t="s">
        <v>680</v>
      </c>
      <c r="J2215" s="686" t="s">
        <v>36</v>
      </c>
      <c r="K2215" s="518" t="s">
        <v>163</v>
      </c>
      <c r="L2215" s="1383">
        <v>1</v>
      </c>
      <c r="M2215" s="521"/>
      <c r="N2215" s="521">
        <f t="shared" ref="N2215:N2278" si="52">L2215*M2215</f>
        <v>0</v>
      </c>
      <c r="O2215" s="740">
        <f>SUM(N2215:N2217)</f>
        <v>0</v>
      </c>
    </row>
    <row r="2216" spans="1:15" ht="69.95" customHeight="1" x14ac:dyDescent="0.25">
      <c r="A2216" s="735"/>
      <c r="B2216" s="741"/>
      <c r="C2216" s="748">
        <v>2820161</v>
      </c>
      <c r="D2216" s="749" t="s">
        <v>909</v>
      </c>
      <c r="E2216" s="742"/>
      <c r="F2216" s="735"/>
      <c r="G2216" s="750">
        <v>50113260</v>
      </c>
      <c r="H2216" s="751" t="s">
        <v>910</v>
      </c>
      <c r="I2216" s="752" t="s">
        <v>448</v>
      </c>
      <c r="J2216" s="752"/>
      <c r="K2216" s="518" t="s">
        <v>163</v>
      </c>
      <c r="L2216" s="1383">
        <v>2</v>
      </c>
      <c r="M2216" s="521"/>
      <c r="N2216" s="521">
        <f t="shared" si="52"/>
        <v>0</v>
      </c>
      <c r="O2216" s="744"/>
    </row>
    <row r="2217" spans="1:15" ht="69.95" customHeight="1" x14ac:dyDescent="0.25">
      <c r="A2217" s="735"/>
      <c r="B2217" s="741"/>
      <c r="C2217" s="532">
        <v>2820108</v>
      </c>
      <c r="D2217" s="737" t="s">
        <v>686</v>
      </c>
      <c r="E2217" s="745"/>
      <c r="F2217" s="746"/>
      <c r="G2217" s="598">
        <v>50112008</v>
      </c>
      <c r="H2217" s="713" t="s">
        <v>687</v>
      </c>
      <c r="I2217" s="686" t="s">
        <v>448</v>
      </c>
      <c r="J2217" s="686"/>
      <c r="K2217" s="518" t="s">
        <v>688</v>
      </c>
      <c r="L2217" s="1383">
        <v>1</v>
      </c>
      <c r="M2217" s="521"/>
      <c r="N2217" s="521">
        <f t="shared" si="52"/>
        <v>0</v>
      </c>
      <c r="O2217" s="747"/>
    </row>
    <row r="2218" spans="1:15" ht="69.95" customHeight="1" x14ac:dyDescent="0.25">
      <c r="A2218" s="735"/>
      <c r="B2218" s="741"/>
      <c r="C2218" s="532">
        <v>1021752</v>
      </c>
      <c r="D2218" s="737" t="s">
        <v>689</v>
      </c>
      <c r="E2218" s="738" t="s">
        <v>955</v>
      </c>
      <c r="F2218" s="739" t="s">
        <v>35</v>
      </c>
      <c r="G2218" s="598">
        <v>41002192</v>
      </c>
      <c r="H2218" s="743" t="s">
        <v>691</v>
      </c>
      <c r="I2218" s="677" t="s">
        <v>685</v>
      </c>
      <c r="J2218" s="677" t="s">
        <v>623</v>
      </c>
      <c r="K2218" s="518" t="s">
        <v>103</v>
      </c>
      <c r="L2218" s="1383">
        <v>6</v>
      </c>
      <c r="M2218" s="521"/>
      <c r="N2218" s="521">
        <f t="shared" si="52"/>
        <v>0</v>
      </c>
      <c r="O2218" s="740">
        <f>SUM(N2218:N2221)</f>
        <v>0</v>
      </c>
    </row>
    <row r="2219" spans="1:15" ht="69.95" customHeight="1" x14ac:dyDescent="0.25">
      <c r="A2219" s="735"/>
      <c r="B2219" s="741"/>
      <c r="C2219" s="688">
        <v>2862301</v>
      </c>
      <c r="D2219" s="773" t="s">
        <v>692</v>
      </c>
      <c r="E2219" s="742"/>
      <c r="F2219" s="735"/>
      <c r="G2219" s="688">
        <v>50801001</v>
      </c>
      <c r="H2219" s="713" t="s">
        <v>693</v>
      </c>
      <c r="I2219" s="686" t="s">
        <v>448</v>
      </c>
      <c r="J2219" s="686"/>
      <c r="K2219" s="518" t="s">
        <v>163</v>
      </c>
      <c r="L2219" s="1383">
        <v>1</v>
      </c>
      <c r="M2219" s="521"/>
      <c r="N2219" s="521">
        <f t="shared" si="52"/>
        <v>0</v>
      </c>
      <c r="O2219" s="744"/>
    </row>
    <row r="2220" spans="1:15" ht="69.95" customHeight="1" x14ac:dyDescent="0.25">
      <c r="A2220" s="735"/>
      <c r="B2220" s="741"/>
      <c r="C2220" s="523">
        <v>2635125</v>
      </c>
      <c r="D2220" s="711" t="s">
        <v>742</v>
      </c>
      <c r="E2220" s="742"/>
      <c r="F2220" s="735"/>
      <c r="G2220" s="523">
        <v>80101250</v>
      </c>
      <c r="H2220" s="713" t="s">
        <v>743</v>
      </c>
      <c r="I2220" s="686" t="s">
        <v>665</v>
      </c>
      <c r="J2220" s="686"/>
      <c r="K2220" s="518" t="s">
        <v>163</v>
      </c>
      <c r="L2220" s="1383">
        <v>2</v>
      </c>
      <c r="M2220" s="521"/>
      <c r="N2220" s="521">
        <f t="shared" si="52"/>
        <v>0</v>
      </c>
      <c r="O2220" s="744"/>
    </row>
    <row r="2221" spans="1:15" ht="69.95" customHeight="1" x14ac:dyDescent="0.25">
      <c r="A2221" s="735"/>
      <c r="B2221" s="741"/>
      <c r="C2221" s="748">
        <v>2052244</v>
      </c>
      <c r="D2221" s="749" t="s">
        <v>491</v>
      </c>
      <c r="E2221" s="745"/>
      <c r="F2221" s="746"/>
      <c r="G2221" s="750">
        <v>10606082</v>
      </c>
      <c r="H2221" s="713" t="s">
        <v>492</v>
      </c>
      <c r="I2221" s="686" t="s">
        <v>466</v>
      </c>
      <c r="J2221" s="686"/>
      <c r="K2221" s="518" t="s">
        <v>163</v>
      </c>
      <c r="L2221" s="1383">
        <v>3</v>
      </c>
      <c r="M2221" s="521"/>
      <c r="N2221" s="521">
        <f t="shared" si="52"/>
        <v>0</v>
      </c>
      <c r="O2221" s="747"/>
    </row>
    <row r="2222" spans="1:15" ht="69.95" customHeight="1" x14ac:dyDescent="0.25">
      <c r="A2222" s="735"/>
      <c r="B2222" s="753"/>
      <c r="C2222" s="523">
        <v>2621102</v>
      </c>
      <c r="D2222" s="711" t="s">
        <v>744</v>
      </c>
      <c r="E2222" s="770" t="s">
        <v>962</v>
      </c>
      <c r="F2222" s="771" t="s">
        <v>35</v>
      </c>
      <c r="G2222" s="523">
        <v>80611035</v>
      </c>
      <c r="H2222" s="713" t="s">
        <v>746</v>
      </c>
      <c r="I2222" s="686" t="s">
        <v>665</v>
      </c>
      <c r="J2222" s="686" t="s">
        <v>623</v>
      </c>
      <c r="K2222" s="518" t="s">
        <v>163</v>
      </c>
      <c r="L2222" s="1383">
        <v>2</v>
      </c>
      <c r="M2222" s="521"/>
      <c r="N2222" s="521">
        <f t="shared" si="52"/>
        <v>0</v>
      </c>
      <c r="O2222" s="772">
        <f>SUM(N2222)</f>
        <v>0</v>
      </c>
    </row>
    <row r="2223" spans="1:15" ht="69.95" customHeight="1" x14ac:dyDescent="0.25">
      <c r="A2223" s="716" t="s">
        <v>1137</v>
      </c>
      <c r="B2223" s="717" t="s">
        <v>1137</v>
      </c>
      <c r="C2223" s="565">
        <v>2120102</v>
      </c>
      <c r="D2223" s="708" t="s">
        <v>655</v>
      </c>
      <c r="E2223" s="762" t="s">
        <v>1124</v>
      </c>
      <c r="F2223" s="763" t="s">
        <v>1125</v>
      </c>
      <c r="G2223" s="565">
        <v>12005072</v>
      </c>
      <c r="H2223" s="708" t="s">
        <v>658</v>
      </c>
      <c r="I2223" s="660" t="s">
        <v>466</v>
      </c>
      <c r="J2223" s="660" t="s">
        <v>30</v>
      </c>
      <c r="K2223" s="562" t="s">
        <v>163</v>
      </c>
      <c r="L2223" s="1382">
        <v>2</v>
      </c>
      <c r="M2223" s="563"/>
      <c r="N2223" s="563">
        <f t="shared" si="52"/>
        <v>0</v>
      </c>
      <c r="O2223" s="720">
        <f>SUM(N2224:N2231)</f>
        <v>0</v>
      </c>
    </row>
    <row r="2224" spans="1:15" ht="69.95" customHeight="1" x14ac:dyDescent="0.25">
      <c r="A2224" s="716"/>
      <c r="B2224" s="721"/>
      <c r="C2224" s="559">
        <v>2112042</v>
      </c>
      <c r="D2224" s="710" t="s">
        <v>659</v>
      </c>
      <c r="E2224" s="722"/>
      <c r="F2224" s="716"/>
      <c r="G2224" s="559">
        <v>12611400</v>
      </c>
      <c r="H2224" s="756" t="s">
        <v>660</v>
      </c>
      <c r="I2224" s="757" t="s">
        <v>466</v>
      </c>
      <c r="J2224" s="757"/>
      <c r="K2224" s="562" t="s">
        <v>163</v>
      </c>
      <c r="L2224" s="1382">
        <v>2</v>
      </c>
      <c r="M2224" s="563"/>
      <c r="N2224" s="563">
        <f t="shared" si="52"/>
        <v>0</v>
      </c>
      <c r="O2224" s="723"/>
    </row>
    <row r="2225" spans="1:15" ht="69.95" customHeight="1" x14ac:dyDescent="0.25">
      <c r="A2225" s="716"/>
      <c r="B2225" s="721"/>
      <c r="C2225" s="574">
        <v>2516122</v>
      </c>
      <c r="D2225" s="724" t="s">
        <v>661</v>
      </c>
      <c r="E2225" s="722"/>
      <c r="F2225" s="716"/>
      <c r="G2225" s="608">
        <v>81528112</v>
      </c>
      <c r="H2225" s="710" t="s">
        <v>664</v>
      </c>
      <c r="I2225" s="668" t="s">
        <v>665</v>
      </c>
      <c r="J2225" s="668"/>
      <c r="K2225" s="562" t="s">
        <v>163</v>
      </c>
      <c r="L2225" s="1382">
        <v>2</v>
      </c>
      <c r="M2225" s="563"/>
      <c r="N2225" s="563">
        <f t="shared" si="52"/>
        <v>0</v>
      </c>
      <c r="O2225" s="723"/>
    </row>
    <row r="2226" spans="1:15" ht="69.95" customHeight="1" x14ac:dyDescent="0.25">
      <c r="A2226" s="716"/>
      <c r="B2226" s="721"/>
      <c r="C2226" s="574">
        <v>2801201</v>
      </c>
      <c r="D2226" s="724" t="s">
        <v>947</v>
      </c>
      <c r="E2226" s="722"/>
      <c r="F2226" s="716"/>
      <c r="G2226" s="608">
        <v>51070120</v>
      </c>
      <c r="H2226" s="754" t="s">
        <v>948</v>
      </c>
      <c r="I2226" s="660" t="s">
        <v>448</v>
      </c>
      <c r="J2226" s="660"/>
      <c r="K2226" s="562" t="s">
        <v>163</v>
      </c>
      <c r="L2226" s="1382">
        <v>1</v>
      </c>
      <c r="M2226" s="563"/>
      <c r="N2226" s="563">
        <f t="shared" si="52"/>
        <v>0</v>
      </c>
      <c r="O2226" s="723"/>
    </row>
    <row r="2227" spans="1:15" ht="69.95" customHeight="1" x14ac:dyDescent="0.25">
      <c r="A2227" s="716"/>
      <c r="B2227" s="721"/>
      <c r="C2227" s="574">
        <v>2851630</v>
      </c>
      <c r="D2227" s="724" t="s">
        <v>459</v>
      </c>
      <c r="E2227" s="722"/>
      <c r="F2227" s="716"/>
      <c r="G2227" s="608">
        <v>53516052</v>
      </c>
      <c r="H2227" s="754" t="s">
        <v>460</v>
      </c>
      <c r="I2227" s="660" t="s">
        <v>448</v>
      </c>
      <c r="J2227" s="660"/>
      <c r="K2227" s="562" t="s">
        <v>163</v>
      </c>
      <c r="L2227" s="1382">
        <v>1</v>
      </c>
      <c r="M2227" s="563"/>
      <c r="N2227" s="563">
        <f t="shared" si="52"/>
        <v>0</v>
      </c>
      <c r="O2227" s="723"/>
    </row>
    <row r="2228" spans="1:15" ht="69.95" customHeight="1" x14ac:dyDescent="0.25">
      <c r="A2228" s="716"/>
      <c r="B2228" s="721"/>
      <c r="C2228" s="565">
        <v>2831607</v>
      </c>
      <c r="D2228" s="708" t="s">
        <v>449</v>
      </c>
      <c r="E2228" s="722"/>
      <c r="F2228" s="716"/>
      <c r="G2228" s="565">
        <v>54038070</v>
      </c>
      <c r="H2228" s="754" t="s">
        <v>450</v>
      </c>
      <c r="I2228" s="660" t="s">
        <v>448</v>
      </c>
      <c r="J2228" s="660"/>
      <c r="K2228" s="562" t="s">
        <v>163</v>
      </c>
      <c r="L2228" s="1382">
        <v>1</v>
      </c>
      <c r="M2228" s="563"/>
      <c r="N2228" s="563">
        <f t="shared" si="52"/>
        <v>0</v>
      </c>
      <c r="O2228" s="723"/>
    </row>
    <row r="2229" spans="1:15" ht="69.95" customHeight="1" x14ac:dyDescent="0.25">
      <c r="A2229" s="716"/>
      <c r="B2229" s="721"/>
      <c r="C2229" s="574">
        <v>2820111</v>
      </c>
      <c r="D2229" s="724" t="s">
        <v>455</v>
      </c>
      <c r="E2229" s="722"/>
      <c r="F2229" s="716"/>
      <c r="G2229" s="608">
        <v>50113160</v>
      </c>
      <c r="H2229" s="754" t="s">
        <v>456</v>
      </c>
      <c r="I2229" s="660" t="s">
        <v>448</v>
      </c>
      <c r="J2229" s="660"/>
      <c r="K2229" s="562" t="s">
        <v>163</v>
      </c>
      <c r="L2229" s="1382">
        <v>1</v>
      </c>
      <c r="M2229" s="563"/>
      <c r="N2229" s="563">
        <f t="shared" si="52"/>
        <v>0</v>
      </c>
      <c r="O2229" s="723"/>
    </row>
    <row r="2230" spans="1:15" ht="69.95" customHeight="1" x14ac:dyDescent="0.25">
      <c r="A2230" s="716"/>
      <c r="B2230" s="721"/>
      <c r="C2230" s="574">
        <v>1010337</v>
      </c>
      <c r="D2230" s="724" t="s">
        <v>667</v>
      </c>
      <c r="E2230" s="722"/>
      <c r="F2230" s="716"/>
      <c r="G2230" s="608">
        <v>40103058</v>
      </c>
      <c r="H2230" s="754" t="s">
        <v>668</v>
      </c>
      <c r="I2230" s="660" t="s">
        <v>669</v>
      </c>
      <c r="J2230" s="660"/>
      <c r="K2230" s="562" t="s">
        <v>103</v>
      </c>
      <c r="L2230" s="1382">
        <v>6</v>
      </c>
      <c r="M2230" s="563"/>
      <c r="N2230" s="563">
        <f t="shared" si="52"/>
        <v>0</v>
      </c>
      <c r="O2230" s="723"/>
    </row>
    <row r="2231" spans="1:15" ht="69.95" customHeight="1" x14ac:dyDescent="0.25">
      <c r="A2231" s="716"/>
      <c r="B2231" s="721"/>
      <c r="C2231" s="574">
        <v>2901620</v>
      </c>
      <c r="D2231" s="724" t="s">
        <v>457</v>
      </c>
      <c r="E2231" s="725"/>
      <c r="F2231" s="726"/>
      <c r="G2231" s="608">
        <v>52516050</v>
      </c>
      <c r="H2231" s="754" t="s">
        <v>458</v>
      </c>
      <c r="I2231" s="660" t="s">
        <v>448</v>
      </c>
      <c r="J2231" s="660"/>
      <c r="K2231" s="562" t="s">
        <v>163</v>
      </c>
      <c r="L2231" s="1382">
        <v>2</v>
      </c>
      <c r="M2231" s="563"/>
      <c r="N2231" s="563">
        <f t="shared" si="52"/>
        <v>0</v>
      </c>
      <c r="O2231" s="727"/>
    </row>
    <row r="2232" spans="1:15" ht="69.95" customHeight="1" x14ac:dyDescent="0.25">
      <c r="A2232" s="716"/>
      <c r="B2232" s="721"/>
      <c r="C2232" s="574">
        <v>2624105</v>
      </c>
      <c r="D2232" s="724" t="s">
        <v>768</v>
      </c>
      <c r="E2232" s="764" t="s">
        <v>1138</v>
      </c>
      <c r="F2232" s="765" t="s">
        <v>35</v>
      </c>
      <c r="G2232" s="608">
        <v>80632005</v>
      </c>
      <c r="H2232" s="754" t="s">
        <v>770</v>
      </c>
      <c r="I2232" s="660" t="s">
        <v>665</v>
      </c>
      <c r="J2232" s="660" t="s">
        <v>30</v>
      </c>
      <c r="K2232" s="562" t="s">
        <v>163</v>
      </c>
      <c r="L2232" s="1382">
        <v>2</v>
      </c>
      <c r="M2232" s="563"/>
      <c r="N2232" s="563">
        <f t="shared" si="52"/>
        <v>0</v>
      </c>
      <c r="O2232" s="766">
        <f>SUM(N2232)</f>
        <v>0</v>
      </c>
    </row>
    <row r="2233" spans="1:15" ht="69.95" customHeight="1" x14ac:dyDescent="0.25">
      <c r="A2233" s="716"/>
      <c r="B2233" s="721"/>
      <c r="C2233" s="574">
        <v>2600606</v>
      </c>
      <c r="D2233" s="724" t="s">
        <v>846</v>
      </c>
      <c r="E2233" s="728" t="s">
        <v>1127</v>
      </c>
      <c r="F2233" s="719" t="s">
        <v>1128</v>
      </c>
      <c r="G2233" s="608">
        <v>81201006</v>
      </c>
      <c r="H2233" s="710" t="s">
        <v>849</v>
      </c>
      <c r="I2233" s="668" t="s">
        <v>665</v>
      </c>
      <c r="J2233" s="668" t="s">
        <v>30</v>
      </c>
      <c r="K2233" s="562" t="s">
        <v>163</v>
      </c>
      <c r="L2233" s="1382">
        <v>2</v>
      </c>
      <c r="M2233" s="563"/>
      <c r="N2233" s="563">
        <f t="shared" si="52"/>
        <v>0</v>
      </c>
      <c r="O2233" s="720">
        <f>SUM(N2233:N2234)</f>
        <v>0</v>
      </c>
    </row>
    <row r="2234" spans="1:15" ht="69.95" customHeight="1" x14ac:dyDescent="0.25">
      <c r="A2234" s="716"/>
      <c r="B2234" s="721"/>
      <c r="C2234" s="574">
        <v>1010337</v>
      </c>
      <c r="D2234" s="724" t="s">
        <v>667</v>
      </c>
      <c r="E2234" s="725"/>
      <c r="F2234" s="726"/>
      <c r="G2234" s="608">
        <v>40103058</v>
      </c>
      <c r="H2234" s="754" t="s">
        <v>668</v>
      </c>
      <c r="I2234" s="660" t="s">
        <v>669</v>
      </c>
      <c r="J2234" s="660"/>
      <c r="K2234" s="562" t="s">
        <v>103</v>
      </c>
      <c r="L2234" s="1382">
        <v>6</v>
      </c>
      <c r="M2234" s="563"/>
      <c r="N2234" s="563">
        <f t="shared" si="52"/>
        <v>0</v>
      </c>
      <c r="O2234" s="727"/>
    </row>
    <row r="2235" spans="1:15" ht="69.95" customHeight="1" x14ac:dyDescent="0.25">
      <c r="A2235" s="716"/>
      <c r="B2235" s="721"/>
      <c r="C2235" s="574">
        <v>3010505</v>
      </c>
      <c r="D2235" s="724" t="s">
        <v>1139</v>
      </c>
      <c r="E2235" s="728" t="s">
        <v>1140</v>
      </c>
      <c r="F2235" s="719" t="s">
        <v>1140</v>
      </c>
      <c r="G2235" s="608">
        <v>90106015</v>
      </c>
      <c r="H2235" s="710" t="s">
        <v>1141</v>
      </c>
      <c r="I2235" s="668" t="s">
        <v>680</v>
      </c>
      <c r="J2235" s="668" t="s">
        <v>36</v>
      </c>
      <c r="K2235" s="562" t="s">
        <v>163</v>
      </c>
      <c r="L2235" s="1382">
        <v>1</v>
      </c>
      <c r="M2235" s="563"/>
      <c r="N2235" s="563">
        <f t="shared" si="52"/>
        <v>0</v>
      </c>
      <c r="O2235" s="720">
        <f>SUM(N2235:N2237)</f>
        <v>0</v>
      </c>
    </row>
    <row r="2236" spans="1:15" ht="69.95" customHeight="1" x14ac:dyDescent="0.25">
      <c r="A2236" s="716"/>
      <c r="B2236" s="721"/>
      <c r="C2236" s="729">
        <v>2820161</v>
      </c>
      <c r="D2236" s="730" t="s">
        <v>909</v>
      </c>
      <c r="E2236" s="722"/>
      <c r="F2236" s="716"/>
      <c r="G2236" s="731">
        <v>50113260</v>
      </c>
      <c r="H2236" s="755" t="s">
        <v>910</v>
      </c>
      <c r="I2236" s="733" t="s">
        <v>448</v>
      </c>
      <c r="J2236" s="733"/>
      <c r="K2236" s="562" t="s">
        <v>163</v>
      </c>
      <c r="L2236" s="1382">
        <v>2</v>
      </c>
      <c r="M2236" s="563"/>
      <c r="N2236" s="563">
        <f t="shared" si="52"/>
        <v>0</v>
      </c>
      <c r="O2236" s="723"/>
    </row>
    <row r="2237" spans="1:15" ht="69.95" customHeight="1" x14ac:dyDescent="0.25">
      <c r="A2237" s="716"/>
      <c r="B2237" s="721"/>
      <c r="C2237" s="574">
        <v>2820108</v>
      </c>
      <c r="D2237" s="724" t="s">
        <v>686</v>
      </c>
      <c r="E2237" s="725"/>
      <c r="F2237" s="726"/>
      <c r="G2237" s="608">
        <v>50112008</v>
      </c>
      <c r="H2237" s="754" t="s">
        <v>687</v>
      </c>
      <c r="I2237" s="660" t="s">
        <v>448</v>
      </c>
      <c r="J2237" s="660"/>
      <c r="K2237" s="562" t="s">
        <v>688</v>
      </c>
      <c r="L2237" s="1382">
        <v>1</v>
      </c>
      <c r="M2237" s="563"/>
      <c r="N2237" s="563">
        <f t="shared" si="52"/>
        <v>0</v>
      </c>
      <c r="O2237" s="727"/>
    </row>
    <row r="2238" spans="1:15" ht="69.95" customHeight="1" x14ac:dyDescent="0.25">
      <c r="A2238" s="716"/>
      <c r="B2238" s="721"/>
      <c r="C2238" s="574">
        <v>1021752</v>
      </c>
      <c r="D2238" s="724" t="s">
        <v>689</v>
      </c>
      <c r="E2238" s="728" t="s">
        <v>955</v>
      </c>
      <c r="F2238" s="719" t="s">
        <v>35</v>
      </c>
      <c r="G2238" s="608">
        <v>41002192</v>
      </c>
      <c r="H2238" s="754" t="s">
        <v>691</v>
      </c>
      <c r="I2238" s="660" t="s">
        <v>685</v>
      </c>
      <c r="J2238" s="660" t="s">
        <v>623</v>
      </c>
      <c r="K2238" s="562" t="s">
        <v>103</v>
      </c>
      <c r="L2238" s="1382">
        <v>6</v>
      </c>
      <c r="M2238" s="563"/>
      <c r="N2238" s="563">
        <f t="shared" si="52"/>
        <v>0</v>
      </c>
      <c r="O2238" s="720">
        <f>SUM(N2238:N2241)</f>
        <v>0</v>
      </c>
    </row>
    <row r="2239" spans="1:15" ht="69.95" customHeight="1" x14ac:dyDescent="0.25">
      <c r="A2239" s="716"/>
      <c r="B2239" s="721"/>
      <c r="C2239" s="589">
        <v>2862301</v>
      </c>
      <c r="D2239" s="724" t="s">
        <v>692</v>
      </c>
      <c r="E2239" s="722"/>
      <c r="F2239" s="716"/>
      <c r="G2239" s="608">
        <v>50801001</v>
      </c>
      <c r="H2239" s="754" t="s">
        <v>693</v>
      </c>
      <c r="I2239" s="660" t="s">
        <v>448</v>
      </c>
      <c r="J2239" s="660"/>
      <c r="K2239" s="562" t="s">
        <v>163</v>
      </c>
      <c r="L2239" s="1382">
        <v>1</v>
      </c>
      <c r="M2239" s="563"/>
      <c r="N2239" s="563">
        <f t="shared" si="52"/>
        <v>0</v>
      </c>
      <c r="O2239" s="723"/>
    </row>
    <row r="2240" spans="1:15" ht="69.95" customHeight="1" x14ac:dyDescent="0.25">
      <c r="A2240" s="716"/>
      <c r="B2240" s="721"/>
      <c r="C2240" s="565">
        <v>2635125</v>
      </c>
      <c r="D2240" s="708" t="s">
        <v>742</v>
      </c>
      <c r="E2240" s="722"/>
      <c r="F2240" s="716"/>
      <c r="G2240" s="565">
        <v>80101250</v>
      </c>
      <c r="H2240" s="754" t="s">
        <v>743</v>
      </c>
      <c r="I2240" s="660" t="s">
        <v>665</v>
      </c>
      <c r="J2240" s="660"/>
      <c r="K2240" s="562" t="s">
        <v>163</v>
      </c>
      <c r="L2240" s="1382">
        <v>2</v>
      </c>
      <c r="M2240" s="563"/>
      <c r="N2240" s="563">
        <f t="shared" si="52"/>
        <v>0</v>
      </c>
      <c r="O2240" s="723"/>
    </row>
    <row r="2241" spans="1:15" ht="69.95" customHeight="1" x14ac:dyDescent="0.25">
      <c r="A2241" s="716"/>
      <c r="B2241" s="721"/>
      <c r="C2241" s="729">
        <v>2052244</v>
      </c>
      <c r="D2241" s="730" t="s">
        <v>491</v>
      </c>
      <c r="E2241" s="725"/>
      <c r="F2241" s="726"/>
      <c r="G2241" s="731">
        <v>10606082</v>
      </c>
      <c r="H2241" s="754" t="s">
        <v>492</v>
      </c>
      <c r="I2241" s="660" t="s">
        <v>466</v>
      </c>
      <c r="J2241" s="660"/>
      <c r="K2241" s="562" t="s">
        <v>163</v>
      </c>
      <c r="L2241" s="1382">
        <v>3</v>
      </c>
      <c r="M2241" s="563"/>
      <c r="N2241" s="563">
        <f t="shared" si="52"/>
        <v>0</v>
      </c>
      <c r="O2241" s="727"/>
    </row>
    <row r="2242" spans="1:15" ht="69.95" customHeight="1" x14ac:dyDescent="0.25">
      <c r="A2242" s="716"/>
      <c r="B2242" s="734"/>
      <c r="C2242" s="574">
        <v>2621106</v>
      </c>
      <c r="D2242" s="724" t="s">
        <v>754</v>
      </c>
      <c r="E2242" s="764" t="s">
        <v>967</v>
      </c>
      <c r="F2242" s="765" t="s">
        <v>35</v>
      </c>
      <c r="G2242" s="608">
        <v>80611063</v>
      </c>
      <c r="H2242" s="774" t="s">
        <v>756</v>
      </c>
      <c r="I2242" s="775" t="s">
        <v>665</v>
      </c>
      <c r="J2242" s="775" t="s">
        <v>623</v>
      </c>
      <c r="K2242" s="562" t="s">
        <v>163</v>
      </c>
      <c r="L2242" s="1382">
        <v>2</v>
      </c>
      <c r="M2242" s="563"/>
      <c r="N2242" s="563">
        <f t="shared" si="52"/>
        <v>0</v>
      </c>
      <c r="O2242" s="766">
        <f>SUM(N2242)</f>
        <v>0</v>
      </c>
    </row>
    <row r="2243" spans="1:15" ht="69.95" customHeight="1" x14ac:dyDescent="0.25">
      <c r="A2243" s="735" t="s">
        <v>1142</v>
      </c>
      <c r="B2243" s="736" t="s">
        <v>1142</v>
      </c>
      <c r="C2243" s="523">
        <v>2120102</v>
      </c>
      <c r="D2243" s="711" t="s">
        <v>655</v>
      </c>
      <c r="E2243" s="768" t="s">
        <v>1124</v>
      </c>
      <c r="F2243" s="769" t="s">
        <v>1125</v>
      </c>
      <c r="G2243" s="523">
        <v>12005072</v>
      </c>
      <c r="H2243" s="711" t="s">
        <v>658</v>
      </c>
      <c r="I2243" s="677" t="s">
        <v>466</v>
      </c>
      <c r="J2243" s="677" t="s">
        <v>30</v>
      </c>
      <c r="K2243" s="518" t="s">
        <v>163</v>
      </c>
      <c r="L2243" s="1383">
        <v>2</v>
      </c>
      <c r="M2243" s="521"/>
      <c r="N2243" s="521">
        <f t="shared" si="52"/>
        <v>0</v>
      </c>
      <c r="O2243" s="740">
        <f>SUM(N2244:N2251)</f>
        <v>0</v>
      </c>
    </row>
    <row r="2244" spans="1:15" ht="69.95" customHeight="1" x14ac:dyDescent="0.25">
      <c r="A2244" s="735"/>
      <c r="B2244" s="741"/>
      <c r="C2244" s="512">
        <v>2112042</v>
      </c>
      <c r="D2244" s="713" t="s">
        <v>659</v>
      </c>
      <c r="E2244" s="742"/>
      <c r="F2244" s="735"/>
      <c r="G2244" s="512">
        <v>12611400</v>
      </c>
      <c r="H2244" s="760" t="s">
        <v>660</v>
      </c>
      <c r="I2244" s="761" t="s">
        <v>466</v>
      </c>
      <c r="J2244" s="761"/>
      <c r="K2244" s="518" t="s">
        <v>163</v>
      </c>
      <c r="L2244" s="1383">
        <v>2</v>
      </c>
      <c r="M2244" s="521"/>
      <c r="N2244" s="521">
        <f t="shared" si="52"/>
        <v>0</v>
      </c>
      <c r="O2244" s="744"/>
    </row>
    <row r="2245" spans="1:15" ht="69.95" customHeight="1" x14ac:dyDescent="0.25">
      <c r="A2245" s="735"/>
      <c r="B2245" s="741"/>
      <c r="C2245" s="532">
        <v>2516122</v>
      </c>
      <c r="D2245" s="737" t="s">
        <v>661</v>
      </c>
      <c r="E2245" s="742"/>
      <c r="F2245" s="735"/>
      <c r="G2245" s="598">
        <v>81528112</v>
      </c>
      <c r="H2245" s="713" t="s">
        <v>664</v>
      </c>
      <c r="I2245" s="686" t="s">
        <v>665</v>
      </c>
      <c r="J2245" s="686"/>
      <c r="K2245" s="518" t="s">
        <v>163</v>
      </c>
      <c r="L2245" s="1383">
        <v>2</v>
      </c>
      <c r="M2245" s="521"/>
      <c r="N2245" s="521">
        <f t="shared" si="52"/>
        <v>0</v>
      </c>
      <c r="O2245" s="744"/>
    </row>
    <row r="2246" spans="1:15" ht="69.95" customHeight="1" x14ac:dyDescent="0.25">
      <c r="A2246" s="735"/>
      <c r="B2246" s="741"/>
      <c r="C2246" s="532">
        <v>2801201</v>
      </c>
      <c r="D2246" s="737" t="s">
        <v>947</v>
      </c>
      <c r="E2246" s="742"/>
      <c r="F2246" s="735"/>
      <c r="G2246" s="598">
        <v>51070120</v>
      </c>
      <c r="H2246" s="743" t="s">
        <v>948</v>
      </c>
      <c r="I2246" s="677" t="s">
        <v>448</v>
      </c>
      <c r="J2246" s="677"/>
      <c r="K2246" s="518" t="s">
        <v>163</v>
      </c>
      <c r="L2246" s="1383">
        <v>1</v>
      </c>
      <c r="M2246" s="521"/>
      <c r="N2246" s="521">
        <f t="shared" si="52"/>
        <v>0</v>
      </c>
      <c r="O2246" s="744"/>
    </row>
    <row r="2247" spans="1:15" ht="69.95" customHeight="1" x14ac:dyDescent="0.25">
      <c r="A2247" s="735"/>
      <c r="B2247" s="741"/>
      <c r="C2247" s="532">
        <v>2851630</v>
      </c>
      <c r="D2247" s="737" t="s">
        <v>459</v>
      </c>
      <c r="E2247" s="742"/>
      <c r="F2247" s="735"/>
      <c r="G2247" s="598">
        <v>53516052</v>
      </c>
      <c r="H2247" s="743" t="s">
        <v>460</v>
      </c>
      <c r="I2247" s="677" t="s">
        <v>448</v>
      </c>
      <c r="J2247" s="677"/>
      <c r="K2247" s="518" t="s">
        <v>163</v>
      </c>
      <c r="L2247" s="1383">
        <v>1</v>
      </c>
      <c r="M2247" s="521"/>
      <c r="N2247" s="521">
        <f t="shared" si="52"/>
        <v>0</v>
      </c>
      <c r="O2247" s="744"/>
    </row>
    <row r="2248" spans="1:15" ht="69.95" customHeight="1" x14ac:dyDescent="0.25">
      <c r="A2248" s="735"/>
      <c r="B2248" s="741"/>
      <c r="C2248" s="523">
        <v>2831607</v>
      </c>
      <c r="D2248" s="711" t="s">
        <v>449</v>
      </c>
      <c r="E2248" s="742"/>
      <c r="F2248" s="735"/>
      <c r="G2248" s="523">
        <v>54038070</v>
      </c>
      <c r="H2248" s="743" t="s">
        <v>450</v>
      </c>
      <c r="I2248" s="677" t="s">
        <v>448</v>
      </c>
      <c r="J2248" s="677"/>
      <c r="K2248" s="518" t="s">
        <v>163</v>
      </c>
      <c r="L2248" s="1383">
        <v>1</v>
      </c>
      <c r="M2248" s="521"/>
      <c r="N2248" s="521">
        <f t="shared" si="52"/>
        <v>0</v>
      </c>
      <c r="O2248" s="744"/>
    </row>
    <row r="2249" spans="1:15" ht="69.95" customHeight="1" x14ac:dyDescent="0.25">
      <c r="A2249" s="735"/>
      <c r="B2249" s="741"/>
      <c r="C2249" s="532">
        <v>2820111</v>
      </c>
      <c r="D2249" s="737" t="s">
        <v>455</v>
      </c>
      <c r="E2249" s="742"/>
      <c r="F2249" s="735"/>
      <c r="G2249" s="598">
        <v>50113160</v>
      </c>
      <c r="H2249" s="743" t="s">
        <v>456</v>
      </c>
      <c r="I2249" s="677" t="s">
        <v>448</v>
      </c>
      <c r="J2249" s="677"/>
      <c r="K2249" s="518" t="s">
        <v>163</v>
      </c>
      <c r="L2249" s="1383">
        <v>1</v>
      </c>
      <c r="M2249" s="521"/>
      <c r="N2249" s="521">
        <f t="shared" si="52"/>
        <v>0</v>
      </c>
      <c r="O2249" s="744"/>
    </row>
    <row r="2250" spans="1:15" ht="69.95" customHeight="1" x14ac:dyDescent="0.25">
      <c r="A2250" s="735"/>
      <c r="B2250" s="741"/>
      <c r="C2250" s="532">
        <v>1010337</v>
      </c>
      <c r="D2250" s="737" t="s">
        <v>667</v>
      </c>
      <c r="E2250" s="742"/>
      <c r="F2250" s="735"/>
      <c r="G2250" s="598">
        <v>40103058</v>
      </c>
      <c r="H2250" s="743" t="s">
        <v>668</v>
      </c>
      <c r="I2250" s="677" t="s">
        <v>669</v>
      </c>
      <c r="J2250" s="677"/>
      <c r="K2250" s="518" t="s">
        <v>103</v>
      </c>
      <c r="L2250" s="1383">
        <v>6</v>
      </c>
      <c r="M2250" s="521"/>
      <c r="N2250" s="521">
        <f t="shared" si="52"/>
        <v>0</v>
      </c>
      <c r="O2250" s="744"/>
    </row>
    <row r="2251" spans="1:15" ht="69.95" customHeight="1" x14ac:dyDescent="0.25">
      <c r="A2251" s="735"/>
      <c r="B2251" s="741"/>
      <c r="C2251" s="532">
        <v>2901620</v>
      </c>
      <c r="D2251" s="737" t="s">
        <v>457</v>
      </c>
      <c r="E2251" s="745"/>
      <c r="F2251" s="746"/>
      <c r="G2251" s="598">
        <v>52516050</v>
      </c>
      <c r="H2251" s="743" t="s">
        <v>458</v>
      </c>
      <c r="I2251" s="677" t="s">
        <v>448</v>
      </c>
      <c r="J2251" s="677"/>
      <c r="K2251" s="518" t="s">
        <v>163</v>
      </c>
      <c r="L2251" s="1383">
        <v>2</v>
      </c>
      <c r="M2251" s="521"/>
      <c r="N2251" s="521">
        <f t="shared" si="52"/>
        <v>0</v>
      </c>
      <c r="O2251" s="747"/>
    </row>
    <row r="2252" spans="1:15" ht="69.95" customHeight="1" x14ac:dyDescent="0.25">
      <c r="A2252" s="735"/>
      <c r="B2252" s="741"/>
      <c r="C2252" s="532">
        <v>2624208</v>
      </c>
      <c r="D2252" s="737" t="s">
        <v>711</v>
      </c>
      <c r="E2252" s="770" t="s">
        <v>1143</v>
      </c>
      <c r="F2252" s="771" t="s">
        <v>35</v>
      </c>
      <c r="G2252" s="598">
        <v>80633008</v>
      </c>
      <c r="H2252" s="743" t="s">
        <v>713</v>
      </c>
      <c r="I2252" s="677" t="s">
        <v>665</v>
      </c>
      <c r="J2252" s="677" t="s">
        <v>30</v>
      </c>
      <c r="K2252" s="518" t="s">
        <v>163</v>
      </c>
      <c r="L2252" s="1383">
        <v>2</v>
      </c>
      <c r="M2252" s="521"/>
      <c r="N2252" s="521">
        <f t="shared" si="52"/>
        <v>0</v>
      </c>
      <c r="O2252" s="772">
        <f>SUM(N2252)</f>
        <v>0</v>
      </c>
    </row>
    <row r="2253" spans="1:15" ht="69.95" customHeight="1" x14ac:dyDescent="0.25">
      <c r="A2253" s="735"/>
      <c r="B2253" s="741"/>
      <c r="C2253" s="532">
        <v>2600606</v>
      </c>
      <c r="D2253" s="737" t="s">
        <v>846</v>
      </c>
      <c r="E2253" s="738" t="s">
        <v>1127</v>
      </c>
      <c r="F2253" s="739" t="s">
        <v>1128</v>
      </c>
      <c r="G2253" s="598">
        <v>81201006</v>
      </c>
      <c r="H2253" s="713" t="s">
        <v>849</v>
      </c>
      <c r="I2253" s="686" t="s">
        <v>665</v>
      </c>
      <c r="J2253" s="686" t="s">
        <v>30</v>
      </c>
      <c r="K2253" s="518" t="s">
        <v>163</v>
      </c>
      <c r="L2253" s="1383">
        <v>2</v>
      </c>
      <c r="M2253" s="521"/>
      <c r="N2253" s="521">
        <f t="shared" si="52"/>
        <v>0</v>
      </c>
      <c r="O2253" s="740">
        <f>SUM(N2253:N2254)</f>
        <v>0</v>
      </c>
    </row>
    <row r="2254" spans="1:15" ht="69.95" customHeight="1" x14ac:dyDescent="0.25">
      <c r="A2254" s="735"/>
      <c r="B2254" s="741"/>
      <c r="C2254" s="532">
        <v>1010337</v>
      </c>
      <c r="D2254" s="737" t="s">
        <v>667</v>
      </c>
      <c r="E2254" s="745"/>
      <c r="F2254" s="746"/>
      <c r="G2254" s="598">
        <v>40103058</v>
      </c>
      <c r="H2254" s="743" t="s">
        <v>668</v>
      </c>
      <c r="I2254" s="677" t="s">
        <v>669</v>
      </c>
      <c r="J2254" s="677"/>
      <c r="K2254" s="518" t="s">
        <v>103</v>
      </c>
      <c r="L2254" s="1383">
        <v>6</v>
      </c>
      <c r="M2254" s="521"/>
      <c r="N2254" s="521">
        <f t="shared" si="52"/>
        <v>0</v>
      </c>
      <c r="O2254" s="747"/>
    </row>
    <row r="2255" spans="1:15" ht="69.95" customHeight="1" x14ac:dyDescent="0.25">
      <c r="A2255" s="735"/>
      <c r="B2255" s="741"/>
      <c r="C2255" s="532">
        <v>3010508</v>
      </c>
      <c r="D2255" s="737" t="s">
        <v>1144</v>
      </c>
      <c r="E2255" s="738" t="s">
        <v>1145</v>
      </c>
      <c r="F2255" s="739" t="s">
        <v>1145</v>
      </c>
      <c r="G2255" s="598">
        <v>90106025</v>
      </c>
      <c r="H2255" s="713" t="s">
        <v>1146</v>
      </c>
      <c r="I2255" s="686" t="s">
        <v>680</v>
      </c>
      <c r="J2255" s="686" t="s">
        <v>36</v>
      </c>
      <c r="K2255" s="518" t="s">
        <v>163</v>
      </c>
      <c r="L2255" s="1383">
        <v>1</v>
      </c>
      <c r="M2255" s="521"/>
      <c r="N2255" s="521">
        <f t="shared" si="52"/>
        <v>0</v>
      </c>
      <c r="O2255" s="740">
        <f>SUM(N2255:N2257)</f>
        <v>0</v>
      </c>
    </row>
    <row r="2256" spans="1:15" ht="69.95" customHeight="1" x14ac:dyDescent="0.25">
      <c r="A2256" s="735"/>
      <c r="B2256" s="741"/>
      <c r="C2256" s="748">
        <v>2820161</v>
      </c>
      <c r="D2256" s="749" t="s">
        <v>909</v>
      </c>
      <c r="E2256" s="742"/>
      <c r="F2256" s="735"/>
      <c r="G2256" s="750">
        <v>50113260</v>
      </c>
      <c r="H2256" s="751" t="s">
        <v>910</v>
      </c>
      <c r="I2256" s="752" t="s">
        <v>448</v>
      </c>
      <c r="J2256" s="752"/>
      <c r="K2256" s="518" t="s">
        <v>163</v>
      </c>
      <c r="L2256" s="1383">
        <v>2</v>
      </c>
      <c r="M2256" s="521"/>
      <c r="N2256" s="521">
        <f t="shared" si="52"/>
        <v>0</v>
      </c>
      <c r="O2256" s="744"/>
    </row>
    <row r="2257" spans="1:15" ht="69.95" customHeight="1" x14ac:dyDescent="0.25">
      <c r="A2257" s="735"/>
      <c r="B2257" s="741"/>
      <c r="C2257" s="532">
        <v>2820108</v>
      </c>
      <c r="D2257" s="737" t="s">
        <v>686</v>
      </c>
      <c r="E2257" s="745"/>
      <c r="F2257" s="746"/>
      <c r="G2257" s="598">
        <v>50112008</v>
      </c>
      <c r="H2257" s="743" t="s">
        <v>687</v>
      </c>
      <c r="I2257" s="677" t="s">
        <v>448</v>
      </c>
      <c r="J2257" s="677"/>
      <c r="K2257" s="518" t="s">
        <v>688</v>
      </c>
      <c r="L2257" s="1383">
        <v>1</v>
      </c>
      <c r="M2257" s="521"/>
      <c r="N2257" s="521">
        <f t="shared" si="52"/>
        <v>0</v>
      </c>
      <c r="O2257" s="747"/>
    </row>
    <row r="2258" spans="1:15" ht="69.95" customHeight="1" x14ac:dyDescent="0.25">
      <c r="A2258" s="735"/>
      <c r="B2258" s="741"/>
      <c r="C2258" s="532">
        <v>1021752</v>
      </c>
      <c r="D2258" s="737" t="s">
        <v>689</v>
      </c>
      <c r="E2258" s="738" t="s">
        <v>955</v>
      </c>
      <c r="F2258" s="739" t="s">
        <v>35</v>
      </c>
      <c r="G2258" s="598">
        <v>41002192</v>
      </c>
      <c r="H2258" s="743" t="s">
        <v>691</v>
      </c>
      <c r="I2258" s="677" t="s">
        <v>685</v>
      </c>
      <c r="J2258" s="677" t="s">
        <v>623</v>
      </c>
      <c r="K2258" s="518" t="s">
        <v>103</v>
      </c>
      <c r="L2258" s="1383">
        <v>6</v>
      </c>
      <c r="M2258" s="521"/>
      <c r="N2258" s="521">
        <f t="shared" si="52"/>
        <v>0</v>
      </c>
      <c r="O2258" s="740">
        <f>SUM(N2258:N2261)</f>
        <v>0</v>
      </c>
    </row>
    <row r="2259" spans="1:15" ht="69.95" customHeight="1" x14ac:dyDescent="0.25">
      <c r="A2259" s="735"/>
      <c r="B2259" s="741"/>
      <c r="C2259" s="532">
        <v>2862301</v>
      </c>
      <c r="D2259" s="737" t="s">
        <v>692</v>
      </c>
      <c r="E2259" s="742"/>
      <c r="F2259" s="735"/>
      <c r="G2259" s="598">
        <v>50801001</v>
      </c>
      <c r="H2259" s="743" t="s">
        <v>693</v>
      </c>
      <c r="I2259" s="677" t="s">
        <v>448</v>
      </c>
      <c r="J2259" s="677"/>
      <c r="K2259" s="518" t="s">
        <v>163</v>
      </c>
      <c r="L2259" s="1383">
        <v>1</v>
      </c>
      <c r="M2259" s="521"/>
      <c r="N2259" s="521">
        <f t="shared" si="52"/>
        <v>0</v>
      </c>
      <c r="O2259" s="744"/>
    </row>
    <row r="2260" spans="1:15" ht="69.95" customHeight="1" x14ac:dyDescent="0.25">
      <c r="A2260" s="735"/>
      <c r="B2260" s="741"/>
      <c r="C2260" s="523">
        <v>2635125</v>
      </c>
      <c r="D2260" s="711" t="s">
        <v>742</v>
      </c>
      <c r="E2260" s="742"/>
      <c r="F2260" s="735"/>
      <c r="G2260" s="523">
        <v>80101250</v>
      </c>
      <c r="H2260" s="743" t="s">
        <v>743</v>
      </c>
      <c r="I2260" s="677" t="s">
        <v>665</v>
      </c>
      <c r="J2260" s="677"/>
      <c r="K2260" s="518" t="s">
        <v>163</v>
      </c>
      <c r="L2260" s="1383">
        <v>2</v>
      </c>
      <c r="M2260" s="521"/>
      <c r="N2260" s="521">
        <f t="shared" si="52"/>
        <v>0</v>
      </c>
      <c r="O2260" s="744"/>
    </row>
    <row r="2261" spans="1:15" ht="69.95" customHeight="1" x14ac:dyDescent="0.25">
      <c r="A2261" s="735"/>
      <c r="B2261" s="741"/>
      <c r="C2261" s="748">
        <v>2052244</v>
      </c>
      <c r="D2261" s="749" t="s">
        <v>491</v>
      </c>
      <c r="E2261" s="745"/>
      <c r="F2261" s="746"/>
      <c r="G2261" s="750">
        <v>10606082</v>
      </c>
      <c r="H2261" s="743" t="s">
        <v>492</v>
      </c>
      <c r="I2261" s="677" t="s">
        <v>466</v>
      </c>
      <c r="J2261" s="677"/>
      <c r="K2261" s="518" t="s">
        <v>163</v>
      </c>
      <c r="L2261" s="1383">
        <v>3</v>
      </c>
      <c r="M2261" s="521"/>
      <c r="N2261" s="521">
        <f t="shared" si="52"/>
        <v>0</v>
      </c>
      <c r="O2261" s="747"/>
    </row>
    <row r="2262" spans="1:15" ht="69.95" customHeight="1" x14ac:dyDescent="0.25">
      <c r="A2262" s="735"/>
      <c r="B2262" s="753"/>
      <c r="C2262" s="532">
        <v>2621110</v>
      </c>
      <c r="D2262" s="737" t="s">
        <v>973</v>
      </c>
      <c r="E2262" s="770" t="s">
        <v>974</v>
      </c>
      <c r="F2262" s="771" t="s">
        <v>35</v>
      </c>
      <c r="G2262" s="598">
        <v>80611100</v>
      </c>
      <c r="H2262" s="743" t="s">
        <v>975</v>
      </c>
      <c r="I2262" s="677" t="s">
        <v>665</v>
      </c>
      <c r="J2262" s="677" t="s">
        <v>623</v>
      </c>
      <c r="K2262" s="518" t="s">
        <v>163</v>
      </c>
      <c r="L2262" s="1383">
        <v>2</v>
      </c>
      <c r="M2262" s="521"/>
      <c r="N2262" s="521">
        <f t="shared" si="52"/>
        <v>0</v>
      </c>
      <c r="O2262" s="772">
        <f>SUM(N2262)</f>
        <v>0</v>
      </c>
    </row>
    <row r="2263" spans="1:15" ht="69.95" customHeight="1" x14ac:dyDescent="0.25">
      <c r="A2263" s="716" t="s">
        <v>1147</v>
      </c>
      <c r="B2263" s="717" t="s">
        <v>1147</v>
      </c>
      <c r="C2263" s="565">
        <v>2120102</v>
      </c>
      <c r="D2263" s="708" t="s">
        <v>655</v>
      </c>
      <c r="E2263" s="762" t="s">
        <v>1124</v>
      </c>
      <c r="F2263" s="763" t="s">
        <v>1125</v>
      </c>
      <c r="G2263" s="565">
        <v>12005072</v>
      </c>
      <c r="H2263" s="708" t="s">
        <v>658</v>
      </c>
      <c r="I2263" s="660" t="s">
        <v>466</v>
      </c>
      <c r="J2263" s="660" t="s">
        <v>30</v>
      </c>
      <c r="K2263" s="562" t="s">
        <v>163</v>
      </c>
      <c r="L2263" s="1382">
        <v>2</v>
      </c>
      <c r="M2263" s="563"/>
      <c r="N2263" s="563">
        <f t="shared" si="52"/>
        <v>0</v>
      </c>
      <c r="O2263" s="720">
        <f>SUM(N2264:N2271)</f>
        <v>0</v>
      </c>
    </row>
    <row r="2264" spans="1:15" ht="69.95" customHeight="1" x14ac:dyDescent="0.25">
      <c r="A2264" s="716"/>
      <c r="B2264" s="721"/>
      <c r="C2264" s="559">
        <v>2112042</v>
      </c>
      <c r="D2264" s="710" t="s">
        <v>659</v>
      </c>
      <c r="E2264" s="722"/>
      <c r="F2264" s="716"/>
      <c r="G2264" s="559">
        <v>12611400</v>
      </c>
      <c r="H2264" s="756" t="s">
        <v>660</v>
      </c>
      <c r="I2264" s="757" t="s">
        <v>466</v>
      </c>
      <c r="J2264" s="757"/>
      <c r="K2264" s="562" t="s">
        <v>163</v>
      </c>
      <c r="L2264" s="1382">
        <v>2</v>
      </c>
      <c r="M2264" s="563"/>
      <c r="N2264" s="563">
        <f t="shared" si="52"/>
        <v>0</v>
      </c>
      <c r="O2264" s="723"/>
    </row>
    <row r="2265" spans="1:15" ht="69.95" customHeight="1" x14ac:dyDescent="0.25">
      <c r="A2265" s="716"/>
      <c r="B2265" s="721"/>
      <c r="C2265" s="574">
        <v>2516122</v>
      </c>
      <c r="D2265" s="724" t="s">
        <v>661</v>
      </c>
      <c r="E2265" s="722"/>
      <c r="F2265" s="716"/>
      <c r="G2265" s="608">
        <v>81528112</v>
      </c>
      <c r="H2265" s="710" t="s">
        <v>664</v>
      </c>
      <c r="I2265" s="668" t="s">
        <v>665</v>
      </c>
      <c r="J2265" s="668"/>
      <c r="K2265" s="562" t="s">
        <v>163</v>
      </c>
      <c r="L2265" s="1382">
        <v>2</v>
      </c>
      <c r="M2265" s="563"/>
      <c r="N2265" s="563">
        <f t="shared" si="52"/>
        <v>0</v>
      </c>
      <c r="O2265" s="723"/>
    </row>
    <row r="2266" spans="1:15" ht="69.95" customHeight="1" x14ac:dyDescent="0.25">
      <c r="A2266" s="716"/>
      <c r="B2266" s="721"/>
      <c r="C2266" s="574">
        <v>2801201</v>
      </c>
      <c r="D2266" s="724" t="s">
        <v>947</v>
      </c>
      <c r="E2266" s="722"/>
      <c r="F2266" s="716"/>
      <c r="G2266" s="608">
        <v>51070120</v>
      </c>
      <c r="H2266" s="754" t="s">
        <v>948</v>
      </c>
      <c r="I2266" s="660" t="s">
        <v>448</v>
      </c>
      <c r="J2266" s="660"/>
      <c r="K2266" s="562" t="s">
        <v>163</v>
      </c>
      <c r="L2266" s="1382">
        <v>1</v>
      </c>
      <c r="M2266" s="563"/>
      <c r="N2266" s="563">
        <f t="shared" si="52"/>
        <v>0</v>
      </c>
      <c r="O2266" s="723"/>
    </row>
    <row r="2267" spans="1:15" ht="69.95" customHeight="1" x14ac:dyDescent="0.25">
      <c r="A2267" s="716"/>
      <c r="B2267" s="721"/>
      <c r="C2267" s="574">
        <v>2851630</v>
      </c>
      <c r="D2267" s="724" t="s">
        <v>459</v>
      </c>
      <c r="E2267" s="722"/>
      <c r="F2267" s="716"/>
      <c r="G2267" s="608">
        <v>53516052</v>
      </c>
      <c r="H2267" s="754" t="s">
        <v>460</v>
      </c>
      <c r="I2267" s="660" t="s">
        <v>448</v>
      </c>
      <c r="J2267" s="660"/>
      <c r="K2267" s="562" t="s">
        <v>163</v>
      </c>
      <c r="L2267" s="1382">
        <v>1</v>
      </c>
      <c r="M2267" s="563"/>
      <c r="N2267" s="563">
        <f t="shared" si="52"/>
        <v>0</v>
      </c>
      <c r="O2267" s="723"/>
    </row>
    <row r="2268" spans="1:15" ht="69.95" customHeight="1" x14ac:dyDescent="0.25">
      <c r="A2268" s="716"/>
      <c r="B2268" s="721"/>
      <c r="C2268" s="565">
        <v>2831607</v>
      </c>
      <c r="D2268" s="708" t="s">
        <v>449</v>
      </c>
      <c r="E2268" s="722"/>
      <c r="F2268" s="716"/>
      <c r="G2268" s="565">
        <v>54038070</v>
      </c>
      <c r="H2268" s="754" t="s">
        <v>450</v>
      </c>
      <c r="I2268" s="660" t="s">
        <v>448</v>
      </c>
      <c r="J2268" s="660"/>
      <c r="K2268" s="562" t="s">
        <v>163</v>
      </c>
      <c r="L2268" s="1382">
        <v>1</v>
      </c>
      <c r="M2268" s="563"/>
      <c r="N2268" s="563">
        <f t="shared" si="52"/>
        <v>0</v>
      </c>
      <c r="O2268" s="723"/>
    </row>
    <row r="2269" spans="1:15" ht="69.95" customHeight="1" x14ac:dyDescent="0.25">
      <c r="A2269" s="716"/>
      <c r="B2269" s="721"/>
      <c r="C2269" s="574">
        <v>2820111</v>
      </c>
      <c r="D2269" s="724" t="s">
        <v>455</v>
      </c>
      <c r="E2269" s="722"/>
      <c r="F2269" s="716"/>
      <c r="G2269" s="608">
        <v>50113160</v>
      </c>
      <c r="H2269" s="754" t="s">
        <v>456</v>
      </c>
      <c r="I2269" s="660" t="s">
        <v>448</v>
      </c>
      <c r="J2269" s="660"/>
      <c r="K2269" s="562" t="s">
        <v>163</v>
      </c>
      <c r="L2269" s="1382">
        <v>1</v>
      </c>
      <c r="M2269" s="563"/>
      <c r="N2269" s="563">
        <f t="shared" si="52"/>
        <v>0</v>
      </c>
      <c r="O2269" s="723"/>
    </row>
    <row r="2270" spans="1:15" ht="69.95" customHeight="1" x14ac:dyDescent="0.25">
      <c r="A2270" s="716"/>
      <c r="B2270" s="721"/>
      <c r="C2270" s="574">
        <v>1010337</v>
      </c>
      <c r="D2270" s="724" t="s">
        <v>667</v>
      </c>
      <c r="E2270" s="722"/>
      <c r="F2270" s="716"/>
      <c r="G2270" s="608">
        <v>40103058</v>
      </c>
      <c r="H2270" s="754" t="s">
        <v>668</v>
      </c>
      <c r="I2270" s="660" t="s">
        <v>669</v>
      </c>
      <c r="J2270" s="660"/>
      <c r="K2270" s="562" t="s">
        <v>103</v>
      </c>
      <c r="L2270" s="1382">
        <v>6</v>
      </c>
      <c r="M2270" s="563"/>
      <c r="N2270" s="563">
        <f t="shared" si="52"/>
        <v>0</v>
      </c>
      <c r="O2270" s="723"/>
    </row>
    <row r="2271" spans="1:15" ht="69.95" customHeight="1" x14ac:dyDescent="0.25">
      <c r="A2271" s="716"/>
      <c r="B2271" s="721"/>
      <c r="C2271" s="574">
        <v>2901620</v>
      </c>
      <c r="D2271" s="724" t="s">
        <v>457</v>
      </c>
      <c r="E2271" s="725"/>
      <c r="F2271" s="726"/>
      <c r="G2271" s="608">
        <v>52516050</v>
      </c>
      <c r="H2271" s="754" t="s">
        <v>458</v>
      </c>
      <c r="I2271" s="660" t="s">
        <v>448</v>
      </c>
      <c r="J2271" s="660"/>
      <c r="K2271" s="562" t="s">
        <v>163</v>
      </c>
      <c r="L2271" s="1382">
        <v>2</v>
      </c>
      <c r="M2271" s="563"/>
      <c r="N2271" s="563">
        <f t="shared" si="52"/>
        <v>0</v>
      </c>
      <c r="O2271" s="727"/>
    </row>
    <row r="2272" spans="1:15" ht="69.95" customHeight="1" x14ac:dyDescent="0.25">
      <c r="A2272" s="716"/>
      <c r="B2272" s="721"/>
      <c r="C2272" s="574">
        <v>2624212</v>
      </c>
      <c r="D2272" s="724" t="s">
        <v>803</v>
      </c>
      <c r="E2272" s="764" t="s">
        <v>1148</v>
      </c>
      <c r="F2272" s="765" t="s">
        <v>35</v>
      </c>
      <c r="G2272" s="608">
        <v>80633012</v>
      </c>
      <c r="H2272" s="754" t="s">
        <v>805</v>
      </c>
      <c r="I2272" s="660" t="s">
        <v>665</v>
      </c>
      <c r="J2272" s="660" t="s">
        <v>30</v>
      </c>
      <c r="K2272" s="562" t="s">
        <v>163</v>
      </c>
      <c r="L2272" s="1382">
        <v>2</v>
      </c>
      <c r="M2272" s="563"/>
      <c r="N2272" s="563">
        <f t="shared" si="52"/>
        <v>0</v>
      </c>
      <c r="O2272" s="766">
        <f>SUM(N2272)</f>
        <v>0</v>
      </c>
    </row>
    <row r="2273" spans="1:15" ht="69.95" customHeight="1" x14ac:dyDescent="0.25">
      <c r="A2273" s="716"/>
      <c r="B2273" s="721"/>
      <c r="C2273" s="574">
        <v>2600606</v>
      </c>
      <c r="D2273" s="724" t="s">
        <v>846</v>
      </c>
      <c r="E2273" s="728" t="s">
        <v>1127</v>
      </c>
      <c r="F2273" s="719" t="s">
        <v>1128</v>
      </c>
      <c r="G2273" s="608">
        <v>81201006</v>
      </c>
      <c r="H2273" s="710" t="s">
        <v>849</v>
      </c>
      <c r="I2273" s="668" t="s">
        <v>665</v>
      </c>
      <c r="J2273" s="668" t="s">
        <v>30</v>
      </c>
      <c r="K2273" s="562" t="s">
        <v>163</v>
      </c>
      <c r="L2273" s="1382">
        <v>2</v>
      </c>
      <c r="M2273" s="563"/>
      <c r="N2273" s="563">
        <f t="shared" si="52"/>
        <v>0</v>
      </c>
      <c r="O2273" s="720">
        <f>SUM(N2273:N2274)</f>
        <v>0</v>
      </c>
    </row>
    <row r="2274" spans="1:15" ht="69.95" customHeight="1" x14ac:dyDescent="0.25">
      <c r="A2274" s="716"/>
      <c r="B2274" s="721"/>
      <c r="C2274" s="574">
        <v>1010337</v>
      </c>
      <c r="D2274" s="724" t="s">
        <v>667</v>
      </c>
      <c r="E2274" s="725"/>
      <c r="F2274" s="726"/>
      <c r="G2274" s="608">
        <v>40103058</v>
      </c>
      <c r="H2274" s="754" t="s">
        <v>668</v>
      </c>
      <c r="I2274" s="660" t="s">
        <v>669</v>
      </c>
      <c r="J2274" s="660"/>
      <c r="K2274" s="562" t="s">
        <v>103</v>
      </c>
      <c r="L2274" s="1382">
        <v>6</v>
      </c>
      <c r="M2274" s="563"/>
      <c r="N2274" s="563">
        <f t="shared" si="52"/>
        <v>0</v>
      </c>
      <c r="O2274" s="727"/>
    </row>
    <row r="2275" spans="1:15" ht="69.95" customHeight="1" x14ac:dyDescent="0.25">
      <c r="A2275" s="716"/>
      <c r="B2275" s="721"/>
      <c r="C2275" s="574">
        <v>3010512</v>
      </c>
      <c r="D2275" s="724" t="s">
        <v>1149</v>
      </c>
      <c r="E2275" s="728" t="s">
        <v>1150</v>
      </c>
      <c r="F2275" s="719" t="s">
        <v>1150</v>
      </c>
      <c r="G2275" s="608">
        <v>90106037</v>
      </c>
      <c r="H2275" s="710" t="s">
        <v>1151</v>
      </c>
      <c r="I2275" s="668" t="s">
        <v>680</v>
      </c>
      <c r="J2275" s="668" t="s">
        <v>36</v>
      </c>
      <c r="K2275" s="562" t="s">
        <v>163</v>
      </c>
      <c r="L2275" s="1382">
        <v>1</v>
      </c>
      <c r="M2275" s="563"/>
      <c r="N2275" s="563">
        <f t="shared" si="52"/>
        <v>0</v>
      </c>
      <c r="O2275" s="720">
        <f>SUM(N2275:N2277)</f>
        <v>0</v>
      </c>
    </row>
    <row r="2276" spans="1:15" ht="69.95" customHeight="1" x14ac:dyDescent="0.25">
      <c r="A2276" s="716"/>
      <c r="B2276" s="721"/>
      <c r="C2276" s="729">
        <v>2820161</v>
      </c>
      <c r="D2276" s="730" t="s">
        <v>909</v>
      </c>
      <c r="E2276" s="722"/>
      <c r="F2276" s="716"/>
      <c r="G2276" s="731">
        <v>50113260</v>
      </c>
      <c r="H2276" s="755" t="s">
        <v>910</v>
      </c>
      <c r="I2276" s="733" t="s">
        <v>448</v>
      </c>
      <c r="J2276" s="733"/>
      <c r="K2276" s="562" t="s">
        <v>163</v>
      </c>
      <c r="L2276" s="1382">
        <v>2</v>
      </c>
      <c r="M2276" s="563"/>
      <c r="N2276" s="563">
        <f t="shared" si="52"/>
        <v>0</v>
      </c>
      <c r="O2276" s="723"/>
    </row>
    <row r="2277" spans="1:15" ht="69.95" customHeight="1" x14ac:dyDescent="0.25">
      <c r="A2277" s="716"/>
      <c r="B2277" s="721"/>
      <c r="C2277" s="574">
        <v>2820108</v>
      </c>
      <c r="D2277" s="724" t="s">
        <v>686</v>
      </c>
      <c r="E2277" s="725"/>
      <c r="F2277" s="726"/>
      <c r="G2277" s="608">
        <v>50112008</v>
      </c>
      <c r="H2277" s="754" t="s">
        <v>687</v>
      </c>
      <c r="I2277" s="660" t="s">
        <v>448</v>
      </c>
      <c r="J2277" s="660"/>
      <c r="K2277" s="562" t="s">
        <v>688</v>
      </c>
      <c r="L2277" s="1382">
        <v>1</v>
      </c>
      <c r="M2277" s="563"/>
      <c r="N2277" s="563">
        <f t="shared" si="52"/>
        <v>0</v>
      </c>
      <c r="O2277" s="727"/>
    </row>
    <row r="2278" spans="1:15" ht="69.95" customHeight="1" x14ac:dyDescent="0.25">
      <c r="A2278" s="716"/>
      <c r="B2278" s="721"/>
      <c r="C2278" s="574">
        <v>1021752</v>
      </c>
      <c r="D2278" s="724" t="s">
        <v>689</v>
      </c>
      <c r="E2278" s="728" t="s">
        <v>955</v>
      </c>
      <c r="F2278" s="719" t="s">
        <v>35</v>
      </c>
      <c r="G2278" s="608">
        <v>41002192</v>
      </c>
      <c r="H2278" s="754" t="s">
        <v>691</v>
      </c>
      <c r="I2278" s="660" t="s">
        <v>685</v>
      </c>
      <c r="J2278" s="660" t="s">
        <v>623</v>
      </c>
      <c r="K2278" s="562" t="s">
        <v>103</v>
      </c>
      <c r="L2278" s="1382">
        <v>6</v>
      </c>
      <c r="M2278" s="563"/>
      <c r="N2278" s="563">
        <f t="shared" si="52"/>
        <v>0</v>
      </c>
      <c r="O2278" s="720">
        <f>SUM(N2278:N2281)</f>
        <v>0</v>
      </c>
    </row>
    <row r="2279" spans="1:15" ht="69.95" customHeight="1" x14ac:dyDescent="0.25">
      <c r="A2279" s="716"/>
      <c r="B2279" s="721"/>
      <c r="C2279" s="565">
        <v>2862301</v>
      </c>
      <c r="D2279" s="708" t="s">
        <v>692</v>
      </c>
      <c r="E2279" s="722"/>
      <c r="F2279" s="716"/>
      <c r="G2279" s="565">
        <v>50801001</v>
      </c>
      <c r="H2279" s="754" t="s">
        <v>693</v>
      </c>
      <c r="I2279" s="660" t="s">
        <v>448</v>
      </c>
      <c r="J2279" s="660"/>
      <c r="K2279" s="562" t="s">
        <v>163</v>
      </c>
      <c r="L2279" s="1382">
        <v>1</v>
      </c>
      <c r="M2279" s="563"/>
      <c r="N2279" s="563">
        <f t="shared" ref="N2279:N2362" si="53">L2279*M2279</f>
        <v>0</v>
      </c>
      <c r="O2279" s="723"/>
    </row>
    <row r="2280" spans="1:15" ht="69.95" customHeight="1" x14ac:dyDescent="0.25">
      <c r="A2280" s="716"/>
      <c r="B2280" s="721"/>
      <c r="C2280" s="565">
        <v>2635125</v>
      </c>
      <c r="D2280" s="708" t="s">
        <v>742</v>
      </c>
      <c r="E2280" s="722"/>
      <c r="F2280" s="716"/>
      <c r="G2280" s="565">
        <v>80101250</v>
      </c>
      <c r="H2280" s="754" t="s">
        <v>743</v>
      </c>
      <c r="I2280" s="660" t="s">
        <v>665</v>
      </c>
      <c r="J2280" s="660"/>
      <c r="K2280" s="562" t="s">
        <v>163</v>
      </c>
      <c r="L2280" s="1382">
        <v>2</v>
      </c>
      <c r="M2280" s="563"/>
      <c r="N2280" s="563">
        <f t="shared" si="53"/>
        <v>0</v>
      </c>
      <c r="O2280" s="723"/>
    </row>
    <row r="2281" spans="1:15" ht="69.95" customHeight="1" x14ac:dyDescent="0.25">
      <c r="A2281" s="716"/>
      <c r="B2281" s="721"/>
      <c r="C2281" s="729">
        <v>2052244</v>
      </c>
      <c r="D2281" s="730" t="s">
        <v>491</v>
      </c>
      <c r="E2281" s="725"/>
      <c r="F2281" s="726"/>
      <c r="G2281" s="731">
        <v>10606082</v>
      </c>
      <c r="H2281" s="754" t="s">
        <v>492</v>
      </c>
      <c r="I2281" s="660" t="s">
        <v>466</v>
      </c>
      <c r="J2281" s="660"/>
      <c r="K2281" s="562" t="s">
        <v>163</v>
      </c>
      <c r="L2281" s="1382">
        <v>3</v>
      </c>
      <c r="M2281" s="563"/>
      <c r="N2281" s="563">
        <f t="shared" si="53"/>
        <v>0</v>
      </c>
      <c r="O2281" s="727"/>
    </row>
    <row r="2282" spans="1:15" ht="69.95" customHeight="1" x14ac:dyDescent="0.25">
      <c r="A2282" s="716"/>
      <c r="B2282" s="734"/>
      <c r="C2282" s="574">
        <v>2621112</v>
      </c>
      <c r="D2282" s="724" t="s">
        <v>764</v>
      </c>
      <c r="E2282" s="764" t="s">
        <v>981</v>
      </c>
      <c r="F2282" s="765" t="s">
        <v>35</v>
      </c>
      <c r="G2282" s="608">
        <v>80611125</v>
      </c>
      <c r="H2282" s="754" t="s">
        <v>766</v>
      </c>
      <c r="I2282" s="660" t="s">
        <v>665</v>
      </c>
      <c r="J2282" s="660" t="s">
        <v>623</v>
      </c>
      <c r="K2282" s="562" t="s">
        <v>163</v>
      </c>
      <c r="L2282" s="1382">
        <v>2</v>
      </c>
      <c r="M2282" s="563"/>
      <c r="N2282" s="563">
        <f t="shared" si="53"/>
        <v>0</v>
      </c>
      <c r="O2282" s="766">
        <f>SUM(N2282)</f>
        <v>0</v>
      </c>
    </row>
    <row r="2283" spans="1:15" ht="69.95" customHeight="1" x14ac:dyDescent="0.25">
      <c r="A2283" s="735" t="s">
        <v>1152</v>
      </c>
      <c r="B2283" s="736" t="s">
        <v>1152</v>
      </c>
      <c r="C2283" s="523">
        <v>2120102</v>
      </c>
      <c r="D2283" s="711" t="s">
        <v>655</v>
      </c>
      <c r="E2283" s="768" t="s">
        <v>1124</v>
      </c>
      <c r="F2283" s="769" t="s">
        <v>1125</v>
      </c>
      <c r="G2283" s="523">
        <v>12005072</v>
      </c>
      <c r="H2283" s="711" t="s">
        <v>658</v>
      </c>
      <c r="I2283" s="677" t="s">
        <v>466</v>
      </c>
      <c r="J2283" s="677" t="s">
        <v>30</v>
      </c>
      <c r="K2283" s="518" t="s">
        <v>163</v>
      </c>
      <c r="L2283" s="1383">
        <v>2</v>
      </c>
      <c r="M2283" s="521"/>
      <c r="N2283" s="521">
        <f t="shared" si="53"/>
        <v>0</v>
      </c>
      <c r="O2283" s="740">
        <f>SUM(N2284:N2291)</f>
        <v>0</v>
      </c>
    </row>
    <row r="2284" spans="1:15" ht="69.95" customHeight="1" x14ac:dyDescent="0.25">
      <c r="A2284" s="735"/>
      <c r="B2284" s="741"/>
      <c r="C2284" s="512">
        <v>2112042</v>
      </c>
      <c r="D2284" s="713" t="s">
        <v>659</v>
      </c>
      <c r="E2284" s="742"/>
      <c r="F2284" s="735"/>
      <c r="G2284" s="512">
        <v>12611400</v>
      </c>
      <c r="H2284" s="760" t="s">
        <v>660</v>
      </c>
      <c r="I2284" s="761" t="s">
        <v>466</v>
      </c>
      <c r="J2284" s="761"/>
      <c r="K2284" s="518" t="s">
        <v>163</v>
      </c>
      <c r="L2284" s="1383">
        <v>2</v>
      </c>
      <c r="M2284" s="521"/>
      <c r="N2284" s="521">
        <f t="shared" si="53"/>
        <v>0</v>
      </c>
      <c r="O2284" s="744"/>
    </row>
    <row r="2285" spans="1:15" ht="69.95" customHeight="1" x14ac:dyDescent="0.25">
      <c r="A2285" s="735"/>
      <c r="B2285" s="741"/>
      <c r="C2285" s="532">
        <v>2516122</v>
      </c>
      <c r="D2285" s="737" t="s">
        <v>661</v>
      </c>
      <c r="E2285" s="742"/>
      <c r="F2285" s="735"/>
      <c r="G2285" s="598">
        <v>81528112</v>
      </c>
      <c r="H2285" s="713" t="s">
        <v>664</v>
      </c>
      <c r="I2285" s="686" t="s">
        <v>665</v>
      </c>
      <c r="J2285" s="686"/>
      <c r="K2285" s="518" t="s">
        <v>163</v>
      </c>
      <c r="L2285" s="1383">
        <v>2</v>
      </c>
      <c r="M2285" s="521"/>
      <c r="N2285" s="521">
        <f t="shared" si="53"/>
        <v>0</v>
      </c>
      <c r="O2285" s="744"/>
    </row>
    <row r="2286" spans="1:15" ht="69.95" customHeight="1" x14ac:dyDescent="0.25">
      <c r="A2286" s="735"/>
      <c r="B2286" s="741"/>
      <c r="C2286" s="532">
        <v>2801201</v>
      </c>
      <c r="D2286" s="737" t="s">
        <v>947</v>
      </c>
      <c r="E2286" s="742"/>
      <c r="F2286" s="735"/>
      <c r="G2286" s="598">
        <v>51070120</v>
      </c>
      <c r="H2286" s="743" t="s">
        <v>948</v>
      </c>
      <c r="I2286" s="677" t="s">
        <v>448</v>
      </c>
      <c r="J2286" s="677"/>
      <c r="K2286" s="518" t="s">
        <v>163</v>
      </c>
      <c r="L2286" s="1383">
        <v>1</v>
      </c>
      <c r="M2286" s="521"/>
      <c r="N2286" s="521">
        <f t="shared" si="53"/>
        <v>0</v>
      </c>
      <c r="O2286" s="744"/>
    </row>
    <row r="2287" spans="1:15" ht="69.95" customHeight="1" x14ac:dyDescent="0.25">
      <c r="A2287" s="735"/>
      <c r="B2287" s="741"/>
      <c r="C2287" s="532">
        <v>2851630</v>
      </c>
      <c r="D2287" s="737" t="s">
        <v>459</v>
      </c>
      <c r="E2287" s="742"/>
      <c r="F2287" s="735"/>
      <c r="G2287" s="598">
        <v>53516052</v>
      </c>
      <c r="H2287" s="743" t="s">
        <v>460</v>
      </c>
      <c r="I2287" s="677" t="s">
        <v>448</v>
      </c>
      <c r="J2287" s="677"/>
      <c r="K2287" s="518" t="s">
        <v>163</v>
      </c>
      <c r="L2287" s="1383">
        <v>1</v>
      </c>
      <c r="M2287" s="521"/>
      <c r="N2287" s="521">
        <f t="shared" si="53"/>
        <v>0</v>
      </c>
      <c r="O2287" s="744"/>
    </row>
    <row r="2288" spans="1:15" ht="69.95" customHeight="1" x14ac:dyDescent="0.25">
      <c r="A2288" s="735"/>
      <c r="B2288" s="741"/>
      <c r="C2288" s="523">
        <v>2831607</v>
      </c>
      <c r="D2288" s="711" t="s">
        <v>449</v>
      </c>
      <c r="E2288" s="742"/>
      <c r="F2288" s="735"/>
      <c r="G2288" s="523">
        <v>54038070</v>
      </c>
      <c r="H2288" s="743" t="s">
        <v>450</v>
      </c>
      <c r="I2288" s="677" t="s">
        <v>448</v>
      </c>
      <c r="J2288" s="677"/>
      <c r="K2288" s="518" t="s">
        <v>163</v>
      </c>
      <c r="L2288" s="1383">
        <v>1</v>
      </c>
      <c r="M2288" s="521"/>
      <c r="N2288" s="521">
        <f t="shared" si="53"/>
        <v>0</v>
      </c>
      <c r="O2288" s="744"/>
    </row>
    <row r="2289" spans="1:15" ht="69.95" customHeight="1" x14ac:dyDescent="0.25">
      <c r="A2289" s="735"/>
      <c r="B2289" s="741"/>
      <c r="C2289" s="532">
        <v>2820111</v>
      </c>
      <c r="D2289" s="737" t="s">
        <v>455</v>
      </c>
      <c r="E2289" s="742"/>
      <c r="F2289" s="735"/>
      <c r="G2289" s="598">
        <v>50113160</v>
      </c>
      <c r="H2289" s="743" t="s">
        <v>456</v>
      </c>
      <c r="I2289" s="677" t="s">
        <v>448</v>
      </c>
      <c r="J2289" s="677"/>
      <c r="K2289" s="518" t="s">
        <v>163</v>
      </c>
      <c r="L2289" s="1383">
        <v>1</v>
      </c>
      <c r="M2289" s="521"/>
      <c r="N2289" s="521">
        <f t="shared" si="53"/>
        <v>0</v>
      </c>
      <c r="O2289" s="744"/>
    </row>
    <row r="2290" spans="1:15" ht="69.95" customHeight="1" x14ac:dyDescent="0.25">
      <c r="A2290" s="735"/>
      <c r="B2290" s="741"/>
      <c r="C2290" s="532">
        <v>1010337</v>
      </c>
      <c r="D2290" s="737" t="s">
        <v>667</v>
      </c>
      <c r="E2290" s="742"/>
      <c r="F2290" s="735"/>
      <c r="G2290" s="598">
        <v>40103058</v>
      </c>
      <c r="H2290" s="743" t="s">
        <v>668</v>
      </c>
      <c r="I2290" s="677" t="s">
        <v>669</v>
      </c>
      <c r="J2290" s="677"/>
      <c r="K2290" s="518" t="s">
        <v>103</v>
      </c>
      <c r="L2290" s="1383">
        <v>6</v>
      </c>
      <c r="M2290" s="521"/>
      <c r="N2290" s="521">
        <f t="shared" si="53"/>
        <v>0</v>
      </c>
      <c r="O2290" s="744"/>
    </row>
    <row r="2291" spans="1:15" ht="69.95" customHeight="1" x14ac:dyDescent="0.25">
      <c r="A2291" s="735"/>
      <c r="B2291" s="741"/>
      <c r="C2291" s="532">
        <v>2901620</v>
      </c>
      <c r="D2291" s="737" t="s">
        <v>457</v>
      </c>
      <c r="E2291" s="745"/>
      <c r="F2291" s="746"/>
      <c r="G2291" s="598">
        <v>52516050</v>
      </c>
      <c r="H2291" s="743" t="s">
        <v>458</v>
      </c>
      <c r="I2291" s="677" t="s">
        <v>448</v>
      </c>
      <c r="J2291" s="677"/>
      <c r="K2291" s="518" t="s">
        <v>163</v>
      </c>
      <c r="L2291" s="1383">
        <v>2</v>
      </c>
      <c r="M2291" s="521"/>
      <c r="N2291" s="521">
        <f t="shared" si="53"/>
        <v>0</v>
      </c>
      <c r="O2291" s="747"/>
    </row>
    <row r="2292" spans="1:15" ht="69.95" customHeight="1" x14ac:dyDescent="0.25">
      <c r="A2292" s="735"/>
      <c r="B2292" s="741"/>
      <c r="C2292" s="532">
        <v>2624215</v>
      </c>
      <c r="D2292" s="737" t="s">
        <v>843</v>
      </c>
      <c r="E2292" s="770" t="s">
        <v>1153</v>
      </c>
      <c r="F2292" s="771" t="s">
        <v>35</v>
      </c>
      <c r="G2292" s="598">
        <v>80633015</v>
      </c>
      <c r="H2292" s="743" t="s">
        <v>845</v>
      </c>
      <c r="I2292" s="677" t="s">
        <v>665</v>
      </c>
      <c r="J2292" s="677" t="s">
        <v>30</v>
      </c>
      <c r="K2292" s="518" t="s">
        <v>163</v>
      </c>
      <c r="L2292" s="1383">
        <v>2</v>
      </c>
      <c r="M2292" s="521"/>
      <c r="N2292" s="521">
        <f t="shared" si="53"/>
        <v>0</v>
      </c>
      <c r="O2292" s="772">
        <f>SUM(N2292)</f>
        <v>0</v>
      </c>
    </row>
    <row r="2293" spans="1:15" ht="69.95" customHeight="1" x14ac:dyDescent="0.25">
      <c r="A2293" s="735"/>
      <c r="B2293" s="741"/>
      <c r="C2293" s="532">
        <v>2600606</v>
      </c>
      <c r="D2293" s="737" t="s">
        <v>846</v>
      </c>
      <c r="E2293" s="738" t="s">
        <v>1127</v>
      </c>
      <c r="F2293" s="739" t="s">
        <v>1128</v>
      </c>
      <c r="G2293" s="598">
        <v>81201006</v>
      </c>
      <c r="H2293" s="713" t="s">
        <v>849</v>
      </c>
      <c r="I2293" s="686" t="s">
        <v>665</v>
      </c>
      <c r="J2293" s="686" t="s">
        <v>30</v>
      </c>
      <c r="K2293" s="518" t="s">
        <v>163</v>
      </c>
      <c r="L2293" s="1383">
        <v>2</v>
      </c>
      <c r="M2293" s="521"/>
      <c r="N2293" s="521">
        <f t="shared" si="53"/>
        <v>0</v>
      </c>
      <c r="O2293" s="740">
        <f>SUM(N2293:N2294)</f>
        <v>0</v>
      </c>
    </row>
    <row r="2294" spans="1:15" ht="69.95" customHeight="1" x14ac:dyDescent="0.25">
      <c r="A2294" s="735"/>
      <c r="B2294" s="741"/>
      <c r="C2294" s="532">
        <v>1010337</v>
      </c>
      <c r="D2294" s="737" t="s">
        <v>667</v>
      </c>
      <c r="E2294" s="745"/>
      <c r="F2294" s="746"/>
      <c r="G2294" s="598">
        <v>40103058</v>
      </c>
      <c r="H2294" s="743" t="s">
        <v>668</v>
      </c>
      <c r="I2294" s="677" t="s">
        <v>669</v>
      </c>
      <c r="J2294" s="677"/>
      <c r="K2294" s="518" t="s">
        <v>103</v>
      </c>
      <c r="L2294" s="1383">
        <v>6</v>
      </c>
      <c r="M2294" s="521"/>
      <c r="N2294" s="521">
        <f t="shared" si="53"/>
        <v>0</v>
      </c>
      <c r="O2294" s="747"/>
    </row>
    <row r="2295" spans="1:15" ht="69.95" customHeight="1" x14ac:dyDescent="0.25">
      <c r="A2295" s="735"/>
      <c r="B2295" s="741"/>
      <c r="C2295" s="532">
        <v>3010515</v>
      </c>
      <c r="D2295" s="737" t="s">
        <v>1154</v>
      </c>
      <c r="E2295" s="738" t="s">
        <v>1155</v>
      </c>
      <c r="F2295" s="739" t="s">
        <v>1155</v>
      </c>
      <c r="G2295" s="598">
        <v>90106050</v>
      </c>
      <c r="H2295" s="713" t="s">
        <v>1156</v>
      </c>
      <c r="I2295" s="686" t="s">
        <v>680</v>
      </c>
      <c r="J2295" s="686" t="s">
        <v>36</v>
      </c>
      <c r="K2295" s="518" t="s">
        <v>163</v>
      </c>
      <c r="L2295" s="1383">
        <v>1</v>
      </c>
      <c r="M2295" s="521"/>
      <c r="N2295" s="521">
        <f t="shared" si="53"/>
        <v>0</v>
      </c>
      <c r="O2295" s="740">
        <f>SUM(N2295:N2297)</f>
        <v>0</v>
      </c>
    </row>
    <row r="2296" spans="1:15" ht="69.95" customHeight="1" x14ac:dyDescent="0.25">
      <c r="A2296" s="735"/>
      <c r="B2296" s="741"/>
      <c r="C2296" s="748">
        <v>2820161</v>
      </c>
      <c r="D2296" s="749" t="s">
        <v>909</v>
      </c>
      <c r="E2296" s="742"/>
      <c r="F2296" s="735"/>
      <c r="G2296" s="750">
        <v>50113260</v>
      </c>
      <c r="H2296" s="751" t="s">
        <v>910</v>
      </c>
      <c r="I2296" s="752" t="s">
        <v>448</v>
      </c>
      <c r="J2296" s="752"/>
      <c r="K2296" s="518" t="s">
        <v>163</v>
      </c>
      <c r="L2296" s="1383">
        <v>2</v>
      </c>
      <c r="M2296" s="521"/>
      <c r="N2296" s="521">
        <f t="shared" si="53"/>
        <v>0</v>
      </c>
      <c r="O2296" s="744"/>
    </row>
    <row r="2297" spans="1:15" ht="69.95" customHeight="1" x14ac:dyDescent="0.25">
      <c r="A2297" s="735"/>
      <c r="B2297" s="741"/>
      <c r="C2297" s="532">
        <v>2820108</v>
      </c>
      <c r="D2297" s="737" t="s">
        <v>686</v>
      </c>
      <c r="E2297" s="745"/>
      <c r="F2297" s="746"/>
      <c r="G2297" s="598">
        <v>50112008</v>
      </c>
      <c r="H2297" s="743" t="s">
        <v>687</v>
      </c>
      <c r="I2297" s="677" t="s">
        <v>448</v>
      </c>
      <c r="J2297" s="677"/>
      <c r="K2297" s="518" t="s">
        <v>688</v>
      </c>
      <c r="L2297" s="1383">
        <v>1</v>
      </c>
      <c r="M2297" s="521"/>
      <c r="N2297" s="521">
        <f t="shared" si="53"/>
        <v>0</v>
      </c>
      <c r="O2297" s="747"/>
    </row>
    <row r="2298" spans="1:15" ht="69.95" customHeight="1" x14ac:dyDescent="0.25">
      <c r="A2298" s="735"/>
      <c r="B2298" s="741"/>
      <c r="C2298" s="532">
        <v>1021752</v>
      </c>
      <c r="D2298" s="737" t="s">
        <v>689</v>
      </c>
      <c r="E2298" s="738" t="s">
        <v>955</v>
      </c>
      <c r="F2298" s="739" t="s">
        <v>35</v>
      </c>
      <c r="G2298" s="598">
        <v>41002192</v>
      </c>
      <c r="H2298" s="743" t="s">
        <v>691</v>
      </c>
      <c r="I2298" s="677" t="s">
        <v>685</v>
      </c>
      <c r="J2298" s="677" t="s">
        <v>623</v>
      </c>
      <c r="K2298" s="518" t="s">
        <v>103</v>
      </c>
      <c r="L2298" s="1383">
        <v>6</v>
      </c>
      <c r="M2298" s="521"/>
      <c r="N2298" s="521">
        <f t="shared" si="53"/>
        <v>0</v>
      </c>
      <c r="O2298" s="740">
        <f>SUM(N2298:N2301)</f>
        <v>0</v>
      </c>
    </row>
    <row r="2299" spans="1:15" ht="69.95" customHeight="1" x14ac:dyDescent="0.25">
      <c r="A2299" s="735"/>
      <c r="B2299" s="741"/>
      <c r="C2299" s="523">
        <v>2862301</v>
      </c>
      <c r="D2299" s="711" t="s">
        <v>692</v>
      </c>
      <c r="E2299" s="742"/>
      <c r="F2299" s="735"/>
      <c r="G2299" s="523">
        <v>50801001</v>
      </c>
      <c r="H2299" s="743" t="s">
        <v>693</v>
      </c>
      <c r="I2299" s="677" t="s">
        <v>448</v>
      </c>
      <c r="J2299" s="677"/>
      <c r="K2299" s="518" t="s">
        <v>163</v>
      </c>
      <c r="L2299" s="1383">
        <v>1</v>
      </c>
      <c r="M2299" s="521"/>
      <c r="N2299" s="521">
        <f t="shared" si="53"/>
        <v>0</v>
      </c>
      <c r="O2299" s="744"/>
    </row>
    <row r="2300" spans="1:15" ht="69.95" customHeight="1" x14ac:dyDescent="0.25">
      <c r="A2300" s="735"/>
      <c r="B2300" s="741"/>
      <c r="C2300" s="523">
        <v>2635125</v>
      </c>
      <c r="D2300" s="711" t="s">
        <v>742</v>
      </c>
      <c r="E2300" s="742"/>
      <c r="F2300" s="735"/>
      <c r="G2300" s="523">
        <v>80101250</v>
      </c>
      <c r="H2300" s="743" t="s">
        <v>743</v>
      </c>
      <c r="I2300" s="677" t="s">
        <v>665</v>
      </c>
      <c r="J2300" s="677"/>
      <c r="K2300" s="518" t="s">
        <v>163</v>
      </c>
      <c r="L2300" s="1383">
        <v>2</v>
      </c>
      <c r="M2300" s="521"/>
      <c r="N2300" s="521">
        <f t="shared" si="53"/>
        <v>0</v>
      </c>
      <c r="O2300" s="744"/>
    </row>
    <row r="2301" spans="1:15" ht="69.95" customHeight="1" x14ac:dyDescent="0.25">
      <c r="A2301" s="735"/>
      <c r="B2301" s="741"/>
      <c r="C2301" s="748">
        <v>2052244</v>
      </c>
      <c r="D2301" s="749" t="s">
        <v>491</v>
      </c>
      <c r="E2301" s="745"/>
      <c r="F2301" s="746"/>
      <c r="G2301" s="750">
        <v>10606082</v>
      </c>
      <c r="H2301" s="743" t="s">
        <v>492</v>
      </c>
      <c r="I2301" s="677" t="s">
        <v>466</v>
      </c>
      <c r="J2301" s="677"/>
      <c r="K2301" s="518" t="s">
        <v>163</v>
      </c>
      <c r="L2301" s="1383">
        <v>3</v>
      </c>
      <c r="M2301" s="521"/>
      <c r="N2301" s="521">
        <f t="shared" si="53"/>
        <v>0</v>
      </c>
      <c r="O2301" s="747"/>
    </row>
    <row r="2302" spans="1:15" ht="69.95" customHeight="1" x14ac:dyDescent="0.25">
      <c r="A2302" s="735"/>
      <c r="B2302" s="753"/>
      <c r="C2302" s="532">
        <v>2621116</v>
      </c>
      <c r="D2302" s="737" t="s">
        <v>774</v>
      </c>
      <c r="E2302" s="770" t="s">
        <v>987</v>
      </c>
      <c r="F2302" s="771" t="s">
        <v>35</v>
      </c>
      <c r="G2302" s="598">
        <v>80611160</v>
      </c>
      <c r="H2302" s="743" t="s">
        <v>776</v>
      </c>
      <c r="I2302" s="677" t="s">
        <v>665</v>
      </c>
      <c r="J2302" s="677" t="s">
        <v>623</v>
      </c>
      <c r="K2302" s="518" t="s">
        <v>163</v>
      </c>
      <c r="L2302" s="1383">
        <v>2</v>
      </c>
      <c r="M2302" s="521"/>
      <c r="N2302" s="521">
        <f t="shared" si="53"/>
        <v>0</v>
      </c>
      <c r="O2302" s="772">
        <f>SUM(N2302)</f>
        <v>0</v>
      </c>
    </row>
    <row r="2303" spans="1:15" ht="69.95" customHeight="1" x14ac:dyDescent="0.25">
      <c r="A2303" s="716" t="s">
        <v>1157</v>
      </c>
      <c r="B2303" s="717" t="s">
        <v>1157</v>
      </c>
      <c r="C2303" s="565">
        <v>2120102</v>
      </c>
      <c r="D2303" s="708" t="s">
        <v>655</v>
      </c>
      <c r="E2303" s="762" t="s">
        <v>1124</v>
      </c>
      <c r="F2303" s="763" t="s">
        <v>1125</v>
      </c>
      <c r="G2303" s="565">
        <v>12005072</v>
      </c>
      <c r="H2303" s="708" t="s">
        <v>658</v>
      </c>
      <c r="I2303" s="660" t="s">
        <v>466</v>
      </c>
      <c r="J2303" s="660" t="s">
        <v>30</v>
      </c>
      <c r="K2303" s="562" t="s">
        <v>163</v>
      </c>
      <c r="L2303" s="1382">
        <v>2</v>
      </c>
      <c r="M2303" s="563"/>
      <c r="N2303" s="563">
        <f t="shared" si="53"/>
        <v>0</v>
      </c>
      <c r="O2303" s="720">
        <f>SUM(N2304:N2311)</f>
        <v>0</v>
      </c>
    </row>
    <row r="2304" spans="1:15" ht="69.95" customHeight="1" x14ac:dyDescent="0.25">
      <c r="A2304" s="716"/>
      <c r="B2304" s="721"/>
      <c r="C2304" s="559">
        <v>2112042</v>
      </c>
      <c r="D2304" s="710" t="s">
        <v>659</v>
      </c>
      <c r="E2304" s="722"/>
      <c r="F2304" s="716"/>
      <c r="G2304" s="559">
        <v>12611400</v>
      </c>
      <c r="H2304" s="756" t="s">
        <v>660</v>
      </c>
      <c r="I2304" s="757" t="s">
        <v>466</v>
      </c>
      <c r="J2304" s="757"/>
      <c r="K2304" s="562" t="s">
        <v>163</v>
      </c>
      <c r="L2304" s="1382">
        <v>2</v>
      </c>
      <c r="M2304" s="563"/>
      <c r="N2304" s="563">
        <f t="shared" si="53"/>
        <v>0</v>
      </c>
      <c r="O2304" s="723"/>
    </row>
    <row r="2305" spans="1:15" ht="69.95" customHeight="1" x14ac:dyDescent="0.25">
      <c r="A2305" s="716"/>
      <c r="B2305" s="721"/>
      <c r="C2305" s="574">
        <v>2516122</v>
      </c>
      <c r="D2305" s="724" t="s">
        <v>661</v>
      </c>
      <c r="E2305" s="722"/>
      <c r="F2305" s="716"/>
      <c r="G2305" s="608">
        <v>81528112</v>
      </c>
      <c r="H2305" s="710" t="s">
        <v>664</v>
      </c>
      <c r="I2305" s="668" t="s">
        <v>665</v>
      </c>
      <c r="J2305" s="668"/>
      <c r="K2305" s="562" t="s">
        <v>163</v>
      </c>
      <c r="L2305" s="1382">
        <v>2</v>
      </c>
      <c r="M2305" s="563"/>
      <c r="N2305" s="563">
        <f t="shared" si="53"/>
        <v>0</v>
      </c>
      <c r="O2305" s="723"/>
    </row>
    <row r="2306" spans="1:15" ht="69.95" customHeight="1" x14ac:dyDescent="0.25">
      <c r="A2306" s="716"/>
      <c r="B2306" s="721"/>
      <c r="C2306" s="574">
        <v>2801201</v>
      </c>
      <c r="D2306" s="724" t="s">
        <v>947</v>
      </c>
      <c r="E2306" s="722"/>
      <c r="F2306" s="716"/>
      <c r="G2306" s="608">
        <v>51070120</v>
      </c>
      <c r="H2306" s="754" t="s">
        <v>948</v>
      </c>
      <c r="I2306" s="660" t="s">
        <v>448</v>
      </c>
      <c r="J2306" s="660"/>
      <c r="K2306" s="562" t="s">
        <v>163</v>
      </c>
      <c r="L2306" s="1382">
        <v>1</v>
      </c>
      <c r="M2306" s="563"/>
      <c r="N2306" s="563">
        <f t="shared" si="53"/>
        <v>0</v>
      </c>
      <c r="O2306" s="723"/>
    </row>
    <row r="2307" spans="1:15" ht="69.95" customHeight="1" x14ac:dyDescent="0.25">
      <c r="A2307" s="716"/>
      <c r="B2307" s="721"/>
      <c r="C2307" s="574">
        <v>2851630</v>
      </c>
      <c r="D2307" s="724" t="s">
        <v>459</v>
      </c>
      <c r="E2307" s="722"/>
      <c r="F2307" s="716"/>
      <c r="G2307" s="608">
        <v>53516052</v>
      </c>
      <c r="H2307" s="754" t="s">
        <v>460</v>
      </c>
      <c r="I2307" s="660" t="s">
        <v>448</v>
      </c>
      <c r="J2307" s="660"/>
      <c r="K2307" s="562" t="s">
        <v>163</v>
      </c>
      <c r="L2307" s="1382">
        <v>1</v>
      </c>
      <c r="M2307" s="563"/>
      <c r="N2307" s="563">
        <f t="shared" si="53"/>
        <v>0</v>
      </c>
      <c r="O2307" s="723"/>
    </row>
    <row r="2308" spans="1:15" ht="69.95" customHeight="1" x14ac:dyDescent="0.25">
      <c r="A2308" s="716"/>
      <c r="B2308" s="721"/>
      <c r="C2308" s="565">
        <v>2831607</v>
      </c>
      <c r="D2308" s="708" t="s">
        <v>449</v>
      </c>
      <c r="E2308" s="722"/>
      <c r="F2308" s="716"/>
      <c r="G2308" s="565">
        <v>54038070</v>
      </c>
      <c r="H2308" s="754" t="s">
        <v>450</v>
      </c>
      <c r="I2308" s="660" t="s">
        <v>448</v>
      </c>
      <c r="J2308" s="660"/>
      <c r="K2308" s="562" t="s">
        <v>163</v>
      </c>
      <c r="L2308" s="1382">
        <v>1</v>
      </c>
      <c r="M2308" s="563"/>
      <c r="N2308" s="563">
        <f t="shared" si="53"/>
        <v>0</v>
      </c>
      <c r="O2308" s="723"/>
    </row>
    <row r="2309" spans="1:15" ht="69.95" customHeight="1" x14ac:dyDescent="0.25">
      <c r="A2309" s="716"/>
      <c r="B2309" s="721"/>
      <c r="C2309" s="574">
        <v>2820111</v>
      </c>
      <c r="D2309" s="724" t="s">
        <v>455</v>
      </c>
      <c r="E2309" s="722"/>
      <c r="F2309" s="716"/>
      <c r="G2309" s="608">
        <v>50113160</v>
      </c>
      <c r="H2309" s="754" t="s">
        <v>456</v>
      </c>
      <c r="I2309" s="660" t="s">
        <v>448</v>
      </c>
      <c r="J2309" s="660"/>
      <c r="K2309" s="562" t="s">
        <v>163</v>
      </c>
      <c r="L2309" s="1382">
        <v>1</v>
      </c>
      <c r="M2309" s="563"/>
      <c r="N2309" s="563">
        <f t="shared" si="53"/>
        <v>0</v>
      </c>
      <c r="O2309" s="723"/>
    </row>
    <row r="2310" spans="1:15" ht="69.95" customHeight="1" x14ac:dyDescent="0.25">
      <c r="A2310" s="716"/>
      <c r="B2310" s="721"/>
      <c r="C2310" s="574">
        <v>1010337</v>
      </c>
      <c r="D2310" s="724" t="s">
        <v>667</v>
      </c>
      <c r="E2310" s="722"/>
      <c r="F2310" s="716"/>
      <c r="G2310" s="608">
        <v>40103058</v>
      </c>
      <c r="H2310" s="754" t="s">
        <v>668</v>
      </c>
      <c r="I2310" s="660" t="s">
        <v>669</v>
      </c>
      <c r="J2310" s="660"/>
      <c r="K2310" s="562" t="s">
        <v>103</v>
      </c>
      <c r="L2310" s="1382">
        <v>6</v>
      </c>
      <c r="M2310" s="563"/>
      <c r="N2310" s="563">
        <f t="shared" si="53"/>
        <v>0</v>
      </c>
      <c r="O2310" s="723"/>
    </row>
    <row r="2311" spans="1:15" ht="69.95" customHeight="1" x14ac:dyDescent="0.25">
      <c r="A2311" s="716"/>
      <c r="B2311" s="721"/>
      <c r="C2311" s="574">
        <v>2901620</v>
      </c>
      <c r="D2311" s="724" t="s">
        <v>457</v>
      </c>
      <c r="E2311" s="725"/>
      <c r="F2311" s="726"/>
      <c r="G2311" s="608">
        <v>52516050</v>
      </c>
      <c r="H2311" s="754" t="s">
        <v>458</v>
      </c>
      <c r="I2311" s="660" t="s">
        <v>448</v>
      </c>
      <c r="J2311" s="660"/>
      <c r="K2311" s="562" t="s">
        <v>163</v>
      </c>
      <c r="L2311" s="1382">
        <v>2</v>
      </c>
      <c r="M2311" s="563"/>
      <c r="N2311" s="563">
        <f t="shared" si="53"/>
        <v>0</v>
      </c>
      <c r="O2311" s="727"/>
    </row>
    <row r="2312" spans="1:15" ht="69.95" customHeight="1" x14ac:dyDescent="0.25">
      <c r="A2312" s="716"/>
      <c r="B2312" s="721"/>
      <c r="C2312" s="574">
        <v>2624230</v>
      </c>
      <c r="D2312" s="724" t="s">
        <v>1158</v>
      </c>
      <c r="E2312" s="764" t="s">
        <v>1159</v>
      </c>
      <c r="F2312" s="765" t="s">
        <v>35</v>
      </c>
      <c r="G2312" s="608">
        <v>80633030</v>
      </c>
      <c r="H2312" s="708" t="s">
        <v>1160</v>
      </c>
      <c r="I2312" s="660" t="s">
        <v>665</v>
      </c>
      <c r="J2312" s="660" t="s">
        <v>30</v>
      </c>
      <c r="K2312" s="562" t="s">
        <v>163</v>
      </c>
      <c r="L2312" s="1382">
        <v>2</v>
      </c>
      <c r="M2312" s="563"/>
      <c r="N2312" s="563">
        <f t="shared" si="53"/>
        <v>0</v>
      </c>
      <c r="O2312" s="766">
        <f>SUM(N2312)</f>
        <v>0</v>
      </c>
    </row>
    <row r="2313" spans="1:15" ht="69.95" customHeight="1" x14ac:dyDescent="0.25">
      <c r="A2313" s="716"/>
      <c r="B2313" s="721"/>
      <c r="C2313" s="574">
        <v>2600606</v>
      </c>
      <c r="D2313" s="724" t="s">
        <v>846</v>
      </c>
      <c r="E2313" s="728" t="s">
        <v>1127</v>
      </c>
      <c r="F2313" s="719" t="s">
        <v>1128</v>
      </c>
      <c r="G2313" s="608">
        <v>81201006</v>
      </c>
      <c r="H2313" s="710" t="s">
        <v>849</v>
      </c>
      <c r="I2313" s="668" t="s">
        <v>665</v>
      </c>
      <c r="J2313" s="668" t="s">
        <v>30</v>
      </c>
      <c r="K2313" s="562" t="s">
        <v>163</v>
      </c>
      <c r="L2313" s="1382">
        <v>2</v>
      </c>
      <c r="M2313" s="563"/>
      <c r="N2313" s="563">
        <f t="shared" si="53"/>
        <v>0</v>
      </c>
      <c r="O2313" s="720">
        <f>SUM(N2313:N2314)</f>
        <v>0</v>
      </c>
    </row>
    <row r="2314" spans="1:15" ht="69.95" customHeight="1" x14ac:dyDescent="0.25">
      <c r="A2314" s="716"/>
      <c r="B2314" s="721"/>
      <c r="C2314" s="574">
        <v>1010337</v>
      </c>
      <c r="D2314" s="724" t="s">
        <v>667</v>
      </c>
      <c r="E2314" s="725"/>
      <c r="F2314" s="726"/>
      <c r="G2314" s="608">
        <v>40103058</v>
      </c>
      <c r="H2314" s="754" t="s">
        <v>668</v>
      </c>
      <c r="I2314" s="660" t="s">
        <v>669</v>
      </c>
      <c r="J2314" s="660"/>
      <c r="K2314" s="562" t="s">
        <v>103</v>
      </c>
      <c r="L2314" s="1382">
        <v>6</v>
      </c>
      <c r="M2314" s="563"/>
      <c r="N2314" s="563">
        <f t="shared" si="53"/>
        <v>0</v>
      </c>
      <c r="O2314" s="727"/>
    </row>
    <row r="2315" spans="1:15" ht="69.95" customHeight="1" x14ac:dyDescent="0.25">
      <c r="A2315" s="716"/>
      <c r="B2315" s="721"/>
      <c r="C2315" s="574">
        <v>3010518</v>
      </c>
      <c r="D2315" s="724" t="s">
        <v>1161</v>
      </c>
      <c r="E2315" s="728" t="s">
        <v>1162</v>
      </c>
      <c r="F2315" s="719" t="s">
        <v>1162</v>
      </c>
      <c r="G2315" s="608">
        <v>90106075</v>
      </c>
      <c r="H2315" s="710" t="s">
        <v>1163</v>
      </c>
      <c r="I2315" s="668" t="s">
        <v>680</v>
      </c>
      <c r="J2315" s="668" t="s">
        <v>36</v>
      </c>
      <c r="K2315" s="562" t="s">
        <v>163</v>
      </c>
      <c r="L2315" s="1382">
        <v>1</v>
      </c>
      <c r="M2315" s="563"/>
      <c r="N2315" s="563">
        <f t="shared" si="53"/>
        <v>0</v>
      </c>
      <c r="O2315" s="720">
        <f>SUM(N2315:N2317)</f>
        <v>0</v>
      </c>
    </row>
    <row r="2316" spans="1:15" ht="69.95" customHeight="1" x14ac:dyDescent="0.25">
      <c r="A2316" s="716"/>
      <c r="B2316" s="721"/>
      <c r="C2316" s="729">
        <v>2820161</v>
      </c>
      <c r="D2316" s="730" t="s">
        <v>909</v>
      </c>
      <c r="E2316" s="722"/>
      <c r="F2316" s="716"/>
      <c r="G2316" s="731">
        <v>50113260</v>
      </c>
      <c r="H2316" s="755" t="s">
        <v>910</v>
      </c>
      <c r="I2316" s="733" t="s">
        <v>448</v>
      </c>
      <c r="J2316" s="733"/>
      <c r="K2316" s="562" t="s">
        <v>163</v>
      </c>
      <c r="L2316" s="1382">
        <v>2</v>
      </c>
      <c r="M2316" s="563"/>
      <c r="N2316" s="563">
        <f t="shared" si="53"/>
        <v>0</v>
      </c>
      <c r="O2316" s="723"/>
    </row>
    <row r="2317" spans="1:15" ht="69.95" customHeight="1" x14ac:dyDescent="0.25">
      <c r="A2317" s="716"/>
      <c r="B2317" s="721"/>
      <c r="C2317" s="574">
        <v>2820108</v>
      </c>
      <c r="D2317" s="724" t="s">
        <v>686</v>
      </c>
      <c r="E2317" s="725"/>
      <c r="F2317" s="726"/>
      <c r="G2317" s="608">
        <v>50112008</v>
      </c>
      <c r="H2317" s="754" t="s">
        <v>687</v>
      </c>
      <c r="I2317" s="660" t="s">
        <v>448</v>
      </c>
      <c r="J2317" s="660"/>
      <c r="K2317" s="562" t="s">
        <v>688</v>
      </c>
      <c r="L2317" s="1382">
        <v>1</v>
      </c>
      <c r="M2317" s="563"/>
      <c r="N2317" s="563">
        <f t="shared" si="53"/>
        <v>0</v>
      </c>
      <c r="O2317" s="727"/>
    </row>
    <row r="2318" spans="1:15" ht="69.95" customHeight="1" x14ac:dyDescent="0.25">
      <c r="A2318" s="716"/>
      <c r="B2318" s="721"/>
      <c r="C2318" s="574">
        <v>1021752</v>
      </c>
      <c r="D2318" s="724" t="s">
        <v>689</v>
      </c>
      <c r="E2318" s="728" t="s">
        <v>955</v>
      </c>
      <c r="F2318" s="719" t="s">
        <v>35</v>
      </c>
      <c r="G2318" s="608">
        <v>41002192</v>
      </c>
      <c r="H2318" s="754" t="s">
        <v>691</v>
      </c>
      <c r="I2318" s="660" t="s">
        <v>685</v>
      </c>
      <c r="J2318" s="660" t="s">
        <v>623</v>
      </c>
      <c r="K2318" s="562" t="s">
        <v>103</v>
      </c>
      <c r="L2318" s="1382">
        <v>6</v>
      </c>
      <c r="M2318" s="563"/>
      <c r="N2318" s="563">
        <f t="shared" si="53"/>
        <v>0</v>
      </c>
      <c r="O2318" s="720">
        <f>SUM(N2318:N2321)</f>
        <v>0</v>
      </c>
    </row>
    <row r="2319" spans="1:15" ht="69.95" customHeight="1" x14ac:dyDescent="0.25">
      <c r="A2319" s="716"/>
      <c r="B2319" s="721"/>
      <c r="C2319" s="565">
        <v>2862301</v>
      </c>
      <c r="D2319" s="708" t="s">
        <v>692</v>
      </c>
      <c r="E2319" s="722"/>
      <c r="F2319" s="716"/>
      <c r="G2319" s="565">
        <v>50801001</v>
      </c>
      <c r="H2319" s="754" t="s">
        <v>693</v>
      </c>
      <c r="I2319" s="660" t="s">
        <v>448</v>
      </c>
      <c r="J2319" s="660"/>
      <c r="K2319" s="562" t="s">
        <v>163</v>
      </c>
      <c r="L2319" s="1382">
        <v>1</v>
      </c>
      <c r="M2319" s="563"/>
      <c r="N2319" s="563">
        <f t="shared" si="53"/>
        <v>0</v>
      </c>
      <c r="O2319" s="723"/>
    </row>
    <row r="2320" spans="1:15" ht="69.95" customHeight="1" x14ac:dyDescent="0.25">
      <c r="A2320" s="716"/>
      <c r="B2320" s="721"/>
      <c r="C2320" s="565">
        <v>2635125</v>
      </c>
      <c r="D2320" s="708" t="s">
        <v>742</v>
      </c>
      <c r="E2320" s="722"/>
      <c r="F2320" s="716"/>
      <c r="G2320" s="565">
        <v>80101250</v>
      </c>
      <c r="H2320" s="754" t="s">
        <v>743</v>
      </c>
      <c r="I2320" s="660" t="s">
        <v>665</v>
      </c>
      <c r="J2320" s="660"/>
      <c r="K2320" s="562" t="s">
        <v>163</v>
      </c>
      <c r="L2320" s="1382">
        <v>2</v>
      </c>
      <c r="M2320" s="563"/>
      <c r="N2320" s="563">
        <f t="shared" si="53"/>
        <v>0</v>
      </c>
      <c r="O2320" s="723"/>
    </row>
    <row r="2321" spans="1:15" ht="69.95" customHeight="1" x14ac:dyDescent="0.25">
      <c r="A2321" s="716"/>
      <c r="B2321" s="721"/>
      <c r="C2321" s="729">
        <v>2052244</v>
      </c>
      <c r="D2321" s="730" t="s">
        <v>491</v>
      </c>
      <c r="E2321" s="725"/>
      <c r="F2321" s="726"/>
      <c r="G2321" s="731">
        <v>10606082</v>
      </c>
      <c r="H2321" s="754" t="s">
        <v>492</v>
      </c>
      <c r="I2321" s="660" t="s">
        <v>466</v>
      </c>
      <c r="J2321" s="660"/>
      <c r="K2321" s="562" t="s">
        <v>163</v>
      </c>
      <c r="L2321" s="1382">
        <v>3</v>
      </c>
      <c r="M2321" s="563"/>
      <c r="N2321" s="563">
        <f t="shared" si="53"/>
        <v>0</v>
      </c>
      <c r="O2321" s="727"/>
    </row>
    <row r="2322" spans="1:15" ht="69.95" customHeight="1" x14ac:dyDescent="0.25">
      <c r="A2322" s="716"/>
      <c r="B2322" s="734"/>
      <c r="C2322" s="574">
        <v>2621125</v>
      </c>
      <c r="D2322" s="724" t="s">
        <v>993</v>
      </c>
      <c r="E2322" s="764" t="s">
        <v>994</v>
      </c>
      <c r="F2322" s="765" t="s">
        <v>35</v>
      </c>
      <c r="G2322" s="608">
        <v>80611250</v>
      </c>
      <c r="H2322" s="708" t="s">
        <v>995</v>
      </c>
      <c r="I2322" s="660" t="s">
        <v>665</v>
      </c>
      <c r="J2322" s="660" t="s">
        <v>623</v>
      </c>
      <c r="K2322" s="562" t="s">
        <v>163</v>
      </c>
      <c r="L2322" s="1382">
        <v>2</v>
      </c>
      <c r="M2322" s="563"/>
      <c r="N2322" s="563">
        <f t="shared" si="53"/>
        <v>0</v>
      </c>
      <c r="O2322" s="766">
        <f>SUM(N2322)</f>
        <v>0</v>
      </c>
    </row>
    <row r="2323" spans="1:15" ht="69.95" customHeight="1" x14ac:dyDescent="0.25">
      <c r="A2323" s="735" t="s">
        <v>1164</v>
      </c>
      <c r="B2323" s="736"/>
      <c r="C2323" s="523">
        <v>2120102</v>
      </c>
      <c r="D2323" s="711" t="s">
        <v>655</v>
      </c>
      <c r="E2323" s="768" t="s">
        <v>1124</v>
      </c>
      <c r="F2323" s="735" t="s">
        <v>1125</v>
      </c>
      <c r="G2323" s="523">
        <v>12005072</v>
      </c>
      <c r="H2323" s="711" t="s">
        <v>658</v>
      </c>
      <c r="I2323" s="677" t="s">
        <v>466</v>
      </c>
      <c r="J2323" s="677" t="s">
        <v>30</v>
      </c>
      <c r="K2323" s="518" t="s">
        <v>163</v>
      </c>
      <c r="L2323" s="1383">
        <v>2</v>
      </c>
      <c r="M2323" s="521"/>
      <c r="N2323" s="521">
        <f t="shared" si="53"/>
        <v>0</v>
      </c>
      <c r="O2323" s="740">
        <f>SUM(N2324:N2331)</f>
        <v>0</v>
      </c>
    </row>
    <row r="2324" spans="1:15" ht="69.95" customHeight="1" x14ac:dyDescent="0.25">
      <c r="A2324" s="735"/>
      <c r="B2324" s="741"/>
      <c r="C2324" s="512">
        <v>2112042</v>
      </c>
      <c r="D2324" s="713" t="s">
        <v>659</v>
      </c>
      <c r="E2324" s="742"/>
      <c r="F2324" s="735"/>
      <c r="G2324" s="512">
        <v>12611400</v>
      </c>
      <c r="H2324" s="712" t="s">
        <v>660</v>
      </c>
      <c r="I2324" s="517" t="s">
        <v>466</v>
      </c>
      <c r="J2324" s="517"/>
      <c r="K2324" s="518" t="s">
        <v>163</v>
      </c>
      <c r="L2324" s="1383">
        <v>2</v>
      </c>
      <c r="M2324" s="521"/>
      <c r="N2324" s="521">
        <f t="shared" si="53"/>
        <v>0</v>
      </c>
      <c r="O2324" s="744"/>
    </row>
    <row r="2325" spans="1:15" ht="69.95" customHeight="1" x14ac:dyDescent="0.25">
      <c r="A2325" s="735"/>
      <c r="B2325" s="741"/>
      <c r="C2325" s="532">
        <v>2516122</v>
      </c>
      <c r="D2325" s="737" t="s">
        <v>661</v>
      </c>
      <c r="E2325" s="742"/>
      <c r="F2325" s="735"/>
      <c r="G2325" s="598">
        <v>81528112</v>
      </c>
      <c r="H2325" s="713" t="s">
        <v>664</v>
      </c>
      <c r="I2325" s="686" t="s">
        <v>665</v>
      </c>
      <c r="J2325" s="686"/>
      <c r="K2325" s="518" t="s">
        <v>163</v>
      </c>
      <c r="L2325" s="1383">
        <v>2</v>
      </c>
      <c r="M2325" s="521"/>
      <c r="N2325" s="521">
        <f t="shared" si="53"/>
        <v>0</v>
      </c>
      <c r="O2325" s="744"/>
    </row>
    <row r="2326" spans="1:15" ht="69.95" customHeight="1" x14ac:dyDescent="0.25">
      <c r="A2326" s="735"/>
      <c r="B2326" s="741"/>
      <c r="C2326" s="532">
        <v>2801201</v>
      </c>
      <c r="D2326" s="737" t="s">
        <v>947</v>
      </c>
      <c r="E2326" s="742"/>
      <c r="F2326" s="735"/>
      <c r="G2326" s="598">
        <v>51070120</v>
      </c>
      <c r="H2326" s="743" t="s">
        <v>948</v>
      </c>
      <c r="I2326" s="677" t="s">
        <v>448</v>
      </c>
      <c r="J2326" s="677"/>
      <c r="K2326" s="518" t="s">
        <v>163</v>
      </c>
      <c r="L2326" s="1383">
        <v>1</v>
      </c>
      <c r="M2326" s="521"/>
      <c r="N2326" s="521">
        <f t="shared" si="53"/>
        <v>0</v>
      </c>
      <c r="O2326" s="744"/>
    </row>
    <row r="2327" spans="1:15" ht="69.95" customHeight="1" x14ac:dyDescent="0.25">
      <c r="A2327" s="735"/>
      <c r="B2327" s="741"/>
      <c r="C2327" s="532">
        <v>2851630</v>
      </c>
      <c r="D2327" s="737" t="s">
        <v>459</v>
      </c>
      <c r="E2327" s="742"/>
      <c r="F2327" s="735"/>
      <c r="G2327" s="598">
        <v>53516052</v>
      </c>
      <c r="H2327" s="743" t="s">
        <v>460</v>
      </c>
      <c r="I2327" s="677" t="s">
        <v>448</v>
      </c>
      <c r="J2327" s="677"/>
      <c r="K2327" s="518" t="s">
        <v>163</v>
      </c>
      <c r="L2327" s="1383">
        <v>1</v>
      </c>
      <c r="M2327" s="521"/>
      <c r="N2327" s="521">
        <f t="shared" si="53"/>
        <v>0</v>
      </c>
      <c r="O2327" s="744"/>
    </row>
    <row r="2328" spans="1:15" ht="69.95" customHeight="1" x14ac:dyDescent="0.25">
      <c r="A2328" s="735"/>
      <c r="B2328" s="741"/>
      <c r="C2328" s="523">
        <v>2831607</v>
      </c>
      <c r="D2328" s="711" t="s">
        <v>449</v>
      </c>
      <c r="E2328" s="742"/>
      <c r="F2328" s="735"/>
      <c r="G2328" s="523">
        <v>54038070</v>
      </c>
      <c r="H2328" s="743" t="s">
        <v>450</v>
      </c>
      <c r="I2328" s="677" t="s">
        <v>448</v>
      </c>
      <c r="J2328" s="677"/>
      <c r="K2328" s="518" t="s">
        <v>163</v>
      </c>
      <c r="L2328" s="1383">
        <v>1</v>
      </c>
      <c r="M2328" s="521"/>
      <c r="N2328" s="521">
        <f t="shared" si="53"/>
        <v>0</v>
      </c>
      <c r="O2328" s="744"/>
    </row>
    <row r="2329" spans="1:15" ht="69.95" customHeight="1" x14ac:dyDescent="0.25">
      <c r="A2329" s="735"/>
      <c r="B2329" s="741"/>
      <c r="C2329" s="532">
        <v>2820111</v>
      </c>
      <c r="D2329" s="737" t="s">
        <v>455</v>
      </c>
      <c r="E2329" s="742"/>
      <c r="F2329" s="735"/>
      <c r="G2329" s="598">
        <v>50113160</v>
      </c>
      <c r="H2329" s="743" t="s">
        <v>456</v>
      </c>
      <c r="I2329" s="677" t="s">
        <v>448</v>
      </c>
      <c r="J2329" s="677"/>
      <c r="K2329" s="518" t="s">
        <v>163</v>
      </c>
      <c r="L2329" s="1383">
        <v>1</v>
      </c>
      <c r="M2329" s="521"/>
      <c r="N2329" s="521">
        <f t="shared" si="53"/>
        <v>0</v>
      </c>
      <c r="O2329" s="744"/>
    </row>
    <row r="2330" spans="1:15" ht="69.95" customHeight="1" x14ac:dyDescent="0.25">
      <c r="A2330" s="735"/>
      <c r="B2330" s="741"/>
      <c r="C2330" s="532">
        <v>1010337</v>
      </c>
      <c r="D2330" s="737" t="s">
        <v>667</v>
      </c>
      <c r="E2330" s="742"/>
      <c r="F2330" s="735"/>
      <c r="G2330" s="598">
        <v>40103058</v>
      </c>
      <c r="H2330" s="743" t="s">
        <v>668</v>
      </c>
      <c r="I2330" s="677" t="s">
        <v>669</v>
      </c>
      <c r="J2330" s="677"/>
      <c r="K2330" s="518" t="s">
        <v>103</v>
      </c>
      <c r="L2330" s="1383">
        <v>6</v>
      </c>
      <c r="M2330" s="521"/>
      <c r="N2330" s="521">
        <f t="shared" si="53"/>
        <v>0</v>
      </c>
      <c r="O2330" s="744"/>
    </row>
    <row r="2331" spans="1:15" ht="69.95" customHeight="1" x14ac:dyDescent="0.25">
      <c r="A2331" s="735"/>
      <c r="B2331" s="741"/>
      <c r="C2331" s="532">
        <v>2901620</v>
      </c>
      <c r="D2331" s="737" t="s">
        <v>457</v>
      </c>
      <c r="E2331" s="745"/>
      <c r="F2331" s="746"/>
      <c r="G2331" s="598">
        <v>52516050</v>
      </c>
      <c r="H2331" s="743" t="s">
        <v>458</v>
      </c>
      <c r="I2331" s="677" t="s">
        <v>448</v>
      </c>
      <c r="J2331" s="677"/>
      <c r="K2331" s="518" t="s">
        <v>163</v>
      </c>
      <c r="L2331" s="1383">
        <v>2</v>
      </c>
      <c r="M2331" s="521"/>
      <c r="N2331" s="521">
        <f t="shared" si="53"/>
        <v>0</v>
      </c>
      <c r="O2331" s="747"/>
    </row>
    <row r="2332" spans="1:15" ht="69.95" customHeight="1" x14ac:dyDescent="0.25">
      <c r="A2332" s="735"/>
      <c r="B2332" s="741"/>
      <c r="C2332" s="532">
        <v>2624102</v>
      </c>
      <c r="D2332" s="737" t="s">
        <v>748</v>
      </c>
      <c r="E2332" s="770" t="s">
        <v>1126</v>
      </c>
      <c r="F2332" s="771" t="s">
        <v>35</v>
      </c>
      <c r="G2332" s="598">
        <v>80632002</v>
      </c>
      <c r="H2332" s="743" t="s">
        <v>750</v>
      </c>
      <c r="I2332" s="677" t="s">
        <v>665</v>
      </c>
      <c r="J2332" s="677" t="s">
        <v>30</v>
      </c>
      <c r="K2332" s="518" t="s">
        <v>163</v>
      </c>
      <c r="L2332" s="1383">
        <v>2</v>
      </c>
      <c r="M2332" s="521"/>
      <c r="N2332" s="521">
        <f t="shared" si="53"/>
        <v>0</v>
      </c>
      <c r="O2332" s="772">
        <f>SUM(N2332)</f>
        <v>0</v>
      </c>
    </row>
    <row r="2333" spans="1:15" ht="69.95" customHeight="1" x14ac:dyDescent="0.25">
      <c r="A2333" s="735"/>
      <c r="B2333" s="741"/>
      <c r="C2333" s="532">
        <v>2600606</v>
      </c>
      <c r="D2333" s="737" t="s">
        <v>846</v>
      </c>
      <c r="E2333" s="738" t="s">
        <v>1127</v>
      </c>
      <c r="F2333" s="739" t="s">
        <v>1128</v>
      </c>
      <c r="G2333" s="598">
        <v>81201006</v>
      </c>
      <c r="H2333" s="713" t="s">
        <v>849</v>
      </c>
      <c r="I2333" s="686" t="s">
        <v>665</v>
      </c>
      <c r="J2333" s="686" t="s">
        <v>30</v>
      </c>
      <c r="K2333" s="518" t="s">
        <v>163</v>
      </c>
      <c r="L2333" s="1383">
        <v>2</v>
      </c>
      <c r="M2333" s="521"/>
      <c r="N2333" s="521">
        <f t="shared" si="53"/>
        <v>0</v>
      </c>
      <c r="O2333" s="740">
        <f>SUM(N2333:N2334)</f>
        <v>0</v>
      </c>
    </row>
    <row r="2334" spans="1:15" ht="69.95" customHeight="1" x14ac:dyDescent="0.25">
      <c r="A2334" s="735"/>
      <c r="B2334" s="741"/>
      <c r="C2334" s="532">
        <v>1010337</v>
      </c>
      <c r="D2334" s="737" t="s">
        <v>667</v>
      </c>
      <c r="E2334" s="745"/>
      <c r="F2334" s="746"/>
      <c r="G2334" s="598">
        <v>40103058</v>
      </c>
      <c r="H2334" s="743" t="s">
        <v>668</v>
      </c>
      <c r="I2334" s="677" t="s">
        <v>669</v>
      </c>
      <c r="J2334" s="677"/>
      <c r="K2334" s="518" t="s">
        <v>103</v>
      </c>
      <c r="L2334" s="1383">
        <v>6</v>
      </c>
      <c r="M2334" s="521"/>
      <c r="N2334" s="521">
        <f t="shared" si="53"/>
        <v>0</v>
      </c>
      <c r="O2334" s="747"/>
    </row>
    <row r="2335" spans="1:15" ht="69.95" customHeight="1" x14ac:dyDescent="0.25">
      <c r="A2335" s="735"/>
      <c r="B2335" s="741"/>
      <c r="C2335" s="532">
        <v>3010503</v>
      </c>
      <c r="D2335" s="737" t="s">
        <v>1129</v>
      </c>
      <c r="E2335" s="738" t="s">
        <v>1130</v>
      </c>
      <c r="F2335" s="739" t="s">
        <v>1130</v>
      </c>
      <c r="G2335" s="598">
        <v>90106005</v>
      </c>
      <c r="H2335" s="713" t="s">
        <v>1131</v>
      </c>
      <c r="I2335" s="686" t="s">
        <v>680</v>
      </c>
      <c r="J2335" s="686" t="s">
        <v>36</v>
      </c>
      <c r="K2335" s="518" t="s">
        <v>163</v>
      </c>
      <c r="L2335" s="1383">
        <v>1</v>
      </c>
      <c r="M2335" s="521"/>
      <c r="N2335" s="521">
        <f t="shared" si="53"/>
        <v>0</v>
      </c>
      <c r="O2335" s="740">
        <f>SUM(N2335:N2337)</f>
        <v>0</v>
      </c>
    </row>
    <row r="2336" spans="1:15" ht="69.95" customHeight="1" x14ac:dyDescent="0.25">
      <c r="A2336" s="735"/>
      <c r="B2336" s="741"/>
      <c r="C2336" s="748">
        <v>2820161</v>
      </c>
      <c r="D2336" s="749" t="s">
        <v>909</v>
      </c>
      <c r="E2336" s="742"/>
      <c r="F2336" s="735"/>
      <c r="G2336" s="750">
        <v>50113260</v>
      </c>
      <c r="H2336" s="751" t="s">
        <v>910</v>
      </c>
      <c r="I2336" s="752" t="s">
        <v>448</v>
      </c>
      <c r="J2336" s="752"/>
      <c r="K2336" s="518" t="s">
        <v>163</v>
      </c>
      <c r="L2336" s="1383">
        <v>2</v>
      </c>
      <c r="M2336" s="521"/>
      <c r="N2336" s="521">
        <f t="shared" si="53"/>
        <v>0</v>
      </c>
      <c r="O2336" s="744"/>
    </row>
    <row r="2337" spans="1:15" ht="69.95" customHeight="1" x14ac:dyDescent="0.25">
      <c r="A2337" s="735"/>
      <c r="B2337" s="741"/>
      <c r="C2337" s="532">
        <v>2820108</v>
      </c>
      <c r="D2337" s="737" t="s">
        <v>686</v>
      </c>
      <c r="E2337" s="745"/>
      <c r="F2337" s="746"/>
      <c r="G2337" s="598">
        <v>50112008</v>
      </c>
      <c r="H2337" s="743" t="s">
        <v>687</v>
      </c>
      <c r="I2337" s="677" t="s">
        <v>448</v>
      </c>
      <c r="J2337" s="677"/>
      <c r="K2337" s="518" t="s">
        <v>688</v>
      </c>
      <c r="L2337" s="1383">
        <v>1</v>
      </c>
      <c r="M2337" s="521"/>
      <c r="N2337" s="521">
        <f t="shared" si="53"/>
        <v>0</v>
      </c>
      <c r="O2337" s="747"/>
    </row>
    <row r="2338" spans="1:15" ht="69.95" customHeight="1" x14ac:dyDescent="0.25">
      <c r="A2338" s="735"/>
      <c r="B2338" s="741"/>
      <c r="C2338" s="598">
        <v>2611125</v>
      </c>
      <c r="D2338" s="737" t="s">
        <v>778</v>
      </c>
      <c r="E2338" s="738" t="s">
        <v>997</v>
      </c>
      <c r="F2338" s="739" t="s">
        <v>35</v>
      </c>
      <c r="G2338" s="598">
        <v>81501250</v>
      </c>
      <c r="H2338" s="713" t="s">
        <v>780</v>
      </c>
      <c r="I2338" s="686" t="s">
        <v>665</v>
      </c>
      <c r="J2338" s="686" t="s">
        <v>623</v>
      </c>
      <c r="K2338" s="518" t="s">
        <v>163</v>
      </c>
      <c r="L2338" s="1383">
        <v>2</v>
      </c>
      <c r="M2338" s="521"/>
      <c r="N2338" s="521">
        <f t="shared" si="53"/>
        <v>0</v>
      </c>
      <c r="O2338" s="740">
        <f>SUM(N2338:N2342)</f>
        <v>0</v>
      </c>
    </row>
    <row r="2339" spans="1:15" ht="69.95" customHeight="1" x14ac:dyDescent="0.25">
      <c r="A2339" s="735"/>
      <c r="B2339" s="741"/>
      <c r="C2339" s="512">
        <v>2830557</v>
      </c>
      <c r="D2339" s="713" t="s">
        <v>724</v>
      </c>
      <c r="E2339" s="742"/>
      <c r="F2339" s="735"/>
      <c r="G2339" s="512">
        <v>51508030</v>
      </c>
      <c r="H2339" s="743" t="s">
        <v>725</v>
      </c>
      <c r="I2339" s="677" t="s">
        <v>726</v>
      </c>
      <c r="J2339" s="677"/>
      <c r="K2339" s="518" t="s">
        <v>163</v>
      </c>
      <c r="L2339" s="1383">
        <v>1</v>
      </c>
      <c r="M2339" s="521"/>
      <c r="N2339" s="521">
        <f t="shared" si="53"/>
        <v>0</v>
      </c>
      <c r="O2339" s="744"/>
    </row>
    <row r="2340" spans="1:15" ht="69.95" customHeight="1" x14ac:dyDescent="0.25">
      <c r="A2340" s="735"/>
      <c r="B2340" s="741"/>
      <c r="C2340" s="532">
        <v>1021752</v>
      </c>
      <c r="D2340" s="737" t="s">
        <v>689</v>
      </c>
      <c r="E2340" s="742"/>
      <c r="F2340" s="735"/>
      <c r="G2340" s="598">
        <v>41002192</v>
      </c>
      <c r="H2340" s="743" t="s">
        <v>691</v>
      </c>
      <c r="I2340" s="677" t="s">
        <v>685</v>
      </c>
      <c r="J2340" s="677"/>
      <c r="K2340" s="518" t="s">
        <v>103</v>
      </c>
      <c r="L2340" s="1383">
        <v>6</v>
      </c>
      <c r="M2340" s="521"/>
      <c r="N2340" s="521">
        <f t="shared" si="53"/>
        <v>0</v>
      </c>
      <c r="O2340" s="744"/>
    </row>
    <row r="2341" spans="1:15" ht="69.95" customHeight="1" x14ac:dyDescent="0.25">
      <c r="A2341" s="735"/>
      <c r="B2341" s="741"/>
      <c r="C2341" s="748">
        <v>2056203</v>
      </c>
      <c r="D2341" s="749" t="s">
        <v>727</v>
      </c>
      <c r="E2341" s="742"/>
      <c r="F2341" s="735"/>
      <c r="G2341" s="750">
        <v>10804300</v>
      </c>
      <c r="H2341" s="743" t="s">
        <v>728</v>
      </c>
      <c r="I2341" s="677" t="s">
        <v>466</v>
      </c>
      <c r="J2341" s="677"/>
      <c r="K2341" s="518" t="s">
        <v>163</v>
      </c>
      <c r="L2341" s="1383">
        <v>3</v>
      </c>
      <c r="M2341" s="521"/>
      <c r="N2341" s="521">
        <f t="shared" si="53"/>
        <v>0</v>
      </c>
      <c r="O2341" s="744"/>
    </row>
    <row r="2342" spans="1:15" ht="69.95" customHeight="1" x14ac:dyDescent="0.25">
      <c r="A2342" s="735"/>
      <c r="B2342" s="741"/>
      <c r="C2342" s="532">
        <v>2820111</v>
      </c>
      <c r="D2342" s="737" t="s">
        <v>455</v>
      </c>
      <c r="E2342" s="745"/>
      <c r="F2342" s="746"/>
      <c r="G2342" s="598">
        <v>50113160</v>
      </c>
      <c r="H2342" s="743" t="s">
        <v>456</v>
      </c>
      <c r="I2342" s="677" t="s">
        <v>448</v>
      </c>
      <c r="J2342" s="677"/>
      <c r="K2342" s="518" t="s">
        <v>163</v>
      </c>
      <c r="L2342" s="1383">
        <v>1</v>
      </c>
      <c r="M2342" s="521"/>
      <c r="N2342" s="521">
        <f t="shared" si="53"/>
        <v>0</v>
      </c>
      <c r="O2342" s="747"/>
    </row>
    <row r="2343" spans="1:15" ht="69.95" customHeight="1" x14ac:dyDescent="0.25">
      <c r="A2343" s="735"/>
      <c r="B2343" s="753"/>
      <c r="C2343" s="523">
        <v>2621102</v>
      </c>
      <c r="D2343" s="711" t="s">
        <v>744</v>
      </c>
      <c r="E2343" s="770" t="s">
        <v>956</v>
      </c>
      <c r="F2343" s="771" t="s">
        <v>35</v>
      </c>
      <c r="G2343" s="523">
        <v>80611035</v>
      </c>
      <c r="H2343" s="713" t="s">
        <v>746</v>
      </c>
      <c r="I2343" s="686" t="s">
        <v>665</v>
      </c>
      <c r="J2343" s="686" t="s">
        <v>623</v>
      </c>
      <c r="K2343" s="518" t="s">
        <v>163</v>
      </c>
      <c r="L2343" s="1383">
        <v>2</v>
      </c>
      <c r="M2343" s="521"/>
      <c r="N2343" s="521">
        <f t="shared" si="53"/>
        <v>0</v>
      </c>
      <c r="O2343" s="772">
        <f>SUM(N2343)</f>
        <v>0</v>
      </c>
    </row>
    <row r="2344" spans="1:15" ht="69.95" customHeight="1" x14ac:dyDescent="0.25">
      <c r="A2344" s="716" t="s">
        <v>1165</v>
      </c>
      <c r="B2344" s="717"/>
      <c r="C2344" s="565">
        <v>2120102</v>
      </c>
      <c r="D2344" s="708" t="s">
        <v>655</v>
      </c>
      <c r="E2344" s="762" t="s">
        <v>1124</v>
      </c>
      <c r="F2344" s="763" t="s">
        <v>1125</v>
      </c>
      <c r="G2344" s="565">
        <v>12005072</v>
      </c>
      <c r="H2344" s="708" t="s">
        <v>658</v>
      </c>
      <c r="I2344" s="660" t="s">
        <v>466</v>
      </c>
      <c r="J2344" s="660" t="s">
        <v>30</v>
      </c>
      <c r="K2344" s="562" t="s">
        <v>163</v>
      </c>
      <c r="L2344" s="1382">
        <v>2</v>
      </c>
      <c r="M2344" s="563"/>
      <c r="N2344" s="563">
        <f t="shared" si="53"/>
        <v>0</v>
      </c>
      <c r="O2344" s="720">
        <f>SUM(N2345:N2352)</f>
        <v>0</v>
      </c>
    </row>
    <row r="2345" spans="1:15" ht="69.95" customHeight="1" x14ac:dyDescent="0.25">
      <c r="A2345" s="716"/>
      <c r="B2345" s="721"/>
      <c r="C2345" s="559">
        <v>2112042</v>
      </c>
      <c r="D2345" s="710" t="s">
        <v>659</v>
      </c>
      <c r="E2345" s="722"/>
      <c r="F2345" s="763"/>
      <c r="G2345" s="559">
        <v>12611400</v>
      </c>
      <c r="H2345" s="709" t="s">
        <v>660</v>
      </c>
      <c r="I2345" s="665" t="s">
        <v>466</v>
      </c>
      <c r="J2345" s="665"/>
      <c r="K2345" s="562" t="s">
        <v>163</v>
      </c>
      <c r="L2345" s="1382">
        <v>2</v>
      </c>
      <c r="M2345" s="563"/>
      <c r="N2345" s="563">
        <f t="shared" si="53"/>
        <v>0</v>
      </c>
      <c r="O2345" s="723"/>
    </row>
    <row r="2346" spans="1:15" ht="69.95" customHeight="1" x14ac:dyDescent="0.25">
      <c r="A2346" s="716"/>
      <c r="B2346" s="721"/>
      <c r="C2346" s="574">
        <v>2516122</v>
      </c>
      <c r="D2346" s="724" t="s">
        <v>661</v>
      </c>
      <c r="E2346" s="722"/>
      <c r="F2346" s="763"/>
      <c r="G2346" s="608">
        <v>81528112</v>
      </c>
      <c r="H2346" s="710" t="s">
        <v>664</v>
      </c>
      <c r="I2346" s="668" t="s">
        <v>665</v>
      </c>
      <c r="J2346" s="668"/>
      <c r="K2346" s="562" t="s">
        <v>163</v>
      </c>
      <c r="L2346" s="1382">
        <v>2</v>
      </c>
      <c r="M2346" s="563"/>
      <c r="N2346" s="563">
        <f t="shared" si="53"/>
        <v>0</v>
      </c>
      <c r="O2346" s="723"/>
    </row>
    <row r="2347" spans="1:15" ht="69.95" customHeight="1" x14ac:dyDescent="0.25">
      <c r="A2347" s="716"/>
      <c r="B2347" s="721"/>
      <c r="C2347" s="574">
        <v>2801201</v>
      </c>
      <c r="D2347" s="724" t="s">
        <v>947</v>
      </c>
      <c r="E2347" s="722"/>
      <c r="F2347" s="763"/>
      <c r="G2347" s="608">
        <v>51070120</v>
      </c>
      <c r="H2347" s="754" t="s">
        <v>948</v>
      </c>
      <c r="I2347" s="660" t="s">
        <v>448</v>
      </c>
      <c r="J2347" s="660"/>
      <c r="K2347" s="562" t="s">
        <v>163</v>
      </c>
      <c r="L2347" s="1382">
        <v>1</v>
      </c>
      <c r="M2347" s="563"/>
      <c r="N2347" s="563">
        <f t="shared" si="53"/>
        <v>0</v>
      </c>
      <c r="O2347" s="723"/>
    </row>
    <row r="2348" spans="1:15" ht="69.95" customHeight="1" x14ac:dyDescent="0.25">
      <c r="A2348" s="716"/>
      <c r="B2348" s="721"/>
      <c r="C2348" s="574">
        <v>2851630</v>
      </c>
      <c r="D2348" s="724" t="s">
        <v>459</v>
      </c>
      <c r="E2348" s="722"/>
      <c r="F2348" s="763"/>
      <c r="G2348" s="608">
        <v>53516052</v>
      </c>
      <c r="H2348" s="754" t="s">
        <v>460</v>
      </c>
      <c r="I2348" s="660" t="s">
        <v>448</v>
      </c>
      <c r="J2348" s="660"/>
      <c r="K2348" s="562" t="s">
        <v>163</v>
      </c>
      <c r="L2348" s="1382">
        <v>1</v>
      </c>
      <c r="M2348" s="563"/>
      <c r="N2348" s="563">
        <f t="shared" si="53"/>
        <v>0</v>
      </c>
      <c r="O2348" s="723"/>
    </row>
    <row r="2349" spans="1:15" ht="69.95" customHeight="1" x14ac:dyDescent="0.25">
      <c r="A2349" s="716"/>
      <c r="B2349" s="721"/>
      <c r="C2349" s="565">
        <v>2831607</v>
      </c>
      <c r="D2349" s="708" t="s">
        <v>449</v>
      </c>
      <c r="E2349" s="722"/>
      <c r="F2349" s="763"/>
      <c r="G2349" s="565">
        <v>54038070</v>
      </c>
      <c r="H2349" s="754" t="s">
        <v>450</v>
      </c>
      <c r="I2349" s="660" t="s">
        <v>448</v>
      </c>
      <c r="J2349" s="660"/>
      <c r="K2349" s="562" t="s">
        <v>163</v>
      </c>
      <c r="L2349" s="1382">
        <v>1</v>
      </c>
      <c r="M2349" s="563"/>
      <c r="N2349" s="563">
        <f t="shared" si="53"/>
        <v>0</v>
      </c>
      <c r="O2349" s="723"/>
    </row>
    <row r="2350" spans="1:15" ht="69.95" customHeight="1" x14ac:dyDescent="0.25">
      <c r="A2350" s="716"/>
      <c r="B2350" s="721"/>
      <c r="C2350" s="574">
        <v>2820111</v>
      </c>
      <c r="D2350" s="724" t="s">
        <v>455</v>
      </c>
      <c r="E2350" s="722"/>
      <c r="F2350" s="763"/>
      <c r="G2350" s="608">
        <v>50113160</v>
      </c>
      <c r="H2350" s="754" t="s">
        <v>456</v>
      </c>
      <c r="I2350" s="660" t="s">
        <v>448</v>
      </c>
      <c r="J2350" s="660"/>
      <c r="K2350" s="562" t="s">
        <v>163</v>
      </c>
      <c r="L2350" s="1382">
        <v>1</v>
      </c>
      <c r="M2350" s="563"/>
      <c r="N2350" s="563">
        <f t="shared" si="53"/>
        <v>0</v>
      </c>
      <c r="O2350" s="723"/>
    </row>
    <row r="2351" spans="1:15" ht="69.95" customHeight="1" x14ac:dyDescent="0.25">
      <c r="A2351" s="716"/>
      <c r="B2351" s="721"/>
      <c r="C2351" s="574">
        <v>1010337</v>
      </c>
      <c r="D2351" s="724" t="s">
        <v>667</v>
      </c>
      <c r="E2351" s="722"/>
      <c r="F2351" s="763"/>
      <c r="G2351" s="608">
        <v>40103058</v>
      </c>
      <c r="H2351" s="754" t="s">
        <v>668</v>
      </c>
      <c r="I2351" s="660" t="s">
        <v>669</v>
      </c>
      <c r="J2351" s="660"/>
      <c r="K2351" s="562" t="s">
        <v>103</v>
      </c>
      <c r="L2351" s="1382">
        <v>6</v>
      </c>
      <c r="M2351" s="563"/>
      <c r="N2351" s="563">
        <f t="shared" si="53"/>
        <v>0</v>
      </c>
      <c r="O2351" s="723"/>
    </row>
    <row r="2352" spans="1:15" ht="69.95" customHeight="1" x14ac:dyDescent="0.25">
      <c r="A2352" s="716"/>
      <c r="B2352" s="721"/>
      <c r="C2352" s="574">
        <v>2901620</v>
      </c>
      <c r="D2352" s="724" t="s">
        <v>457</v>
      </c>
      <c r="E2352" s="725"/>
      <c r="F2352" s="776"/>
      <c r="G2352" s="608">
        <v>52516050</v>
      </c>
      <c r="H2352" s="754" t="s">
        <v>458</v>
      </c>
      <c r="I2352" s="660" t="s">
        <v>448</v>
      </c>
      <c r="J2352" s="660"/>
      <c r="K2352" s="562" t="s">
        <v>163</v>
      </c>
      <c r="L2352" s="1382">
        <v>2</v>
      </c>
      <c r="M2352" s="563"/>
      <c r="N2352" s="563">
        <f t="shared" si="53"/>
        <v>0</v>
      </c>
      <c r="O2352" s="727"/>
    </row>
    <row r="2353" spans="1:15" ht="69.95" customHeight="1" x14ac:dyDescent="0.25">
      <c r="A2353" s="716"/>
      <c r="B2353" s="721"/>
      <c r="C2353" s="574">
        <v>2624103</v>
      </c>
      <c r="D2353" s="724" t="s">
        <v>758</v>
      </c>
      <c r="E2353" s="764" t="s">
        <v>1133</v>
      </c>
      <c r="F2353" s="777" t="s">
        <v>35</v>
      </c>
      <c r="G2353" s="608">
        <v>80632003</v>
      </c>
      <c r="H2353" s="754" t="s">
        <v>760</v>
      </c>
      <c r="I2353" s="660" t="s">
        <v>665</v>
      </c>
      <c r="J2353" s="660" t="s">
        <v>30</v>
      </c>
      <c r="K2353" s="562" t="s">
        <v>163</v>
      </c>
      <c r="L2353" s="1382">
        <v>2</v>
      </c>
      <c r="M2353" s="563"/>
      <c r="N2353" s="563">
        <f t="shared" si="53"/>
        <v>0</v>
      </c>
      <c r="O2353" s="766">
        <f>SUM(N2353)</f>
        <v>0</v>
      </c>
    </row>
    <row r="2354" spans="1:15" ht="69.95" customHeight="1" x14ac:dyDescent="0.25">
      <c r="A2354" s="716"/>
      <c r="B2354" s="721"/>
      <c r="C2354" s="574">
        <v>2600606</v>
      </c>
      <c r="D2354" s="724" t="s">
        <v>846</v>
      </c>
      <c r="E2354" s="728" t="s">
        <v>1127</v>
      </c>
      <c r="F2354" s="778" t="s">
        <v>1128</v>
      </c>
      <c r="G2354" s="608">
        <v>81201006</v>
      </c>
      <c r="H2354" s="710" t="s">
        <v>849</v>
      </c>
      <c r="I2354" s="668" t="s">
        <v>665</v>
      </c>
      <c r="J2354" s="668" t="s">
        <v>30</v>
      </c>
      <c r="K2354" s="562" t="s">
        <v>163</v>
      </c>
      <c r="L2354" s="1382">
        <v>2</v>
      </c>
      <c r="M2354" s="563"/>
      <c r="N2354" s="563">
        <f t="shared" si="53"/>
        <v>0</v>
      </c>
      <c r="O2354" s="720">
        <f>SUM(N2354:N2355)</f>
        <v>0</v>
      </c>
    </row>
    <row r="2355" spans="1:15" ht="69.95" customHeight="1" x14ac:dyDescent="0.25">
      <c r="A2355" s="716"/>
      <c r="B2355" s="721"/>
      <c r="C2355" s="574">
        <v>1010337</v>
      </c>
      <c r="D2355" s="724" t="s">
        <v>667</v>
      </c>
      <c r="E2355" s="725"/>
      <c r="F2355" s="776"/>
      <c r="G2355" s="608">
        <v>40103058</v>
      </c>
      <c r="H2355" s="754" t="s">
        <v>668</v>
      </c>
      <c r="I2355" s="660" t="s">
        <v>669</v>
      </c>
      <c r="J2355" s="660"/>
      <c r="K2355" s="562" t="s">
        <v>103</v>
      </c>
      <c r="L2355" s="1382">
        <v>6</v>
      </c>
      <c r="M2355" s="563"/>
      <c r="N2355" s="563">
        <f t="shared" si="53"/>
        <v>0</v>
      </c>
      <c r="O2355" s="727"/>
    </row>
    <row r="2356" spans="1:15" ht="69.95" customHeight="1" x14ac:dyDescent="0.25">
      <c r="A2356" s="716"/>
      <c r="B2356" s="721"/>
      <c r="C2356" s="574">
        <v>3010504</v>
      </c>
      <c r="D2356" s="724" t="s">
        <v>1134</v>
      </c>
      <c r="E2356" s="728" t="s">
        <v>1135</v>
      </c>
      <c r="F2356" s="778" t="s">
        <v>1135</v>
      </c>
      <c r="G2356" s="608">
        <v>90106010</v>
      </c>
      <c r="H2356" s="710" t="s">
        <v>1136</v>
      </c>
      <c r="I2356" s="668" t="s">
        <v>680</v>
      </c>
      <c r="J2356" s="668" t="s">
        <v>36</v>
      </c>
      <c r="K2356" s="562" t="s">
        <v>163</v>
      </c>
      <c r="L2356" s="1382">
        <v>1</v>
      </c>
      <c r="M2356" s="563"/>
      <c r="N2356" s="563">
        <f t="shared" si="53"/>
        <v>0</v>
      </c>
      <c r="O2356" s="720">
        <f>SUM(N2356:N2358)</f>
        <v>0</v>
      </c>
    </row>
    <row r="2357" spans="1:15" ht="69.95" customHeight="1" x14ac:dyDescent="0.25">
      <c r="A2357" s="716"/>
      <c r="B2357" s="721"/>
      <c r="C2357" s="729">
        <v>2820161</v>
      </c>
      <c r="D2357" s="730" t="s">
        <v>909</v>
      </c>
      <c r="E2357" s="722"/>
      <c r="F2357" s="763"/>
      <c r="G2357" s="731">
        <v>50113260</v>
      </c>
      <c r="H2357" s="755" t="s">
        <v>910</v>
      </c>
      <c r="I2357" s="733" t="s">
        <v>448</v>
      </c>
      <c r="J2357" s="733"/>
      <c r="K2357" s="562" t="s">
        <v>163</v>
      </c>
      <c r="L2357" s="1382">
        <v>2</v>
      </c>
      <c r="M2357" s="563"/>
      <c r="N2357" s="563">
        <f t="shared" si="53"/>
        <v>0</v>
      </c>
      <c r="O2357" s="723"/>
    </row>
    <row r="2358" spans="1:15" ht="69.95" customHeight="1" x14ac:dyDescent="0.25">
      <c r="A2358" s="716"/>
      <c r="B2358" s="721"/>
      <c r="C2358" s="574">
        <v>2820108</v>
      </c>
      <c r="D2358" s="724" t="s">
        <v>686</v>
      </c>
      <c r="E2358" s="725"/>
      <c r="F2358" s="776"/>
      <c r="G2358" s="608">
        <v>50112008</v>
      </c>
      <c r="H2358" s="754" t="s">
        <v>687</v>
      </c>
      <c r="I2358" s="660" t="s">
        <v>448</v>
      </c>
      <c r="J2358" s="660"/>
      <c r="K2358" s="562" t="s">
        <v>688</v>
      </c>
      <c r="L2358" s="1382">
        <v>1</v>
      </c>
      <c r="M2358" s="563"/>
      <c r="N2358" s="563">
        <f t="shared" si="53"/>
        <v>0</v>
      </c>
      <c r="O2358" s="727"/>
    </row>
    <row r="2359" spans="1:15" ht="69.95" customHeight="1" x14ac:dyDescent="0.25">
      <c r="A2359" s="716"/>
      <c r="B2359" s="721"/>
      <c r="C2359" s="608">
        <v>2611125</v>
      </c>
      <c r="D2359" s="724" t="s">
        <v>778</v>
      </c>
      <c r="E2359" s="728" t="s">
        <v>997</v>
      </c>
      <c r="F2359" s="778" t="s">
        <v>35</v>
      </c>
      <c r="G2359" s="608">
        <v>81501250</v>
      </c>
      <c r="H2359" s="710" t="s">
        <v>780</v>
      </c>
      <c r="I2359" s="668" t="s">
        <v>665</v>
      </c>
      <c r="J2359" s="668" t="s">
        <v>623</v>
      </c>
      <c r="K2359" s="562" t="s">
        <v>163</v>
      </c>
      <c r="L2359" s="1382">
        <v>2</v>
      </c>
      <c r="M2359" s="563"/>
      <c r="N2359" s="563">
        <f t="shared" si="53"/>
        <v>0</v>
      </c>
      <c r="O2359" s="720">
        <f>SUM(N2359:N2363)</f>
        <v>0</v>
      </c>
    </row>
    <row r="2360" spans="1:15" ht="69.95" customHeight="1" x14ac:dyDescent="0.25">
      <c r="A2360" s="716"/>
      <c r="B2360" s="721"/>
      <c r="C2360" s="559">
        <v>2830557</v>
      </c>
      <c r="D2360" s="710" t="s">
        <v>724</v>
      </c>
      <c r="E2360" s="722"/>
      <c r="F2360" s="763"/>
      <c r="G2360" s="559">
        <v>51508030</v>
      </c>
      <c r="H2360" s="754" t="s">
        <v>725</v>
      </c>
      <c r="I2360" s="660" t="s">
        <v>726</v>
      </c>
      <c r="J2360" s="660"/>
      <c r="K2360" s="562" t="s">
        <v>163</v>
      </c>
      <c r="L2360" s="1382">
        <v>1</v>
      </c>
      <c r="M2360" s="563"/>
      <c r="N2360" s="563">
        <f t="shared" si="53"/>
        <v>0</v>
      </c>
      <c r="O2360" s="723"/>
    </row>
    <row r="2361" spans="1:15" ht="69.95" customHeight="1" x14ac:dyDescent="0.25">
      <c r="A2361" s="716"/>
      <c r="B2361" s="721"/>
      <c r="C2361" s="574">
        <v>1021752</v>
      </c>
      <c r="D2361" s="724" t="s">
        <v>689</v>
      </c>
      <c r="E2361" s="722"/>
      <c r="F2361" s="763"/>
      <c r="G2361" s="608">
        <v>41002192</v>
      </c>
      <c r="H2361" s="754" t="s">
        <v>691</v>
      </c>
      <c r="I2361" s="660" t="s">
        <v>685</v>
      </c>
      <c r="J2361" s="660"/>
      <c r="K2361" s="562" t="s">
        <v>103</v>
      </c>
      <c r="L2361" s="1382">
        <v>6</v>
      </c>
      <c r="M2361" s="563"/>
      <c r="N2361" s="563">
        <f t="shared" si="53"/>
        <v>0</v>
      </c>
      <c r="O2361" s="723"/>
    </row>
    <row r="2362" spans="1:15" ht="69.95" customHeight="1" x14ac:dyDescent="0.25">
      <c r="A2362" s="716"/>
      <c r="B2362" s="721"/>
      <c r="C2362" s="729">
        <v>2056203</v>
      </c>
      <c r="D2362" s="730" t="s">
        <v>727</v>
      </c>
      <c r="E2362" s="722"/>
      <c r="F2362" s="763"/>
      <c r="G2362" s="731">
        <v>10804300</v>
      </c>
      <c r="H2362" s="754" t="s">
        <v>728</v>
      </c>
      <c r="I2362" s="660" t="s">
        <v>466</v>
      </c>
      <c r="J2362" s="660"/>
      <c r="K2362" s="562" t="s">
        <v>163</v>
      </c>
      <c r="L2362" s="1382">
        <v>3</v>
      </c>
      <c r="M2362" s="563"/>
      <c r="N2362" s="563">
        <f t="shared" si="53"/>
        <v>0</v>
      </c>
      <c r="O2362" s="723"/>
    </row>
    <row r="2363" spans="1:15" ht="69.95" customHeight="1" x14ac:dyDescent="0.25">
      <c r="A2363" s="716"/>
      <c r="B2363" s="721"/>
      <c r="C2363" s="574">
        <v>2820111</v>
      </c>
      <c r="D2363" s="724" t="s">
        <v>455</v>
      </c>
      <c r="E2363" s="725"/>
      <c r="F2363" s="776"/>
      <c r="G2363" s="608">
        <v>50113160</v>
      </c>
      <c r="H2363" s="754" t="s">
        <v>456</v>
      </c>
      <c r="I2363" s="660" t="s">
        <v>448</v>
      </c>
      <c r="J2363" s="660"/>
      <c r="K2363" s="562" t="s">
        <v>163</v>
      </c>
      <c r="L2363" s="1382">
        <v>1</v>
      </c>
      <c r="M2363" s="563"/>
      <c r="N2363" s="563">
        <f t="shared" ref="N2363:N2426" si="54">L2363*M2363</f>
        <v>0</v>
      </c>
      <c r="O2363" s="727"/>
    </row>
    <row r="2364" spans="1:15" ht="69.95" customHeight="1" x14ac:dyDescent="0.25">
      <c r="A2364" s="716"/>
      <c r="B2364" s="734"/>
      <c r="C2364" s="565">
        <v>2621102</v>
      </c>
      <c r="D2364" s="708" t="s">
        <v>744</v>
      </c>
      <c r="E2364" s="764" t="s">
        <v>962</v>
      </c>
      <c r="F2364" s="777" t="s">
        <v>35</v>
      </c>
      <c r="G2364" s="565">
        <v>80611035</v>
      </c>
      <c r="H2364" s="774" t="s">
        <v>746</v>
      </c>
      <c r="I2364" s="775" t="s">
        <v>665</v>
      </c>
      <c r="J2364" s="775" t="s">
        <v>623</v>
      </c>
      <c r="K2364" s="562" t="s">
        <v>163</v>
      </c>
      <c r="L2364" s="1382">
        <v>2</v>
      </c>
      <c r="M2364" s="563"/>
      <c r="N2364" s="563">
        <f t="shared" si="54"/>
        <v>0</v>
      </c>
      <c r="O2364" s="766">
        <f>SUM(N2364)</f>
        <v>0</v>
      </c>
    </row>
    <row r="2365" spans="1:15" ht="69.95" customHeight="1" x14ac:dyDescent="0.25">
      <c r="A2365" s="735" t="s">
        <v>1166</v>
      </c>
      <c r="B2365" s="736"/>
      <c r="C2365" s="523">
        <v>2120102</v>
      </c>
      <c r="D2365" s="711" t="s">
        <v>655</v>
      </c>
      <c r="E2365" s="768" t="s">
        <v>1124</v>
      </c>
      <c r="F2365" s="769" t="s">
        <v>1125</v>
      </c>
      <c r="G2365" s="523">
        <v>12005072</v>
      </c>
      <c r="H2365" s="711" t="s">
        <v>658</v>
      </c>
      <c r="I2365" s="677" t="s">
        <v>466</v>
      </c>
      <c r="J2365" s="677" t="s">
        <v>30</v>
      </c>
      <c r="K2365" s="518" t="s">
        <v>163</v>
      </c>
      <c r="L2365" s="1383">
        <v>2</v>
      </c>
      <c r="M2365" s="521"/>
      <c r="N2365" s="521">
        <f t="shared" si="54"/>
        <v>0</v>
      </c>
      <c r="O2365" s="740">
        <f>SUM(N2366:N2373)</f>
        <v>0</v>
      </c>
    </row>
    <row r="2366" spans="1:15" ht="69.95" customHeight="1" x14ac:dyDescent="0.25">
      <c r="A2366" s="735"/>
      <c r="B2366" s="741"/>
      <c r="C2366" s="512">
        <v>2112042</v>
      </c>
      <c r="D2366" s="713" t="s">
        <v>659</v>
      </c>
      <c r="E2366" s="742"/>
      <c r="F2366" s="735"/>
      <c r="G2366" s="512">
        <v>12611400</v>
      </c>
      <c r="H2366" s="712" t="s">
        <v>660</v>
      </c>
      <c r="I2366" s="517" t="s">
        <v>466</v>
      </c>
      <c r="J2366" s="517"/>
      <c r="K2366" s="518" t="s">
        <v>163</v>
      </c>
      <c r="L2366" s="1383">
        <v>2</v>
      </c>
      <c r="M2366" s="521"/>
      <c r="N2366" s="521">
        <f t="shared" si="54"/>
        <v>0</v>
      </c>
      <c r="O2366" s="744"/>
    </row>
    <row r="2367" spans="1:15" ht="69.95" customHeight="1" x14ac:dyDescent="0.25">
      <c r="A2367" s="735"/>
      <c r="B2367" s="741"/>
      <c r="C2367" s="532">
        <v>2516122</v>
      </c>
      <c r="D2367" s="737" t="s">
        <v>661</v>
      </c>
      <c r="E2367" s="742"/>
      <c r="F2367" s="735"/>
      <c r="G2367" s="598">
        <v>81528112</v>
      </c>
      <c r="H2367" s="713" t="s">
        <v>664</v>
      </c>
      <c r="I2367" s="686" t="s">
        <v>665</v>
      </c>
      <c r="J2367" s="686"/>
      <c r="K2367" s="518" t="s">
        <v>163</v>
      </c>
      <c r="L2367" s="1383">
        <v>2</v>
      </c>
      <c r="M2367" s="521"/>
      <c r="N2367" s="521">
        <f t="shared" si="54"/>
        <v>0</v>
      </c>
      <c r="O2367" s="744"/>
    </row>
    <row r="2368" spans="1:15" ht="69.95" customHeight="1" x14ac:dyDescent="0.25">
      <c r="A2368" s="735"/>
      <c r="B2368" s="741"/>
      <c r="C2368" s="532">
        <v>2801201</v>
      </c>
      <c r="D2368" s="737" t="s">
        <v>947</v>
      </c>
      <c r="E2368" s="742"/>
      <c r="F2368" s="735"/>
      <c r="G2368" s="598">
        <v>51070120</v>
      </c>
      <c r="H2368" s="743" t="s">
        <v>948</v>
      </c>
      <c r="I2368" s="677" t="s">
        <v>448</v>
      </c>
      <c r="J2368" s="677"/>
      <c r="K2368" s="518" t="s">
        <v>163</v>
      </c>
      <c r="L2368" s="1383">
        <v>1</v>
      </c>
      <c r="M2368" s="521"/>
      <c r="N2368" s="521">
        <f t="shared" si="54"/>
        <v>0</v>
      </c>
      <c r="O2368" s="744"/>
    </row>
    <row r="2369" spans="1:15" ht="69.95" customHeight="1" x14ac:dyDescent="0.25">
      <c r="A2369" s="735"/>
      <c r="B2369" s="741"/>
      <c r="C2369" s="532">
        <v>2851630</v>
      </c>
      <c r="D2369" s="737" t="s">
        <v>459</v>
      </c>
      <c r="E2369" s="742"/>
      <c r="F2369" s="735"/>
      <c r="G2369" s="598">
        <v>53516052</v>
      </c>
      <c r="H2369" s="743" t="s">
        <v>460</v>
      </c>
      <c r="I2369" s="677" t="s">
        <v>448</v>
      </c>
      <c r="J2369" s="677"/>
      <c r="K2369" s="518" t="s">
        <v>163</v>
      </c>
      <c r="L2369" s="1383">
        <v>1</v>
      </c>
      <c r="M2369" s="521"/>
      <c r="N2369" s="521">
        <f t="shared" si="54"/>
        <v>0</v>
      </c>
      <c r="O2369" s="744"/>
    </row>
    <row r="2370" spans="1:15" ht="69.95" customHeight="1" x14ac:dyDescent="0.25">
      <c r="A2370" s="735"/>
      <c r="B2370" s="741"/>
      <c r="C2370" s="523">
        <v>2831607</v>
      </c>
      <c r="D2370" s="711" t="s">
        <v>449</v>
      </c>
      <c r="E2370" s="742"/>
      <c r="F2370" s="735"/>
      <c r="G2370" s="523">
        <v>54038070</v>
      </c>
      <c r="H2370" s="743" t="s">
        <v>450</v>
      </c>
      <c r="I2370" s="677" t="s">
        <v>448</v>
      </c>
      <c r="J2370" s="677"/>
      <c r="K2370" s="518" t="s">
        <v>163</v>
      </c>
      <c r="L2370" s="1383">
        <v>1</v>
      </c>
      <c r="M2370" s="521"/>
      <c r="N2370" s="521">
        <f t="shared" si="54"/>
        <v>0</v>
      </c>
      <c r="O2370" s="744"/>
    </row>
    <row r="2371" spans="1:15" ht="69.95" customHeight="1" x14ac:dyDescent="0.25">
      <c r="A2371" s="735"/>
      <c r="B2371" s="741"/>
      <c r="C2371" s="532">
        <v>2820111</v>
      </c>
      <c r="D2371" s="737" t="s">
        <v>455</v>
      </c>
      <c r="E2371" s="742"/>
      <c r="F2371" s="735"/>
      <c r="G2371" s="598">
        <v>50113160</v>
      </c>
      <c r="H2371" s="743" t="s">
        <v>456</v>
      </c>
      <c r="I2371" s="677" t="s">
        <v>448</v>
      </c>
      <c r="J2371" s="677"/>
      <c r="K2371" s="518" t="s">
        <v>163</v>
      </c>
      <c r="L2371" s="1383">
        <v>1</v>
      </c>
      <c r="M2371" s="521"/>
      <c r="N2371" s="521">
        <f t="shared" si="54"/>
        <v>0</v>
      </c>
      <c r="O2371" s="744"/>
    </row>
    <row r="2372" spans="1:15" ht="69.95" customHeight="1" x14ac:dyDescent="0.25">
      <c r="A2372" s="735"/>
      <c r="B2372" s="741"/>
      <c r="C2372" s="532">
        <v>1010337</v>
      </c>
      <c r="D2372" s="737" t="s">
        <v>667</v>
      </c>
      <c r="E2372" s="742"/>
      <c r="F2372" s="735"/>
      <c r="G2372" s="598">
        <v>40103058</v>
      </c>
      <c r="H2372" s="743" t="s">
        <v>668</v>
      </c>
      <c r="I2372" s="677" t="s">
        <v>669</v>
      </c>
      <c r="J2372" s="677"/>
      <c r="K2372" s="518" t="s">
        <v>103</v>
      </c>
      <c r="L2372" s="1383">
        <v>6</v>
      </c>
      <c r="M2372" s="521"/>
      <c r="N2372" s="521">
        <f t="shared" si="54"/>
        <v>0</v>
      </c>
      <c r="O2372" s="744"/>
    </row>
    <row r="2373" spans="1:15" ht="69.95" customHeight="1" x14ac:dyDescent="0.25">
      <c r="A2373" s="735"/>
      <c r="B2373" s="741"/>
      <c r="C2373" s="532">
        <v>2901620</v>
      </c>
      <c r="D2373" s="737" t="s">
        <v>457</v>
      </c>
      <c r="E2373" s="745"/>
      <c r="F2373" s="746"/>
      <c r="G2373" s="598">
        <v>52516050</v>
      </c>
      <c r="H2373" s="743" t="s">
        <v>458</v>
      </c>
      <c r="I2373" s="677" t="s">
        <v>448</v>
      </c>
      <c r="J2373" s="677"/>
      <c r="K2373" s="518" t="s">
        <v>163</v>
      </c>
      <c r="L2373" s="1383">
        <v>2</v>
      </c>
      <c r="M2373" s="521"/>
      <c r="N2373" s="521">
        <f t="shared" si="54"/>
        <v>0</v>
      </c>
      <c r="O2373" s="747"/>
    </row>
    <row r="2374" spans="1:15" ht="69.95" customHeight="1" x14ac:dyDescent="0.25">
      <c r="A2374" s="735"/>
      <c r="B2374" s="741"/>
      <c r="C2374" s="532">
        <v>2624105</v>
      </c>
      <c r="D2374" s="737" t="s">
        <v>768</v>
      </c>
      <c r="E2374" s="770" t="s">
        <v>1138</v>
      </c>
      <c r="F2374" s="771" t="s">
        <v>35</v>
      </c>
      <c r="G2374" s="598">
        <v>80632005</v>
      </c>
      <c r="H2374" s="743" t="s">
        <v>770</v>
      </c>
      <c r="I2374" s="677" t="s">
        <v>665</v>
      </c>
      <c r="J2374" s="677" t="s">
        <v>30</v>
      </c>
      <c r="K2374" s="518" t="s">
        <v>163</v>
      </c>
      <c r="L2374" s="1383">
        <v>2</v>
      </c>
      <c r="M2374" s="521"/>
      <c r="N2374" s="521">
        <f t="shared" si="54"/>
        <v>0</v>
      </c>
      <c r="O2374" s="772">
        <f>SUM(N2374)</f>
        <v>0</v>
      </c>
    </row>
    <row r="2375" spans="1:15" ht="69.95" customHeight="1" x14ac:dyDescent="0.25">
      <c r="A2375" s="735"/>
      <c r="B2375" s="741"/>
      <c r="C2375" s="532">
        <v>2600606</v>
      </c>
      <c r="D2375" s="737" t="s">
        <v>846</v>
      </c>
      <c r="E2375" s="738" t="s">
        <v>1127</v>
      </c>
      <c r="F2375" s="739" t="s">
        <v>1128</v>
      </c>
      <c r="G2375" s="598">
        <v>81201006</v>
      </c>
      <c r="H2375" s="713" t="s">
        <v>849</v>
      </c>
      <c r="I2375" s="686" t="s">
        <v>665</v>
      </c>
      <c r="J2375" s="686" t="s">
        <v>30</v>
      </c>
      <c r="K2375" s="518" t="s">
        <v>163</v>
      </c>
      <c r="L2375" s="1383">
        <v>2</v>
      </c>
      <c r="M2375" s="521"/>
      <c r="N2375" s="521">
        <f t="shared" si="54"/>
        <v>0</v>
      </c>
      <c r="O2375" s="740">
        <f>SUM(N2375:N2376)</f>
        <v>0</v>
      </c>
    </row>
    <row r="2376" spans="1:15" ht="69.95" customHeight="1" x14ac:dyDescent="0.25">
      <c r="A2376" s="735"/>
      <c r="B2376" s="741"/>
      <c r="C2376" s="532">
        <v>1010337</v>
      </c>
      <c r="D2376" s="737" t="s">
        <v>667</v>
      </c>
      <c r="E2376" s="745"/>
      <c r="F2376" s="746"/>
      <c r="G2376" s="598">
        <v>40103058</v>
      </c>
      <c r="H2376" s="743" t="s">
        <v>668</v>
      </c>
      <c r="I2376" s="677" t="s">
        <v>669</v>
      </c>
      <c r="J2376" s="677"/>
      <c r="K2376" s="518" t="s">
        <v>103</v>
      </c>
      <c r="L2376" s="1383">
        <v>6</v>
      </c>
      <c r="M2376" s="521"/>
      <c r="N2376" s="521">
        <f t="shared" si="54"/>
        <v>0</v>
      </c>
      <c r="O2376" s="747"/>
    </row>
    <row r="2377" spans="1:15" ht="69.95" customHeight="1" x14ac:dyDescent="0.25">
      <c r="A2377" s="735"/>
      <c r="B2377" s="741"/>
      <c r="C2377" s="532">
        <v>3010505</v>
      </c>
      <c r="D2377" s="737" t="s">
        <v>1139</v>
      </c>
      <c r="E2377" s="738" t="s">
        <v>1140</v>
      </c>
      <c r="F2377" s="739" t="s">
        <v>1140</v>
      </c>
      <c r="G2377" s="598">
        <v>90106015</v>
      </c>
      <c r="H2377" s="713" t="s">
        <v>1141</v>
      </c>
      <c r="I2377" s="686" t="s">
        <v>680</v>
      </c>
      <c r="J2377" s="686" t="s">
        <v>36</v>
      </c>
      <c r="K2377" s="518" t="s">
        <v>163</v>
      </c>
      <c r="L2377" s="1383">
        <v>1</v>
      </c>
      <c r="M2377" s="521"/>
      <c r="N2377" s="521">
        <f t="shared" si="54"/>
        <v>0</v>
      </c>
      <c r="O2377" s="740">
        <f>SUM(N2377:N2379)</f>
        <v>0</v>
      </c>
    </row>
    <row r="2378" spans="1:15" ht="69.95" customHeight="1" x14ac:dyDescent="0.25">
      <c r="A2378" s="735"/>
      <c r="B2378" s="741"/>
      <c r="C2378" s="748">
        <v>2820161</v>
      </c>
      <c r="D2378" s="749" t="s">
        <v>909</v>
      </c>
      <c r="E2378" s="742"/>
      <c r="F2378" s="735"/>
      <c r="G2378" s="750">
        <v>50113260</v>
      </c>
      <c r="H2378" s="751" t="s">
        <v>910</v>
      </c>
      <c r="I2378" s="752" t="s">
        <v>448</v>
      </c>
      <c r="J2378" s="752"/>
      <c r="K2378" s="518" t="s">
        <v>163</v>
      </c>
      <c r="L2378" s="1383">
        <v>2</v>
      </c>
      <c r="M2378" s="521"/>
      <c r="N2378" s="521">
        <f t="shared" si="54"/>
        <v>0</v>
      </c>
      <c r="O2378" s="744"/>
    </row>
    <row r="2379" spans="1:15" ht="69.95" customHeight="1" x14ac:dyDescent="0.25">
      <c r="A2379" s="735"/>
      <c r="B2379" s="741"/>
      <c r="C2379" s="532">
        <v>2820108</v>
      </c>
      <c r="D2379" s="737" t="s">
        <v>686</v>
      </c>
      <c r="E2379" s="745"/>
      <c r="F2379" s="746"/>
      <c r="G2379" s="598">
        <v>50112008</v>
      </c>
      <c r="H2379" s="743" t="s">
        <v>687</v>
      </c>
      <c r="I2379" s="677" t="s">
        <v>448</v>
      </c>
      <c r="J2379" s="677"/>
      <c r="K2379" s="518" t="s">
        <v>688</v>
      </c>
      <c r="L2379" s="1383">
        <v>1</v>
      </c>
      <c r="M2379" s="521"/>
      <c r="N2379" s="521">
        <f t="shared" si="54"/>
        <v>0</v>
      </c>
      <c r="O2379" s="747"/>
    </row>
    <row r="2380" spans="1:15" ht="69.95" customHeight="1" x14ac:dyDescent="0.25">
      <c r="A2380" s="735"/>
      <c r="B2380" s="741"/>
      <c r="C2380" s="598">
        <v>2611125</v>
      </c>
      <c r="D2380" s="737" t="s">
        <v>778</v>
      </c>
      <c r="E2380" s="738" t="s">
        <v>997</v>
      </c>
      <c r="F2380" s="739" t="s">
        <v>35</v>
      </c>
      <c r="G2380" s="598">
        <v>81501250</v>
      </c>
      <c r="H2380" s="713" t="s">
        <v>780</v>
      </c>
      <c r="I2380" s="686" t="s">
        <v>665</v>
      </c>
      <c r="J2380" s="686" t="s">
        <v>623</v>
      </c>
      <c r="K2380" s="518" t="s">
        <v>163</v>
      </c>
      <c r="L2380" s="1383">
        <v>2</v>
      </c>
      <c r="M2380" s="521"/>
      <c r="N2380" s="521">
        <f t="shared" si="54"/>
        <v>0</v>
      </c>
      <c r="O2380" s="740">
        <f>SUM(N2380:N2384)</f>
        <v>0</v>
      </c>
    </row>
    <row r="2381" spans="1:15" ht="69.95" customHeight="1" x14ac:dyDescent="0.25">
      <c r="A2381" s="735"/>
      <c r="B2381" s="741"/>
      <c r="C2381" s="512">
        <v>2830557</v>
      </c>
      <c r="D2381" s="713" t="s">
        <v>724</v>
      </c>
      <c r="E2381" s="742"/>
      <c r="F2381" s="735"/>
      <c r="G2381" s="512">
        <v>51508030</v>
      </c>
      <c r="H2381" s="743" t="s">
        <v>725</v>
      </c>
      <c r="I2381" s="677" t="s">
        <v>726</v>
      </c>
      <c r="J2381" s="677"/>
      <c r="K2381" s="518" t="s">
        <v>163</v>
      </c>
      <c r="L2381" s="1383">
        <v>1</v>
      </c>
      <c r="M2381" s="521"/>
      <c r="N2381" s="521">
        <f t="shared" si="54"/>
        <v>0</v>
      </c>
      <c r="O2381" s="744"/>
    </row>
    <row r="2382" spans="1:15" ht="69.95" customHeight="1" x14ac:dyDescent="0.25">
      <c r="A2382" s="735"/>
      <c r="B2382" s="741"/>
      <c r="C2382" s="532">
        <v>1021752</v>
      </c>
      <c r="D2382" s="737" t="s">
        <v>689</v>
      </c>
      <c r="E2382" s="742"/>
      <c r="F2382" s="735"/>
      <c r="G2382" s="598">
        <v>41002192</v>
      </c>
      <c r="H2382" s="743" t="s">
        <v>691</v>
      </c>
      <c r="I2382" s="677" t="s">
        <v>685</v>
      </c>
      <c r="J2382" s="677"/>
      <c r="K2382" s="518" t="s">
        <v>103</v>
      </c>
      <c r="L2382" s="1383">
        <v>6</v>
      </c>
      <c r="M2382" s="521"/>
      <c r="N2382" s="521">
        <f t="shared" si="54"/>
        <v>0</v>
      </c>
      <c r="O2382" s="744"/>
    </row>
    <row r="2383" spans="1:15" ht="69.95" customHeight="1" x14ac:dyDescent="0.25">
      <c r="A2383" s="735"/>
      <c r="B2383" s="741"/>
      <c r="C2383" s="748">
        <v>2056203</v>
      </c>
      <c r="D2383" s="749" t="s">
        <v>727</v>
      </c>
      <c r="E2383" s="742"/>
      <c r="F2383" s="735"/>
      <c r="G2383" s="750">
        <v>10804300</v>
      </c>
      <c r="H2383" s="743" t="s">
        <v>728</v>
      </c>
      <c r="I2383" s="677" t="s">
        <v>466</v>
      </c>
      <c r="J2383" s="677"/>
      <c r="K2383" s="518" t="s">
        <v>163</v>
      </c>
      <c r="L2383" s="1383">
        <v>3</v>
      </c>
      <c r="M2383" s="521"/>
      <c r="N2383" s="521">
        <f t="shared" si="54"/>
        <v>0</v>
      </c>
      <c r="O2383" s="744"/>
    </row>
    <row r="2384" spans="1:15" ht="69.95" customHeight="1" x14ac:dyDescent="0.25">
      <c r="A2384" s="735"/>
      <c r="B2384" s="741"/>
      <c r="C2384" s="532">
        <v>2820111</v>
      </c>
      <c r="D2384" s="737" t="s">
        <v>455</v>
      </c>
      <c r="E2384" s="745"/>
      <c r="F2384" s="746"/>
      <c r="G2384" s="598">
        <v>50113160</v>
      </c>
      <c r="H2384" s="743" t="s">
        <v>456</v>
      </c>
      <c r="I2384" s="677" t="s">
        <v>448</v>
      </c>
      <c r="J2384" s="677"/>
      <c r="K2384" s="518" t="s">
        <v>163</v>
      </c>
      <c r="L2384" s="1383">
        <v>1</v>
      </c>
      <c r="M2384" s="521"/>
      <c r="N2384" s="521">
        <f t="shared" si="54"/>
        <v>0</v>
      </c>
      <c r="O2384" s="747"/>
    </row>
    <row r="2385" spans="1:15" ht="69.95" customHeight="1" x14ac:dyDescent="0.25">
      <c r="A2385" s="735"/>
      <c r="B2385" s="753"/>
      <c r="C2385" s="532">
        <v>2621106</v>
      </c>
      <c r="D2385" s="737" t="s">
        <v>754</v>
      </c>
      <c r="E2385" s="770" t="s">
        <v>967</v>
      </c>
      <c r="F2385" s="771" t="s">
        <v>35</v>
      </c>
      <c r="G2385" s="598">
        <v>80611063</v>
      </c>
      <c r="H2385" s="779" t="s">
        <v>756</v>
      </c>
      <c r="I2385" s="780" t="s">
        <v>665</v>
      </c>
      <c r="J2385" s="780" t="s">
        <v>623</v>
      </c>
      <c r="K2385" s="518" t="s">
        <v>163</v>
      </c>
      <c r="L2385" s="1383">
        <v>2</v>
      </c>
      <c r="M2385" s="521"/>
      <c r="N2385" s="521">
        <f t="shared" si="54"/>
        <v>0</v>
      </c>
      <c r="O2385" s="772">
        <f>SUM(N2385)</f>
        <v>0</v>
      </c>
    </row>
    <row r="2386" spans="1:15" ht="69.95" customHeight="1" x14ac:dyDescent="0.25">
      <c r="A2386" s="716" t="s">
        <v>1167</v>
      </c>
      <c r="B2386" s="717"/>
      <c r="C2386" s="565">
        <v>2120102</v>
      </c>
      <c r="D2386" s="708" t="s">
        <v>655</v>
      </c>
      <c r="E2386" s="762" t="s">
        <v>1124</v>
      </c>
      <c r="F2386" s="763" t="s">
        <v>1125</v>
      </c>
      <c r="G2386" s="565">
        <v>12005072</v>
      </c>
      <c r="H2386" s="708" t="s">
        <v>658</v>
      </c>
      <c r="I2386" s="660" t="s">
        <v>466</v>
      </c>
      <c r="J2386" s="660" t="s">
        <v>30</v>
      </c>
      <c r="K2386" s="562" t="s">
        <v>163</v>
      </c>
      <c r="L2386" s="1382">
        <v>2</v>
      </c>
      <c r="M2386" s="563"/>
      <c r="N2386" s="563">
        <f t="shared" si="54"/>
        <v>0</v>
      </c>
      <c r="O2386" s="720">
        <f>SUM(N2387:N2394)</f>
        <v>0</v>
      </c>
    </row>
    <row r="2387" spans="1:15" ht="69.95" customHeight="1" x14ac:dyDescent="0.25">
      <c r="A2387" s="716"/>
      <c r="B2387" s="721"/>
      <c r="C2387" s="559">
        <v>2112042</v>
      </c>
      <c r="D2387" s="710" t="s">
        <v>659</v>
      </c>
      <c r="E2387" s="722"/>
      <c r="F2387" s="763"/>
      <c r="G2387" s="559">
        <v>12611400</v>
      </c>
      <c r="H2387" s="709" t="s">
        <v>660</v>
      </c>
      <c r="I2387" s="665" t="s">
        <v>466</v>
      </c>
      <c r="J2387" s="665"/>
      <c r="K2387" s="562" t="s">
        <v>163</v>
      </c>
      <c r="L2387" s="1382">
        <v>2</v>
      </c>
      <c r="M2387" s="563"/>
      <c r="N2387" s="563">
        <f t="shared" si="54"/>
        <v>0</v>
      </c>
      <c r="O2387" s="723"/>
    </row>
    <row r="2388" spans="1:15" ht="69.95" customHeight="1" x14ac:dyDescent="0.25">
      <c r="A2388" s="716"/>
      <c r="B2388" s="721"/>
      <c r="C2388" s="574">
        <v>2516122</v>
      </c>
      <c r="D2388" s="724" t="s">
        <v>661</v>
      </c>
      <c r="E2388" s="722"/>
      <c r="F2388" s="763"/>
      <c r="G2388" s="608">
        <v>81528112</v>
      </c>
      <c r="H2388" s="710" t="s">
        <v>664</v>
      </c>
      <c r="I2388" s="668" t="s">
        <v>665</v>
      </c>
      <c r="J2388" s="668"/>
      <c r="K2388" s="562" t="s">
        <v>163</v>
      </c>
      <c r="L2388" s="1382">
        <v>2</v>
      </c>
      <c r="M2388" s="563"/>
      <c r="N2388" s="563">
        <f t="shared" si="54"/>
        <v>0</v>
      </c>
      <c r="O2388" s="723"/>
    </row>
    <row r="2389" spans="1:15" ht="69.95" customHeight="1" x14ac:dyDescent="0.25">
      <c r="A2389" s="716"/>
      <c r="B2389" s="721"/>
      <c r="C2389" s="574">
        <v>2801201</v>
      </c>
      <c r="D2389" s="724" t="s">
        <v>947</v>
      </c>
      <c r="E2389" s="722"/>
      <c r="F2389" s="763"/>
      <c r="G2389" s="608">
        <v>51070120</v>
      </c>
      <c r="H2389" s="754" t="s">
        <v>948</v>
      </c>
      <c r="I2389" s="660" t="s">
        <v>448</v>
      </c>
      <c r="J2389" s="660"/>
      <c r="K2389" s="562" t="s">
        <v>163</v>
      </c>
      <c r="L2389" s="1382">
        <v>1</v>
      </c>
      <c r="M2389" s="563"/>
      <c r="N2389" s="563">
        <f t="shared" si="54"/>
        <v>0</v>
      </c>
      <c r="O2389" s="723"/>
    </row>
    <row r="2390" spans="1:15" ht="69.95" customHeight="1" x14ac:dyDescent="0.25">
      <c r="A2390" s="716"/>
      <c r="B2390" s="721"/>
      <c r="C2390" s="574">
        <v>2851630</v>
      </c>
      <c r="D2390" s="724" t="s">
        <v>459</v>
      </c>
      <c r="E2390" s="722"/>
      <c r="F2390" s="763"/>
      <c r="G2390" s="608">
        <v>53516052</v>
      </c>
      <c r="H2390" s="754" t="s">
        <v>460</v>
      </c>
      <c r="I2390" s="660" t="s">
        <v>448</v>
      </c>
      <c r="J2390" s="660"/>
      <c r="K2390" s="562" t="s">
        <v>163</v>
      </c>
      <c r="L2390" s="1382">
        <v>1</v>
      </c>
      <c r="M2390" s="563"/>
      <c r="N2390" s="563">
        <f t="shared" si="54"/>
        <v>0</v>
      </c>
      <c r="O2390" s="723"/>
    </row>
    <row r="2391" spans="1:15" ht="69.95" customHeight="1" x14ac:dyDescent="0.25">
      <c r="A2391" s="716"/>
      <c r="B2391" s="721"/>
      <c r="C2391" s="565">
        <v>2831607</v>
      </c>
      <c r="D2391" s="708" t="s">
        <v>449</v>
      </c>
      <c r="E2391" s="722"/>
      <c r="F2391" s="763"/>
      <c r="G2391" s="565">
        <v>54038070</v>
      </c>
      <c r="H2391" s="754" t="s">
        <v>450</v>
      </c>
      <c r="I2391" s="660" t="s">
        <v>448</v>
      </c>
      <c r="J2391" s="660"/>
      <c r="K2391" s="562" t="s">
        <v>163</v>
      </c>
      <c r="L2391" s="1382">
        <v>1</v>
      </c>
      <c r="M2391" s="563"/>
      <c r="N2391" s="563">
        <f t="shared" si="54"/>
        <v>0</v>
      </c>
      <c r="O2391" s="723"/>
    </row>
    <row r="2392" spans="1:15" ht="69.95" customHeight="1" x14ac:dyDescent="0.25">
      <c r="A2392" s="716"/>
      <c r="B2392" s="721"/>
      <c r="C2392" s="574">
        <v>2820111</v>
      </c>
      <c r="D2392" s="724" t="s">
        <v>455</v>
      </c>
      <c r="E2392" s="722"/>
      <c r="F2392" s="763"/>
      <c r="G2392" s="608">
        <v>50113160</v>
      </c>
      <c r="H2392" s="754" t="s">
        <v>456</v>
      </c>
      <c r="I2392" s="660" t="s">
        <v>448</v>
      </c>
      <c r="J2392" s="660"/>
      <c r="K2392" s="562" t="s">
        <v>163</v>
      </c>
      <c r="L2392" s="1382">
        <v>1</v>
      </c>
      <c r="M2392" s="563"/>
      <c r="N2392" s="563">
        <f t="shared" si="54"/>
        <v>0</v>
      </c>
      <c r="O2392" s="723"/>
    </row>
    <row r="2393" spans="1:15" ht="69.95" customHeight="1" x14ac:dyDescent="0.25">
      <c r="A2393" s="716"/>
      <c r="B2393" s="721"/>
      <c r="C2393" s="574">
        <v>1010337</v>
      </c>
      <c r="D2393" s="724" t="s">
        <v>667</v>
      </c>
      <c r="E2393" s="722"/>
      <c r="F2393" s="763"/>
      <c r="G2393" s="608">
        <v>40103058</v>
      </c>
      <c r="H2393" s="754" t="s">
        <v>668</v>
      </c>
      <c r="I2393" s="660" t="s">
        <v>669</v>
      </c>
      <c r="J2393" s="660"/>
      <c r="K2393" s="562" t="s">
        <v>103</v>
      </c>
      <c r="L2393" s="1382">
        <v>6</v>
      </c>
      <c r="M2393" s="563"/>
      <c r="N2393" s="563">
        <f t="shared" si="54"/>
        <v>0</v>
      </c>
      <c r="O2393" s="723"/>
    </row>
    <row r="2394" spans="1:15" ht="69.95" customHeight="1" x14ac:dyDescent="0.25">
      <c r="A2394" s="716"/>
      <c r="B2394" s="721"/>
      <c r="C2394" s="574">
        <v>2901620</v>
      </c>
      <c r="D2394" s="724" t="s">
        <v>457</v>
      </c>
      <c r="E2394" s="725"/>
      <c r="F2394" s="776"/>
      <c r="G2394" s="608">
        <v>52516050</v>
      </c>
      <c r="H2394" s="754" t="s">
        <v>458</v>
      </c>
      <c r="I2394" s="660" t="s">
        <v>448</v>
      </c>
      <c r="J2394" s="660"/>
      <c r="K2394" s="562" t="s">
        <v>163</v>
      </c>
      <c r="L2394" s="1382">
        <v>2</v>
      </c>
      <c r="M2394" s="563"/>
      <c r="N2394" s="563">
        <f t="shared" si="54"/>
        <v>0</v>
      </c>
      <c r="O2394" s="727"/>
    </row>
    <row r="2395" spans="1:15" ht="69.95" customHeight="1" x14ac:dyDescent="0.25">
      <c r="A2395" s="716"/>
      <c r="B2395" s="721"/>
      <c r="C2395" s="574">
        <v>2624208</v>
      </c>
      <c r="D2395" s="724" t="s">
        <v>711</v>
      </c>
      <c r="E2395" s="764" t="s">
        <v>1143</v>
      </c>
      <c r="F2395" s="777" t="s">
        <v>35</v>
      </c>
      <c r="G2395" s="608">
        <v>80633008</v>
      </c>
      <c r="H2395" s="754" t="s">
        <v>713</v>
      </c>
      <c r="I2395" s="660" t="s">
        <v>665</v>
      </c>
      <c r="J2395" s="660" t="s">
        <v>30</v>
      </c>
      <c r="K2395" s="562" t="s">
        <v>163</v>
      </c>
      <c r="L2395" s="1382">
        <v>2</v>
      </c>
      <c r="M2395" s="563"/>
      <c r="N2395" s="563">
        <f t="shared" si="54"/>
        <v>0</v>
      </c>
      <c r="O2395" s="766">
        <f>SUM(N2395)</f>
        <v>0</v>
      </c>
    </row>
    <row r="2396" spans="1:15" ht="69.95" customHeight="1" x14ac:dyDescent="0.25">
      <c r="A2396" s="716"/>
      <c r="B2396" s="721"/>
      <c r="C2396" s="574">
        <v>2600606</v>
      </c>
      <c r="D2396" s="724" t="s">
        <v>846</v>
      </c>
      <c r="E2396" s="728" t="s">
        <v>1127</v>
      </c>
      <c r="F2396" s="778" t="s">
        <v>1128</v>
      </c>
      <c r="G2396" s="608">
        <v>81201006</v>
      </c>
      <c r="H2396" s="710" t="s">
        <v>849</v>
      </c>
      <c r="I2396" s="668" t="s">
        <v>665</v>
      </c>
      <c r="J2396" s="668" t="s">
        <v>30</v>
      </c>
      <c r="K2396" s="562" t="s">
        <v>163</v>
      </c>
      <c r="L2396" s="1382">
        <v>2</v>
      </c>
      <c r="M2396" s="563"/>
      <c r="N2396" s="563">
        <f t="shared" si="54"/>
        <v>0</v>
      </c>
      <c r="O2396" s="720">
        <f>SUM(N2396:N2397)</f>
        <v>0</v>
      </c>
    </row>
    <row r="2397" spans="1:15" ht="69.95" customHeight="1" x14ac:dyDescent="0.25">
      <c r="A2397" s="716"/>
      <c r="B2397" s="721"/>
      <c r="C2397" s="574">
        <v>1010337</v>
      </c>
      <c r="D2397" s="724" t="s">
        <v>667</v>
      </c>
      <c r="E2397" s="725"/>
      <c r="F2397" s="776"/>
      <c r="G2397" s="608">
        <v>40103058</v>
      </c>
      <c r="H2397" s="754" t="s">
        <v>668</v>
      </c>
      <c r="I2397" s="660" t="s">
        <v>669</v>
      </c>
      <c r="J2397" s="660"/>
      <c r="K2397" s="562" t="s">
        <v>103</v>
      </c>
      <c r="L2397" s="1382">
        <v>6</v>
      </c>
      <c r="M2397" s="563"/>
      <c r="N2397" s="563">
        <f t="shared" si="54"/>
        <v>0</v>
      </c>
      <c r="O2397" s="727"/>
    </row>
    <row r="2398" spans="1:15" ht="69.95" customHeight="1" x14ac:dyDescent="0.25">
      <c r="A2398" s="716"/>
      <c r="B2398" s="721"/>
      <c r="C2398" s="574">
        <v>3010508</v>
      </c>
      <c r="D2398" s="724" t="s">
        <v>1144</v>
      </c>
      <c r="E2398" s="728" t="s">
        <v>1145</v>
      </c>
      <c r="F2398" s="778" t="s">
        <v>1145</v>
      </c>
      <c r="G2398" s="608">
        <v>90106025</v>
      </c>
      <c r="H2398" s="710" t="s">
        <v>1146</v>
      </c>
      <c r="I2398" s="668" t="s">
        <v>680</v>
      </c>
      <c r="J2398" s="668" t="s">
        <v>36</v>
      </c>
      <c r="K2398" s="562" t="s">
        <v>163</v>
      </c>
      <c r="L2398" s="1382">
        <v>1</v>
      </c>
      <c r="M2398" s="563"/>
      <c r="N2398" s="563">
        <f t="shared" si="54"/>
        <v>0</v>
      </c>
      <c r="O2398" s="720">
        <f>SUM(N2398:N2400)</f>
        <v>0</v>
      </c>
    </row>
    <row r="2399" spans="1:15" ht="69.95" customHeight="1" x14ac:dyDescent="0.25">
      <c r="A2399" s="716"/>
      <c r="B2399" s="721"/>
      <c r="C2399" s="729">
        <v>2820161</v>
      </c>
      <c r="D2399" s="730" t="s">
        <v>909</v>
      </c>
      <c r="E2399" s="722"/>
      <c r="F2399" s="763"/>
      <c r="G2399" s="731">
        <v>50113260</v>
      </c>
      <c r="H2399" s="755" t="s">
        <v>910</v>
      </c>
      <c r="I2399" s="733" t="s">
        <v>448</v>
      </c>
      <c r="J2399" s="733"/>
      <c r="K2399" s="562" t="s">
        <v>163</v>
      </c>
      <c r="L2399" s="1382">
        <v>2</v>
      </c>
      <c r="M2399" s="563"/>
      <c r="N2399" s="563">
        <f t="shared" si="54"/>
        <v>0</v>
      </c>
      <c r="O2399" s="723"/>
    </row>
    <row r="2400" spans="1:15" ht="69.95" customHeight="1" x14ac:dyDescent="0.25">
      <c r="A2400" s="716"/>
      <c r="B2400" s="721"/>
      <c r="C2400" s="574">
        <v>2820108</v>
      </c>
      <c r="D2400" s="724" t="s">
        <v>686</v>
      </c>
      <c r="E2400" s="725"/>
      <c r="F2400" s="776"/>
      <c r="G2400" s="608">
        <v>50112008</v>
      </c>
      <c r="H2400" s="754" t="s">
        <v>687</v>
      </c>
      <c r="I2400" s="660" t="s">
        <v>448</v>
      </c>
      <c r="J2400" s="660"/>
      <c r="K2400" s="562" t="s">
        <v>688</v>
      </c>
      <c r="L2400" s="1382">
        <v>1</v>
      </c>
      <c r="M2400" s="563"/>
      <c r="N2400" s="563">
        <f t="shared" si="54"/>
        <v>0</v>
      </c>
      <c r="O2400" s="727"/>
    </row>
    <row r="2401" spans="1:15" ht="69.95" customHeight="1" x14ac:dyDescent="0.25">
      <c r="A2401" s="716"/>
      <c r="B2401" s="721"/>
      <c r="C2401" s="608">
        <v>2611125</v>
      </c>
      <c r="D2401" s="724" t="s">
        <v>778</v>
      </c>
      <c r="E2401" s="728" t="s">
        <v>997</v>
      </c>
      <c r="F2401" s="778" t="s">
        <v>35</v>
      </c>
      <c r="G2401" s="608">
        <v>81501250</v>
      </c>
      <c r="H2401" s="710" t="s">
        <v>780</v>
      </c>
      <c r="I2401" s="668" t="s">
        <v>665</v>
      </c>
      <c r="J2401" s="668" t="s">
        <v>623</v>
      </c>
      <c r="K2401" s="562" t="s">
        <v>163</v>
      </c>
      <c r="L2401" s="1382">
        <v>2</v>
      </c>
      <c r="M2401" s="563"/>
      <c r="N2401" s="563">
        <f t="shared" si="54"/>
        <v>0</v>
      </c>
      <c r="O2401" s="720">
        <f>SUM(N2401:N2405)</f>
        <v>0</v>
      </c>
    </row>
    <row r="2402" spans="1:15" ht="69.95" customHeight="1" x14ac:dyDescent="0.25">
      <c r="A2402" s="716"/>
      <c r="B2402" s="721"/>
      <c r="C2402" s="559">
        <v>2830557</v>
      </c>
      <c r="D2402" s="710" t="s">
        <v>724</v>
      </c>
      <c r="E2402" s="722"/>
      <c r="F2402" s="763"/>
      <c r="G2402" s="559">
        <v>51508030</v>
      </c>
      <c r="H2402" s="754" t="s">
        <v>725</v>
      </c>
      <c r="I2402" s="660" t="s">
        <v>726</v>
      </c>
      <c r="J2402" s="660"/>
      <c r="K2402" s="562" t="s">
        <v>163</v>
      </c>
      <c r="L2402" s="1382">
        <v>1</v>
      </c>
      <c r="M2402" s="563"/>
      <c r="N2402" s="563">
        <f t="shared" si="54"/>
        <v>0</v>
      </c>
      <c r="O2402" s="723"/>
    </row>
    <row r="2403" spans="1:15" ht="69.95" customHeight="1" x14ac:dyDescent="0.25">
      <c r="A2403" s="716"/>
      <c r="B2403" s="721"/>
      <c r="C2403" s="574">
        <v>1021752</v>
      </c>
      <c r="D2403" s="724" t="s">
        <v>689</v>
      </c>
      <c r="E2403" s="722"/>
      <c r="F2403" s="763"/>
      <c r="G2403" s="608">
        <v>41002192</v>
      </c>
      <c r="H2403" s="754" t="s">
        <v>691</v>
      </c>
      <c r="I2403" s="660" t="s">
        <v>685</v>
      </c>
      <c r="J2403" s="660"/>
      <c r="K2403" s="562" t="s">
        <v>103</v>
      </c>
      <c r="L2403" s="1382">
        <v>6</v>
      </c>
      <c r="M2403" s="563"/>
      <c r="N2403" s="563">
        <f t="shared" si="54"/>
        <v>0</v>
      </c>
      <c r="O2403" s="723"/>
    </row>
    <row r="2404" spans="1:15" ht="69.95" customHeight="1" x14ac:dyDescent="0.25">
      <c r="A2404" s="716"/>
      <c r="B2404" s="721"/>
      <c r="C2404" s="729">
        <v>2056203</v>
      </c>
      <c r="D2404" s="730" t="s">
        <v>727</v>
      </c>
      <c r="E2404" s="722"/>
      <c r="F2404" s="763"/>
      <c r="G2404" s="731">
        <v>10804300</v>
      </c>
      <c r="H2404" s="754" t="s">
        <v>728</v>
      </c>
      <c r="I2404" s="660" t="s">
        <v>466</v>
      </c>
      <c r="J2404" s="660"/>
      <c r="K2404" s="562" t="s">
        <v>163</v>
      </c>
      <c r="L2404" s="1382">
        <v>3</v>
      </c>
      <c r="M2404" s="563"/>
      <c r="N2404" s="563">
        <f t="shared" si="54"/>
        <v>0</v>
      </c>
      <c r="O2404" s="723"/>
    </row>
    <row r="2405" spans="1:15" ht="69.95" customHeight="1" x14ac:dyDescent="0.25">
      <c r="A2405" s="716"/>
      <c r="B2405" s="721"/>
      <c r="C2405" s="574">
        <v>2820111</v>
      </c>
      <c r="D2405" s="724" t="s">
        <v>455</v>
      </c>
      <c r="E2405" s="725"/>
      <c r="F2405" s="776"/>
      <c r="G2405" s="608">
        <v>50113160</v>
      </c>
      <c r="H2405" s="754" t="s">
        <v>456</v>
      </c>
      <c r="I2405" s="660" t="s">
        <v>448</v>
      </c>
      <c r="J2405" s="660"/>
      <c r="K2405" s="562" t="s">
        <v>163</v>
      </c>
      <c r="L2405" s="1382">
        <v>1</v>
      </c>
      <c r="M2405" s="563"/>
      <c r="N2405" s="563">
        <f t="shared" si="54"/>
        <v>0</v>
      </c>
      <c r="O2405" s="727"/>
    </row>
    <row r="2406" spans="1:15" ht="69.95" customHeight="1" x14ac:dyDescent="0.25">
      <c r="A2406" s="716"/>
      <c r="B2406" s="734"/>
      <c r="C2406" s="574">
        <v>2621110</v>
      </c>
      <c r="D2406" s="724" t="s">
        <v>973</v>
      </c>
      <c r="E2406" s="764" t="s">
        <v>974</v>
      </c>
      <c r="F2406" s="777" t="s">
        <v>35</v>
      </c>
      <c r="G2406" s="608">
        <v>80611100</v>
      </c>
      <c r="H2406" s="754" t="s">
        <v>975</v>
      </c>
      <c r="I2406" s="660" t="s">
        <v>665</v>
      </c>
      <c r="J2406" s="660" t="s">
        <v>623</v>
      </c>
      <c r="K2406" s="562" t="s">
        <v>163</v>
      </c>
      <c r="L2406" s="1382">
        <v>2</v>
      </c>
      <c r="M2406" s="563"/>
      <c r="N2406" s="563">
        <f t="shared" si="54"/>
        <v>0</v>
      </c>
      <c r="O2406" s="766">
        <f>SUM(N2406)</f>
        <v>0</v>
      </c>
    </row>
    <row r="2407" spans="1:15" ht="69.95" customHeight="1" x14ac:dyDescent="0.25">
      <c r="A2407" s="735" t="s">
        <v>1168</v>
      </c>
      <c r="B2407" s="736"/>
      <c r="C2407" s="523">
        <v>2120102</v>
      </c>
      <c r="D2407" s="711" t="s">
        <v>655</v>
      </c>
      <c r="E2407" s="768" t="s">
        <v>1124</v>
      </c>
      <c r="F2407" s="769" t="s">
        <v>1125</v>
      </c>
      <c r="G2407" s="523">
        <v>12005072</v>
      </c>
      <c r="H2407" s="711" t="s">
        <v>658</v>
      </c>
      <c r="I2407" s="677" t="s">
        <v>466</v>
      </c>
      <c r="J2407" s="677" t="s">
        <v>30</v>
      </c>
      <c r="K2407" s="518" t="s">
        <v>163</v>
      </c>
      <c r="L2407" s="1383">
        <v>2</v>
      </c>
      <c r="M2407" s="521"/>
      <c r="N2407" s="521">
        <f t="shared" si="54"/>
        <v>0</v>
      </c>
      <c r="O2407" s="740">
        <f>SUM(N2408:N2415)</f>
        <v>0</v>
      </c>
    </row>
    <row r="2408" spans="1:15" ht="69.95" customHeight="1" x14ac:dyDescent="0.25">
      <c r="A2408" s="735"/>
      <c r="B2408" s="741"/>
      <c r="C2408" s="512">
        <v>2112042</v>
      </c>
      <c r="D2408" s="713" t="s">
        <v>659</v>
      </c>
      <c r="E2408" s="742"/>
      <c r="F2408" s="735"/>
      <c r="G2408" s="512">
        <v>12611400</v>
      </c>
      <c r="H2408" s="712" t="s">
        <v>660</v>
      </c>
      <c r="I2408" s="517" t="s">
        <v>466</v>
      </c>
      <c r="J2408" s="517"/>
      <c r="K2408" s="518" t="s">
        <v>163</v>
      </c>
      <c r="L2408" s="1383">
        <v>2</v>
      </c>
      <c r="M2408" s="521"/>
      <c r="N2408" s="521">
        <f t="shared" si="54"/>
        <v>0</v>
      </c>
      <c r="O2408" s="744"/>
    </row>
    <row r="2409" spans="1:15" ht="69.95" customHeight="1" x14ac:dyDescent="0.25">
      <c r="A2409" s="735"/>
      <c r="B2409" s="741"/>
      <c r="C2409" s="532">
        <v>2516122</v>
      </c>
      <c r="D2409" s="737" t="s">
        <v>661</v>
      </c>
      <c r="E2409" s="742"/>
      <c r="F2409" s="735"/>
      <c r="G2409" s="598">
        <v>81528112</v>
      </c>
      <c r="H2409" s="713" t="s">
        <v>664</v>
      </c>
      <c r="I2409" s="686" t="s">
        <v>665</v>
      </c>
      <c r="J2409" s="686"/>
      <c r="K2409" s="518" t="s">
        <v>163</v>
      </c>
      <c r="L2409" s="1383">
        <v>2</v>
      </c>
      <c r="M2409" s="521"/>
      <c r="N2409" s="521">
        <f t="shared" si="54"/>
        <v>0</v>
      </c>
      <c r="O2409" s="744"/>
    </row>
    <row r="2410" spans="1:15" ht="69.95" customHeight="1" x14ac:dyDescent="0.25">
      <c r="A2410" s="735"/>
      <c r="B2410" s="741"/>
      <c r="C2410" s="532">
        <v>2801201</v>
      </c>
      <c r="D2410" s="737" t="s">
        <v>947</v>
      </c>
      <c r="E2410" s="742"/>
      <c r="F2410" s="735"/>
      <c r="G2410" s="598">
        <v>51070120</v>
      </c>
      <c r="H2410" s="743" t="s">
        <v>948</v>
      </c>
      <c r="I2410" s="677" t="s">
        <v>448</v>
      </c>
      <c r="J2410" s="677"/>
      <c r="K2410" s="518" t="s">
        <v>163</v>
      </c>
      <c r="L2410" s="1383">
        <v>1</v>
      </c>
      <c r="M2410" s="521"/>
      <c r="N2410" s="521">
        <f t="shared" si="54"/>
        <v>0</v>
      </c>
      <c r="O2410" s="744"/>
    </row>
    <row r="2411" spans="1:15" ht="69.95" customHeight="1" x14ac:dyDescent="0.25">
      <c r="A2411" s="735"/>
      <c r="B2411" s="741"/>
      <c r="C2411" s="532">
        <v>2851630</v>
      </c>
      <c r="D2411" s="737" t="s">
        <v>459</v>
      </c>
      <c r="E2411" s="742"/>
      <c r="F2411" s="735"/>
      <c r="G2411" s="598">
        <v>53516052</v>
      </c>
      <c r="H2411" s="743" t="s">
        <v>460</v>
      </c>
      <c r="I2411" s="677" t="s">
        <v>448</v>
      </c>
      <c r="J2411" s="677"/>
      <c r="K2411" s="518" t="s">
        <v>163</v>
      </c>
      <c r="L2411" s="1383">
        <v>1</v>
      </c>
      <c r="M2411" s="521"/>
      <c r="N2411" s="521">
        <f t="shared" si="54"/>
        <v>0</v>
      </c>
      <c r="O2411" s="744"/>
    </row>
    <row r="2412" spans="1:15" ht="69.95" customHeight="1" x14ac:dyDescent="0.25">
      <c r="A2412" s="735"/>
      <c r="B2412" s="741"/>
      <c r="C2412" s="523">
        <v>2831607</v>
      </c>
      <c r="D2412" s="711" t="s">
        <v>449</v>
      </c>
      <c r="E2412" s="742"/>
      <c r="F2412" s="735"/>
      <c r="G2412" s="523">
        <v>54038070</v>
      </c>
      <c r="H2412" s="743" t="s">
        <v>450</v>
      </c>
      <c r="I2412" s="677" t="s">
        <v>448</v>
      </c>
      <c r="J2412" s="677"/>
      <c r="K2412" s="518" t="s">
        <v>163</v>
      </c>
      <c r="L2412" s="1383">
        <v>1</v>
      </c>
      <c r="M2412" s="521"/>
      <c r="N2412" s="521">
        <f t="shared" si="54"/>
        <v>0</v>
      </c>
      <c r="O2412" s="744"/>
    </row>
    <row r="2413" spans="1:15" ht="69.95" customHeight="1" x14ac:dyDescent="0.25">
      <c r="A2413" s="735"/>
      <c r="B2413" s="741"/>
      <c r="C2413" s="532">
        <v>2820111</v>
      </c>
      <c r="D2413" s="737" t="s">
        <v>455</v>
      </c>
      <c r="E2413" s="742"/>
      <c r="F2413" s="735"/>
      <c r="G2413" s="598">
        <v>50113160</v>
      </c>
      <c r="H2413" s="743" t="s">
        <v>456</v>
      </c>
      <c r="I2413" s="677" t="s">
        <v>448</v>
      </c>
      <c r="J2413" s="677"/>
      <c r="K2413" s="518" t="s">
        <v>163</v>
      </c>
      <c r="L2413" s="1383">
        <v>1</v>
      </c>
      <c r="M2413" s="521"/>
      <c r="N2413" s="521">
        <f t="shared" si="54"/>
        <v>0</v>
      </c>
      <c r="O2413" s="744"/>
    </row>
    <row r="2414" spans="1:15" ht="69.95" customHeight="1" x14ac:dyDescent="0.25">
      <c r="A2414" s="735"/>
      <c r="B2414" s="741"/>
      <c r="C2414" s="532">
        <v>1010337</v>
      </c>
      <c r="D2414" s="737" t="s">
        <v>667</v>
      </c>
      <c r="E2414" s="742"/>
      <c r="F2414" s="735"/>
      <c r="G2414" s="598">
        <v>40103058</v>
      </c>
      <c r="H2414" s="743" t="s">
        <v>668</v>
      </c>
      <c r="I2414" s="677" t="s">
        <v>669</v>
      </c>
      <c r="J2414" s="677"/>
      <c r="K2414" s="518" t="s">
        <v>103</v>
      </c>
      <c r="L2414" s="1383">
        <v>6</v>
      </c>
      <c r="M2414" s="521"/>
      <c r="N2414" s="521">
        <f t="shared" si="54"/>
        <v>0</v>
      </c>
      <c r="O2414" s="744"/>
    </row>
    <row r="2415" spans="1:15" ht="69.95" customHeight="1" x14ac:dyDescent="0.25">
      <c r="A2415" s="735"/>
      <c r="B2415" s="741"/>
      <c r="C2415" s="532">
        <v>2901620</v>
      </c>
      <c r="D2415" s="737" t="s">
        <v>457</v>
      </c>
      <c r="E2415" s="745"/>
      <c r="F2415" s="746"/>
      <c r="G2415" s="598">
        <v>52516050</v>
      </c>
      <c r="H2415" s="743" t="s">
        <v>458</v>
      </c>
      <c r="I2415" s="677" t="s">
        <v>448</v>
      </c>
      <c r="J2415" s="677"/>
      <c r="K2415" s="518" t="s">
        <v>163</v>
      </c>
      <c r="L2415" s="1383">
        <v>2</v>
      </c>
      <c r="M2415" s="521"/>
      <c r="N2415" s="521">
        <f t="shared" si="54"/>
        <v>0</v>
      </c>
      <c r="O2415" s="747"/>
    </row>
    <row r="2416" spans="1:15" ht="69.95" customHeight="1" x14ac:dyDescent="0.25">
      <c r="A2416" s="735"/>
      <c r="B2416" s="741"/>
      <c r="C2416" s="532">
        <v>2624212</v>
      </c>
      <c r="D2416" s="737" t="s">
        <v>803</v>
      </c>
      <c r="E2416" s="770" t="s">
        <v>1148</v>
      </c>
      <c r="F2416" s="771" t="s">
        <v>35</v>
      </c>
      <c r="G2416" s="598">
        <v>80633012</v>
      </c>
      <c r="H2416" s="743" t="s">
        <v>805</v>
      </c>
      <c r="I2416" s="677" t="s">
        <v>665</v>
      </c>
      <c r="J2416" s="677" t="s">
        <v>30</v>
      </c>
      <c r="K2416" s="518" t="s">
        <v>163</v>
      </c>
      <c r="L2416" s="1383">
        <v>2</v>
      </c>
      <c r="M2416" s="521"/>
      <c r="N2416" s="521">
        <f t="shared" si="54"/>
        <v>0</v>
      </c>
      <c r="O2416" s="772">
        <f>SUM(N2416)</f>
        <v>0</v>
      </c>
    </row>
    <row r="2417" spans="1:15" ht="69.95" customHeight="1" x14ac:dyDescent="0.25">
      <c r="A2417" s="735"/>
      <c r="B2417" s="741"/>
      <c r="C2417" s="532">
        <v>2600606</v>
      </c>
      <c r="D2417" s="737" t="s">
        <v>846</v>
      </c>
      <c r="E2417" s="738" t="s">
        <v>1127</v>
      </c>
      <c r="F2417" s="739" t="s">
        <v>1128</v>
      </c>
      <c r="G2417" s="598">
        <v>81201006</v>
      </c>
      <c r="H2417" s="713" t="s">
        <v>849</v>
      </c>
      <c r="I2417" s="686" t="s">
        <v>665</v>
      </c>
      <c r="J2417" s="686" t="s">
        <v>30</v>
      </c>
      <c r="K2417" s="518" t="s">
        <v>163</v>
      </c>
      <c r="L2417" s="1383">
        <v>2</v>
      </c>
      <c r="M2417" s="521"/>
      <c r="N2417" s="521">
        <f t="shared" si="54"/>
        <v>0</v>
      </c>
      <c r="O2417" s="740">
        <f>SUM(N2417:N2418)</f>
        <v>0</v>
      </c>
    </row>
    <row r="2418" spans="1:15" ht="69.95" customHeight="1" x14ac:dyDescent="0.25">
      <c r="A2418" s="735"/>
      <c r="B2418" s="741"/>
      <c r="C2418" s="532">
        <v>1010337</v>
      </c>
      <c r="D2418" s="737" t="s">
        <v>667</v>
      </c>
      <c r="E2418" s="745"/>
      <c r="F2418" s="746"/>
      <c r="G2418" s="598">
        <v>40103058</v>
      </c>
      <c r="H2418" s="743" t="s">
        <v>668</v>
      </c>
      <c r="I2418" s="677" t="s">
        <v>669</v>
      </c>
      <c r="J2418" s="677"/>
      <c r="K2418" s="518" t="s">
        <v>103</v>
      </c>
      <c r="L2418" s="1383">
        <v>6</v>
      </c>
      <c r="M2418" s="521"/>
      <c r="N2418" s="521">
        <f t="shared" si="54"/>
        <v>0</v>
      </c>
      <c r="O2418" s="747"/>
    </row>
    <row r="2419" spans="1:15" ht="69.95" customHeight="1" x14ac:dyDescent="0.25">
      <c r="A2419" s="735"/>
      <c r="B2419" s="741"/>
      <c r="C2419" s="532">
        <v>3010512</v>
      </c>
      <c r="D2419" s="737" t="s">
        <v>1149</v>
      </c>
      <c r="E2419" s="738" t="s">
        <v>1150</v>
      </c>
      <c r="F2419" s="739" t="s">
        <v>1150</v>
      </c>
      <c r="G2419" s="598">
        <v>90106037</v>
      </c>
      <c r="H2419" s="713" t="s">
        <v>1151</v>
      </c>
      <c r="I2419" s="686" t="s">
        <v>680</v>
      </c>
      <c r="J2419" s="686" t="s">
        <v>36</v>
      </c>
      <c r="K2419" s="518" t="s">
        <v>163</v>
      </c>
      <c r="L2419" s="1383">
        <v>1</v>
      </c>
      <c r="M2419" s="521"/>
      <c r="N2419" s="521">
        <f t="shared" si="54"/>
        <v>0</v>
      </c>
      <c r="O2419" s="740">
        <f>SUM(N2419:N2421)</f>
        <v>0</v>
      </c>
    </row>
    <row r="2420" spans="1:15" ht="69.95" customHeight="1" x14ac:dyDescent="0.25">
      <c r="A2420" s="735"/>
      <c r="B2420" s="741"/>
      <c r="C2420" s="748">
        <v>2820161</v>
      </c>
      <c r="D2420" s="749" t="s">
        <v>909</v>
      </c>
      <c r="E2420" s="742"/>
      <c r="F2420" s="735"/>
      <c r="G2420" s="750">
        <v>50113260</v>
      </c>
      <c r="H2420" s="751" t="s">
        <v>910</v>
      </c>
      <c r="I2420" s="752" t="s">
        <v>448</v>
      </c>
      <c r="J2420" s="752"/>
      <c r="K2420" s="518" t="s">
        <v>163</v>
      </c>
      <c r="L2420" s="1383">
        <v>2</v>
      </c>
      <c r="M2420" s="521"/>
      <c r="N2420" s="521">
        <f t="shared" si="54"/>
        <v>0</v>
      </c>
      <c r="O2420" s="744"/>
    </row>
    <row r="2421" spans="1:15" ht="69.95" customHeight="1" x14ac:dyDescent="0.25">
      <c r="A2421" s="735"/>
      <c r="B2421" s="741"/>
      <c r="C2421" s="532">
        <v>2820108</v>
      </c>
      <c r="D2421" s="737" t="s">
        <v>686</v>
      </c>
      <c r="E2421" s="745"/>
      <c r="F2421" s="746"/>
      <c r="G2421" s="598">
        <v>50112008</v>
      </c>
      <c r="H2421" s="743" t="s">
        <v>687</v>
      </c>
      <c r="I2421" s="677" t="s">
        <v>448</v>
      </c>
      <c r="J2421" s="677"/>
      <c r="K2421" s="518" t="s">
        <v>688</v>
      </c>
      <c r="L2421" s="1383">
        <v>1</v>
      </c>
      <c r="M2421" s="521"/>
      <c r="N2421" s="521">
        <f t="shared" si="54"/>
        <v>0</v>
      </c>
      <c r="O2421" s="747"/>
    </row>
    <row r="2422" spans="1:15" ht="69.95" customHeight="1" x14ac:dyDescent="0.25">
      <c r="A2422" s="735"/>
      <c r="B2422" s="741"/>
      <c r="C2422" s="598">
        <v>2611125</v>
      </c>
      <c r="D2422" s="737" t="s">
        <v>778</v>
      </c>
      <c r="E2422" s="738" t="s">
        <v>997</v>
      </c>
      <c r="F2422" s="739" t="s">
        <v>35</v>
      </c>
      <c r="G2422" s="598">
        <v>81501250</v>
      </c>
      <c r="H2422" s="713" t="s">
        <v>780</v>
      </c>
      <c r="I2422" s="686" t="s">
        <v>665</v>
      </c>
      <c r="J2422" s="686" t="s">
        <v>623</v>
      </c>
      <c r="K2422" s="518" t="s">
        <v>163</v>
      </c>
      <c r="L2422" s="1383">
        <v>2</v>
      </c>
      <c r="M2422" s="521"/>
      <c r="N2422" s="521">
        <f t="shared" si="54"/>
        <v>0</v>
      </c>
      <c r="O2422" s="740">
        <f>SUM(N2422:N2426)</f>
        <v>0</v>
      </c>
    </row>
    <row r="2423" spans="1:15" ht="69.95" customHeight="1" x14ac:dyDescent="0.25">
      <c r="A2423" s="735"/>
      <c r="B2423" s="741"/>
      <c r="C2423" s="512">
        <v>2830557</v>
      </c>
      <c r="D2423" s="713" t="s">
        <v>724</v>
      </c>
      <c r="E2423" s="742"/>
      <c r="F2423" s="735"/>
      <c r="G2423" s="512">
        <v>51508030</v>
      </c>
      <c r="H2423" s="743" t="s">
        <v>725</v>
      </c>
      <c r="I2423" s="677" t="s">
        <v>726</v>
      </c>
      <c r="J2423" s="677"/>
      <c r="K2423" s="518" t="s">
        <v>163</v>
      </c>
      <c r="L2423" s="1383">
        <v>1</v>
      </c>
      <c r="M2423" s="521"/>
      <c r="N2423" s="521">
        <f t="shared" si="54"/>
        <v>0</v>
      </c>
      <c r="O2423" s="744"/>
    </row>
    <row r="2424" spans="1:15" ht="69.95" customHeight="1" x14ac:dyDescent="0.25">
      <c r="A2424" s="735"/>
      <c r="B2424" s="741"/>
      <c r="C2424" s="532">
        <v>1021752</v>
      </c>
      <c r="D2424" s="737" t="s">
        <v>689</v>
      </c>
      <c r="E2424" s="742"/>
      <c r="F2424" s="735"/>
      <c r="G2424" s="598">
        <v>41002192</v>
      </c>
      <c r="H2424" s="743" t="s">
        <v>691</v>
      </c>
      <c r="I2424" s="677" t="s">
        <v>685</v>
      </c>
      <c r="J2424" s="677"/>
      <c r="K2424" s="518" t="s">
        <v>103</v>
      </c>
      <c r="L2424" s="1383">
        <v>6</v>
      </c>
      <c r="M2424" s="521"/>
      <c r="N2424" s="521">
        <f t="shared" si="54"/>
        <v>0</v>
      </c>
      <c r="O2424" s="744"/>
    </row>
    <row r="2425" spans="1:15" ht="69.95" customHeight="1" x14ac:dyDescent="0.25">
      <c r="A2425" s="735"/>
      <c r="B2425" s="741"/>
      <c r="C2425" s="748">
        <v>2056203</v>
      </c>
      <c r="D2425" s="749" t="s">
        <v>727</v>
      </c>
      <c r="E2425" s="742"/>
      <c r="F2425" s="735"/>
      <c r="G2425" s="750">
        <v>10804300</v>
      </c>
      <c r="H2425" s="743" t="s">
        <v>728</v>
      </c>
      <c r="I2425" s="677" t="s">
        <v>466</v>
      </c>
      <c r="J2425" s="677"/>
      <c r="K2425" s="518" t="s">
        <v>163</v>
      </c>
      <c r="L2425" s="1383">
        <v>3</v>
      </c>
      <c r="M2425" s="521"/>
      <c r="N2425" s="521">
        <f t="shared" si="54"/>
        <v>0</v>
      </c>
      <c r="O2425" s="744"/>
    </row>
    <row r="2426" spans="1:15" ht="69.95" customHeight="1" x14ac:dyDescent="0.25">
      <c r="A2426" s="735"/>
      <c r="B2426" s="741"/>
      <c r="C2426" s="532">
        <v>2820111</v>
      </c>
      <c r="D2426" s="737" t="s">
        <v>455</v>
      </c>
      <c r="E2426" s="745"/>
      <c r="F2426" s="746"/>
      <c r="G2426" s="598">
        <v>50113160</v>
      </c>
      <c r="H2426" s="743" t="s">
        <v>456</v>
      </c>
      <c r="I2426" s="677" t="s">
        <v>448</v>
      </c>
      <c r="J2426" s="677"/>
      <c r="K2426" s="518" t="s">
        <v>163</v>
      </c>
      <c r="L2426" s="1383">
        <v>1</v>
      </c>
      <c r="M2426" s="521"/>
      <c r="N2426" s="521">
        <f t="shared" si="54"/>
        <v>0</v>
      </c>
      <c r="O2426" s="747"/>
    </row>
    <row r="2427" spans="1:15" ht="69.95" customHeight="1" x14ac:dyDescent="0.25">
      <c r="A2427" s="735"/>
      <c r="B2427" s="753"/>
      <c r="C2427" s="532">
        <v>2621112</v>
      </c>
      <c r="D2427" s="737" t="s">
        <v>764</v>
      </c>
      <c r="E2427" s="770" t="s">
        <v>981</v>
      </c>
      <c r="F2427" s="771" t="s">
        <v>35</v>
      </c>
      <c r="G2427" s="598">
        <v>80611125</v>
      </c>
      <c r="H2427" s="743" t="s">
        <v>766</v>
      </c>
      <c r="I2427" s="677" t="s">
        <v>665</v>
      </c>
      <c r="J2427" s="677" t="s">
        <v>623</v>
      </c>
      <c r="K2427" s="518" t="s">
        <v>163</v>
      </c>
      <c r="L2427" s="1383">
        <v>2</v>
      </c>
      <c r="M2427" s="521"/>
      <c r="N2427" s="521">
        <f t="shared" ref="N2427:N2448" si="55">L2427*M2427</f>
        <v>0</v>
      </c>
      <c r="O2427" s="772">
        <f>SUM(N2427)</f>
        <v>0</v>
      </c>
    </row>
    <row r="2428" spans="1:15" ht="69.95" customHeight="1" x14ac:dyDescent="0.25">
      <c r="A2428" s="716" t="s">
        <v>1169</v>
      </c>
      <c r="B2428" s="717"/>
      <c r="C2428" s="565">
        <v>2120102</v>
      </c>
      <c r="D2428" s="708" t="s">
        <v>655</v>
      </c>
      <c r="E2428" s="762" t="s">
        <v>1124</v>
      </c>
      <c r="F2428" s="763" t="s">
        <v>1125</v>
      </c>
      <c r="G2428" s="565">
        <v>12005072</v>
      </c>
      <c r="H2428" s="708" t="s">
        <v>658</v>
      </c>
      <c r="I2428" s="660" t="s">
        <v>466</v>
      </c>
      <c r="J2428" s="660" t="s">
        <v>30</v>
      </c>
      <c r="K2428" s="562" t="s">
        <v>163</v>
      </c>
      <c r="L2428" s="1382">
        <v>2</v>
      </c>
      <c r="M2428" s="563"/>
      <c r="N2428" s="563">
        <f t="shared" si="55"/>
        <v>0</v>
      </c>
      <c r="O2428" s="720">
        <f>SUM(N2429:N2436)</f>
        <v>0</v>
      </c>
    </row>
    <row r="2429" spans="1:15" ht="69.95" customHeight="1" x14ac:dyDescent="0.25">
      <c r="A2429" s="716"/>
      <c r="B2429" s="721"/>
      <c r="C2429" s="559">
        <v>2112042</v>
      </c>
      <c r="D2429" s="710" t="s">
        <v>659</v>
      </c>
      <c r="E2429" s="762"/>
      <c r="F2429" s="763"/>
      <c r="G2429" s="559">
        <v>12611400</v>
      </c>
      <c r="H2429" s="709" t="s">
        <v>660</v>
      </c>
      <c r="I2429" s="665" t="s">
        <v>466</v>
      </c>
      <c r="J2429" s="665"/>
      <c r="K2429" s="562" t="s">
        <v>163</v>
      </c>
      <c r="L2429" s="1382">
        <v>2</v>
      </c>
      <c r="M2429" s="563"/>
      <c r="N2429" s="563">
        <f t="shared" si="55"/>
        <v>0</v>
      </c>
      <c r="O2429" s="723"/>
    </row>
    <row r="2430" spans="1:15" ht="69.95" customHeight="1" x14ac:dyDescent="0.25">
      <c r="A2430" s="716"/>
      <c r="B2430" s="721"/>
      <c r="C2430" s="574">
        <v>2516122</v>
      </c>
      <c r="D2430" s="724" t="s">
        <v>661</v>
      </c>
      <c r="E2430" s="762"/>
      <c r="F2430" s="763"/>
      <c r="G2430" s="608">
        <v>81528112</v>
      </c>
      <c r="H2430" s="710" t="s">
        <v>664</v>
      </c>
      <c r="I2430" s="668" t="s">
        <v>665</v>
      </c>
      <c r="J2430" s="668"/>
      <c r="K2430" s="562" t="s">
        <v>163</v>
      </c>
      <c r="L2430" s="1382">
        <v>2</v>
      </c>
      <c r="M2430" s="563"/>
      <c r="N2430" s="563">
        <f t="shared" si="55"/>
        <v>0</v>
      </c>
      <c r="O2430" s="723"/>
    </row>
    <row r="2431" spans="1:15" ht="69.95" customHeight="1" x14ac:dyDescent="0.25">
      <c r="A2431" s="716"/>
      <c r="B2431" s="721"/>
      <c r="C2431" s="574">
        <v>2801201</v>
      </c>
      <c r="D2431" s="724" t="s">
        <v>947</v>
      </c>
      <c r="E2431" s="762"/>
      <c r="F2431" s="763"/>
      <c r="G2431" s="608">
        <v>51070120</v>
      </c>
      <c r="H2431" s="754" t="s">
        <v>948</v>
      </c>
      <c r="I2431" s="660" t="s">
        <v>448</v>
      </c>
      <c r="J2431" s="660"/>
      <c r="K2431" s="562" t="s">
        <v>163</v>
      </c>
      <c r="L2431" s="1382">
        <v>1</v>
      </c>
      <c r="M2431" s="563"/>
      <c r="N2431" s="563">
        <f t="shared" si="55"/>
        <v>0</v>
      </c>
      <c r="O2431" s="723"/>
    </row>
    <row r="2432" spans="1:15" ht="69.95" customHeight="1" x14ac:dyDescent="0.25">
      <c r="A2432" s="716"/>
      <c r="B2432" s="721"/>
      <c r="C2432" s="574">
        <v>2851630</v>
      </c>
      <c r="D2432" s="724" t="s">
        <v>459</v>
      </c>
      <c r="E2432" s="762"/>
      <c r="F2432" s="763"/>
      <c r="G2432" s="608">
        <v>53516052</v>
      </c>
      <c r="H2432" s="754" t="s">
        <v>460</v>
      </c>
      <c r="I2432" s="660" t="s">
        <v>448</v>
      </c>
      <c r="J2432" s="660"/>
      <c r="K2432" s="562" t="s">
        <v>163</v>
      </c>
      <c r="L2432" s="1382">
        <v>1</v>
      </c>
      <c r="M2432" s="563"/>
      <c r="N2432" s="563">
        <f t="shared" si="55"/>
        <v>0</v>
      </c>
      <c r="O2432" s="723"/>
    </row>
    <row r="2433" spans="1:15" ht="69.95" customHeight="1" x14ac:dyDescent="0.25">
      <c r="A2433" s="716"/>
      <c r="B2433" s="721"/>
      <c r="C2433" s="565">
        <v>2831607</v>
      </c>
      <c r="D2433" s="708" t="s">
        <v>449</v>
      </c>
      <c r="E2433" s="762"/>
      <c r="F2433" s="763"/>
      <c r="G2433" s="565">
        <v>54038070</v>
      </c>
      <c r="H2433" s="754" t="s">
        <v>450</v>
      </c>
      <c r="I2433" s="660" t="s">
        <v>448</v>
      </c>
      <c r="J2433" s="660"/>
      <c r="K2433" s="562" t="s">
        <v>163</v>
      </c>
      <c r="L2433" s="1382">
        <v>1</v>
      </c>
      <c r="M2433" s="563"/>
      <c r="N2433" s="563">
        <f t="shared" si="55"/>
        <v>0</v>
      </c>
      <c r="O2433" s="723"/>
    </row>
    <row r="2434" spans="1:15" ht="69.95" customHeight="1" x14ac:dyDescent="0.25">
      <c r="A2434" s="716"/>
      <c r="B2434" s="721"/>
      <c r="C2434" s="574">
        <v>2820111</v>
      </c>
      <c r="D2434" s="724" t="s">
        <v>455</v>
      </c>
      <c r="E2434" s="762"/>
      <c r="F2434" s="763"/>
      <c r="G2434" s="608">
        <v>50113160</v>
      </c>
      <c r="H2434" s="754" t="s">
        <v>456</v>
      </c>
      <c r="I2434" s="660" t="s">
        <v>448</v>
      </c>
      <c r="J2434" s="660"/>
      <c r="K2434" s="562" t="s">
        <v>163</v>
      </c>
      <c r="L2434" s="1382">
        <v>1</v>
      </c>
      <c r="M2434" s="563"/>
      <c r="N2434" s="563">
        <f t="shared" si="55"/>
        <v>0</v>
      </c>
      <c r="O2434" s="723"/>
    </row>
    <row r="2435" spans="1:15" ht="69.95" customHeight="1" x14ac:dyDescent="0.25">
      <c r="A2435" s="716"/>
      <c r="B2435" s="721"/>
      <c r="C2435" s="574">
        <v>1010337</v>
      </c>
      <c r="D2435" s="724" t="s">
        <v>667</v>
      </c>
      <c r="E2435" s="762"/>
      <c r="F2435" s="763"/>
      <c r="G2435" s="608">
        <v>40103058</v>
      </c>
      <c r="H2435" s="754" t="s">
        <v>668</v>
      </c>
      <c r="I2435" s="660" t="s">
        <v>669</v>
      </c>
      <c r="J2435" s="660"/>
      <c r="K2435" s="562" t="s">
        <v>103</v>
      </c>
      <c r="L2435" s="1382">
        <v>6</v>
      </c>
      <c r="M2435" s="563"/>
      <c r="N2435" s="563">
        <f t="shared" si="55"/>
        <v>0</v>
      </c>
      <c r="O2435" s="723"/>
    </row>
    <row r="2436" spans="1:15" ht="69.95" customHeight="1" x14ac:dyDescent="0.25">
      <c r="A2436" s="716"/>
      <c r="B2436" s="721"/>
      <c r="C2436" s="574">
        <v>2901620</v>
      </c>
      <c r="D2436" s="724" t="s">
        <v>457</v>
      </c>
      <c r="E2436" s="781"/>
      <c r="F2436" s="776"/>
      <c r="G2436" s="608">
        <v>52516050</v>
      </c>
      <c r="H2436" s="754" t="s">
        <v>458</v>
      </c>
      <c r="I2436" s="660" t="s">
        <v>448</v>
      </c>
      <c r="J2436" s="660"/>
      <c r="K2436" s="562" t="s">
        <v>163</v>
      </c>
      <c r="L2436" s="1382">
        <v>2</v>
      </c>
      <c r="M2436" s="563"/>
      <c r="N2436" s="563">
        <f t="shared" si="55"/>
        <v>0</v>
      </c>
      <c r="O2436" s="727"/>
    </row>
    <row r="2437" spans="1:15" ht="69.95" customHeight="1" x14ac:dyDescent="0.25">
      <c r="A2437" s="716"/>
      <c r="B2437" s="721"/>
      <c r="C2437" s="574">
        <v>2624215</v>
      </c>
      <c r="D2437" s="724" t="s">
        <v>843</v>
      </c>
      <c r="E2437" s="782" t="s">
        <v>1153</v>
      </c>
      <c r="F2437" s="777" t="s">
        <v>35</v>
      </c>
      <c r="G2437" s="608">
        <v>80633015</v>
      </c>
      <c r="H2437" s="754" t="s">
        <v>845</v>
      </c>
      <c r="I2437" s="660" t="s">
        <v>665</v>
      </c>
      <c r="J2437" s="660" t="s">
        <v>30</v>
      </c>
      <c r="K2437" s="562" t="s">
        <v>163</v>
      </c>
      <c r="L2437" s="1382">
        <v>2</v>
      </c>
      <c r="M2437" s="563"/>
      <c r="N2437" s="563">
        <f t="shared" si="55"/>
        <v>0</v>
      </c>
      <c r="O2437" s="766">
        <f>SUM(N2437)</f>
        <v>0</v>
      </c>
    </row>
    <row r="2438" spans="1:15" ht="69.95" customHeight="1" x14ac:dyDescent="0.25">
      <c r="A2438" s="716"/>
      <c r="B2438" s="721"/>
      <c r="C2438" s="574">
        <v>2600606</v>
      </c>
      <c r="D2438" s="724" t="s">
        <v>846</v>
      </c>
      <c r="E2438" s="783" t="s">
        <v>1127</v>
      </c>
      <c r="F2438" s="778" t="s">
        <v>1128</v>
      </c>
      <c r="G2438" s="608">
        <v>81201006</v>
      </c>
      <c r="H2438" s="710" t="s">
        <v>849</v>
      </c>
      <c r="I2438" s="668" t="s">
        <v>665</v>
      </c>
      <c r="J2438" s="668" t="s">
        <v>30</v>
      </c>
      <c r="K2438" s="562" t="s">
        <v>163</v>
      </c>
      <c r="L2438" s="1382">
        <v>2</v>
      </c>
      <c r="M2438" s="563"/>
      <c r="N2438" s="563">
        <f t="shared" si="55"/>
        <v>0</v>
      </c>
      <c r="O2438" s="720">
        <f>SUM(N2438:N2439)</f>
        <v>0</v>
      </c>
    </row>
    <row r="2439" spans="1:15" ht="69.95" customHeight="1" x14ac:dyDescent="0.25">
      <c r="A2439" s="716"/>
      <c r="B2439" s="721"/>
      <c r="C2439" s="574">
        <v>1010337</v>
      </c>
      <c r="D2439" s="724" t="s">
        <v>667</v>
      </c>
      <c r="E2439" s="781"/>
      <c r="F2439" s="776"/>
      <c r="G2439" s="608">
        <v>40103058</v>
      </c>
      <c r="H2439" s="754" t="s">
        <v>668</v>
      </c>
      <c r="I2439" s="660" t="s">
        <v>669</v>
      </c>
      <c r="J2439" s="660"/>
      <c r="K2439" s="562" t="s">
        <v>103</v>
      </c>
      <c r="L2439" s="1382">
        <v>6</v>
      </c>
      <c r="M2439" s="563"/>
      <c r="N2439" s="563">
        <f t="shared" si="55"/>
        <v>0</v>
      </c>
      <c r="O2439" s="727"/>
    </row>
    <row r="2440" spans="1:15" ht="69.95" customHeight="1" x14ac:dyDescent="0.25">
      <c r="A2440" s="716"/>
      <c r="B2440" s="721"/>
      <c r="C2440" s="574">
        <v>3010515</v>
      </c>
      <c r="D2440" s="724" t="s">
        <v>1154</v>
      </c>
      <c r="E2440" s="783" t="s">
        <v>1155</v>
      </c>
      <c r="F2440" s="778" t="s">
        <v>1155</v>
      </c>
      <c r="G2440" s="608">
        <v>90106050</v>
      </c>
      <c r="H2440" s="710" t="s">
        <v>1156</v>
      </c>
      <c r="I2440" s="668" t="s">
        <v>680</v>
      </c>
      <c r="J2440" s="668" t="s">
        <v>36</v>
      </c>
      <c r="K2440" s="562" t="s">
        <v>163</v>
      </c>
      <c r="L2440" s="1382">
        <v>1</v>
      </c>
      <c r="M2440" s="563"/>
      <c r="N2440" s="563">
        <f t="shared" si="55"/>
        <v>0</v>
      </c>
      <c r="O2440" s="720">
        <f>SUM(N2440:N2442)</f>
        <v>0</v>
      </c>
    </row>
    <row r="2441" spans="1:15" ht="69.95" customHeight="1" x14ac:dyDescent="0.25">
      <c r="A2441" s="716"/>
      <c r="B2441" s="721"/>
      <c r="C2441" s="729">
        <v>2820161</v>
      </c>
      <c r="D2441" s="730" t="s">
        <v>909</v>
      </c>
      <c r="E2441" s="762"/>
      <c r="F2441" s="763"/>
      <c r="G2441" s="731">
        <v>50113260</v>
      </c>
      <c r="H2441" s="755" t="s">
        <v>910</v>
      </c>
      <c r="I2441" s="733" t="s">
        <v>448</v>
      </c>
      <c r="J2441" s="733"/>
      <c r="K2441" s="562" t="s">
        <v>163</v>
      </c>
      <c r="L2441" s="1382">
        <v>2</v>
      </c>
      <c r="M2441" s="563"/>
      <c r="N2441" s="563">
        <f t="shared" si="55"/>
        <v>0</v>
      </c>
      <c r="O2441" s="723"/>
    </row>
    <row r="2442" spans="1:15" ht="69.95" customHeight="1" x14ac:dyDescent="0.25">
      <c r="A2442" s="716"/>
      <c r="B2442" s="721"/>
      <c r="C2442" s="574">
        <v>2820108</v>
      </c>
      <c r="D2442" s="724" t="s">
        <v>686</v>
      </c>
      <c r="E2442" s="781"/>
      <c r="F2442" s="776"/>
      <c r="G2442" s="608">
        <v>50112008</v>
      </c>
      <c r="H2442" s="754" t="s">
        <v>687</v>
      </c>
      <c r="I2442" s="660" t="s">
        <v>448</v>
      </c>
      <c r="J2442" s="660"/>
      <c r="K2442" s="562" t="s">
        <v>688</v>
      </c>
      <c r="L2442" s="1382">
        <v>1</v>
      </c>
      <c r="M2442" s="563"/>
      <c r="N2442" s="563">
        <f t="shared" si="55"/>
        <v>0</v>
      </c>
      <c r="O2442" s="727"/>
    </row>
    <row r="2443" spans="1:15" ht="69.95" customHeight="1" x14ac:dyDescent="0.25">
      <c r="A2443" s="716"/>
      <c r="B2443" s="721"/>
      <c r="C2443" s="608">
        <v>2611125</v>
      </c>
      <c r="D2443" s="724" t="s">
        <v>778</v>
      </c>
      <c r="E2443" s="783" t="s">
        <v>997</v>
      </c>
      <c r="F2443" s="778" t="s">
        <v>35</v>
      </c>
      <c r="G2443" s="608">
        <v>81501250</v>
      </c>
      <c r="H2443" s="710" t="s">
        <v>780</v>
      </c>
      <c r="I2443" s="668" t="s">
        <v>665</v>
      </c>
      <c r="J2443" s="668" t="s">
        <v>623</v>
      </c>
      <c r="K2443" s="562" t="s">
        <v>163</v>
      </c>
      <c r="L2443" s="1382">
        <v>2</v>
      </c>
      <c r="M2443" s="563"/>
      <c r="N2443" s="563">
        <f t="shared" si="55"/>
        <v>0</v>
      </c>
      <c r="O2443" s="720">
        <f>SUM(N2443:N2447)</f>
        <v>0</v>
      </c>
    </row>
    <row r="2444" spans="1:15" ht="69.95" customHeight="1" x14ac:dyDescent="0.25">
      <c r="A2444" s="716"/>
      <c r="B2444" s="721"/>
      <c r="C2444" s="559">
        <v>2830557</v>
      </c>
      <c r="D2444" s="710" t="s">
        <v>724</v>
      </c>
      <c r="E2444" s="762"/>
      <c r="F2444" s="763"/>
      <c r="G2444" s="559">
        <v>51508030</v>
      </c>
      <c r="H2444" s="754" t="s">
        <v>725</v>
      </c>
      <c r="I2444" s="660" t="s">
        <v>726</v>
      </c>
      <c r="J2444" s="660"/>
      <c r="K2444" s="562" t="s">
        <v>163</v>
      </c>
      <c r="L2444" s="1382">
        <v>1</v>
      </c>
      <c r="M2444" s="563"/>
      <c r="N2444" s="563">
        <f t="shared" si="55"/>
        <v>0</v>
      </c>
      <c r="O2444" s="723"/>
    </row>
    <row r="2445" spans="1:15" ht="69.95" customHeight="1" x14ac:dyDescent="0.25">
      <c r="A2445" s="716"/>
      <c r="B2445" s="721"/>
      <c r="C2445" s="574">
        <v>1021752</v>
      </c>
      <c r="D2445" s="724" t="s">
        <v>689</v>
      </c>
      <c r="E2445" s="762"/>
      <c r="F2445" s="763"/>
      <c r="G2445" s="608">
        <v>41002192</v>
      </c>
      <c r="H2445" s="754" t="s">
        <v>691</v>
      </c>
      <c r="I2445" s="660" t="s">
        <v>685</v>
      </c>
      <c r="J2445" s="660"/>
      <c r="K2445" s="562" t="s">
        <v>103</v>
      </c>
      <c r="L2445" s="1382">
        <v>6</v>
      </c>
      <c r="M2445" s="563"/>
      <c r="N2445" s="563">
        <f t="shared" si="55"/>
        <v>0</v>
      </c>
      <c r="O2445" s="723"/>
    </row>
    <row r="2446" spans="1:15" ht="69.95" customHeight="1" x14ac:dyDescent="0.25">
      <c r="A2446" s="716"/>
      <c r="B2446" s="721"/>
      <c r="C2446" s="729">
        <v>2056203</v>
      </c>
      <c r="D2446" s="730" t="s">
        <v>727</v>
      </c>
      <c r="E2446" s="762"/>
      <c r="F2446" s="763"/>
      <c r="G2446" s="731">
        <v>10804300</v>
      </c>
      <c r="H2446" s="754" t="s">
        <v>728</v>
      </c>
      <c r="I2446" s="660" t="s">
        <v>466</v>
      </c>
      <c r="J2446" s="660"/>
      <c r="K2446" s="562" t="s">
        <v>163</v>
      </c>
      <c r="L2446" s="1382">
        <v>3</v>
      </c>
      <c r="M2446" s="563"/>
      <c r="N2446" s="563">
        <f t="shared" si="55"/>
        <v>0</v>
      </c>
      <c r="O2446" s="723"/>
    </row>
    <row r="2447" spans="1:15" ht="69.95" customHeight="1" x14ac:dyDescent="0.25">
      <c r="A2447" s="716"/>
      <c r="B2447" s="721"/>
      <c r="C2447" s="574">
        <v>2820111</v>
      </c>
      <c r="D2447" s="724" t="s">
        <v>455</v>
      </c>
      <c r="E2447" s="781"/>
      <c r="F2447" s="776"/>
      <c r="G2447" s="608">
        <v>50113160</v>
      </c>
      <c r="H2447" s="754" t="s">
        <v>456</v>
      </c>
      <c r="I2447" s="660" t="s">
        <v>448</v>
      </c>
      <c r="J2447" s="660"/>
      <c r="K2447" s="562" t="s">
        <v>163</v>
      </c>
      <c r="L2447" s="1382">
        <v>1</v>
      </c>
      <c r="M2447" s="563"/>
      <c r="N2447" s="563">
        <f t="shared" si="55"/>
        <v>0</v>
      </c>
      <c r="O2447" s="727"/>
    </row>
    <row r="2448" spans="1:15" ht="69.95" customHeight="1" thickBot="1" x14ac:dyDescent="0.3">
      <c r="A2448" s="716"/>
      <c r="B2448" s="734"/>
      <c r="C2448" s="574">
        <v>2621116</v>
      </c>
      <c r="D2448" s="724" t="s">
        <v>774</v>
      </c>
      <c r="E2448" s="782" t="s">
        <v>987</v>
      </c>
      <c r="F2448" s="777" t="s">
        <v>35</v>
      </c>
      <c r="G2448" s="608">
        <v>80611160</v>
      </c>
      <c r="H2448" s="754" t="s">
        <v>776</v>
      </c>
      <c r="I2448" s="660" t="s">
        <v>665</v>
      </c>
      <c r="J2448" s="660" t="s">
        <v>623</v>
      </c>
      <c r="K2448" s="562" t="s">
        <v>163</v>
      </c>
      <c r="L2448" s="1382">
        <v>2</v>
      </c>
      <c r="M2448" s="563"/>
      <c r="N2448" s="563">
        <f t="shared" si="55"/>
        <v>0</v>
      </c>
      <c r="O2448" s="766">
        <f>SUM(N2448)</f>
        <v>0</v>
      </c>
    </row>
    <row r="2449" spans="1:15" ht="69.95" customHeight="1" x14ac:dyDescent="0.25">
      <c r="A2449" s="784" t="s">
        <v>1170</v>
      </c>
      <c r="B2449" s="785" t="s">
        <v>1171</v>
      </c>
      <c r="C2449" s="630">
        <v>2820101</v>
      </c>
      <c r="D2449" s="786" t="s">
        <v>1172</v>
      </c>
      <c r="E2449" s="787" t="s">
        <v>8</v>
      </c>
      <c r="F2449" s="788" t="s">
        <v>8</v>
      </c>
      <c r="G2449" s="549">
        <v>50102160</v>
      </c>
      <c r="H2449" s="786" t="s">
        <v>1173</v>
      </c>
      <c r="I2449" s="789" t="s">
        <v>448</v>
      </c>
      <c r="J2449" s="789" t="s">
        <v>623</v>
      </c>
      <c r="K2449" s="790" t="s">
        <v>163</v>
      </c>
      <c r="L2449" s="1384">
        <v>1</v>
      </c>
      <c r="M2449" s="791"/>
      <c r="N2449" s="552">
        <f t="shared" ref="N2449:N2526" si="56">M2449*L2449</f>
        <v>0</v>
      </c>
      <c r="O2449" s="792">
        <f>N2449+N2450+N2451+N2452+N2453</f>
        <v>0</v>
      </c>
    </row>
    <row r="2450" spans="1:15" ht="69.95" customHeight="1" x14ac:dyDescent="0.25">
      <c r="A2450" s="784"/>
      <c r="B2450" s="793"/>
      <c r="C2450" s="574">
        <v>2010502</v>
      </c>
      <c r="D2450" s="708" t="s">
        <v>1174</v>
      </c>
      <c r="E2450" s="794"/>
      <c r="F2450" s="784"/>
      <c r="G2450" s="565">
        <v>20801532</v>
      </c>
      <c r="H2450" s="708" t="s">
        <v>1175</v>
      </c>
      <c r="I2450" s="660" t="s">
        <v>463</v>
      </c>
      <c r="J2450" s="660"/>
      <c r="K2450" s="795" t="s">
        <v>163</v>
      </c>
      <c r="L2450" s="1385">
        <v>1</v>
      </c>
      <c r="M2450" s="563"/>
      <c r="N2450" s="563">
        <f t="shared" si="56"/>
        <v>0</v>
      </c>
      <c r="O2450" s="723"/>
    </row>
    <row r="2451" spans="1:15" ht="69.95" customHeight="1" x14ac:dyDescent="0.25">
      <c r="A2451" s="784"/>
      <c r="B2451" s="793"/>
      <c r="C2451" s="574">
        <v>2817101</v>
      </c>
      <c r="D2451" s="708" t="s">
        <v>1176</v>
      </c>
      <c r="E2451" s="794"/>
      <c r="F2451" s="784"/>
      <c r="G2451" s="565">
        <v>50301001</v>
      </c>
      <c r="H2451" s="708" t="s">
        <v>1177</v>
      </c>
      <c r="I2451" s="660" t="s">
        <v>448</v>
      </c>
      <c r="J2451" s="660"/>
      <c r="K2451" s="795" t="s">
        <v>163</v>
      </c>
      <c r="L2451" s="1385">
        <v>1</v>
      </c>
      <c r="M2451" s="563"/>
      <c r="N2451" s="563">
        <f t="shared" si="56"/>
        <v>0</v>
      </c>
      <c r="O2451" s="723"/>
    </row>
    <row r="2452" spans="1:15" ht="69.95" customHeight="1" x14ac:dyDescent="0.25">
      <c r="A2452" s="784"/>
      <c r="B2452" s="793"/>
      <c r="C2452" s="574">
        <v>1012137</v>
      </c>
      <c r="D2452" s="708" t="s">
        <v>464</v>
      </c>
      <c r="E2452" s="794"/>
      <c r="F2452" s="784"/>
      <c r="G2452" s="565">
        <v>10201058</v>
      </c>
      <c r="H2452" s="708" t="s">
        <v>465</v>
      </c>
      <c r="I2452" s="660" t="s">
        <v>466</v>
      </c>
      <c r="J2452" s="660"/>
      <c r="K2452" s="795" t="s">
        <v>103</v>
      </c>
      <c r="L2452" s="1385">
        <v>2</v>
      </c>
      <c r="M2452" s="563"/>
      <c r="N2452" s="563">
        <f t="shared" si="56"/>
        <v>0</v>
      </c>
      <c r="O2452" s="723"/>
    </row>
    <row r="2453" spans="1:15" ht="69.95" customHeight="1" thickBot="1" x14ac:dyDescent="0.3">
      <c r="A2453" s="784"/>
      <c r="B2453" s="796"/>
      <c r="C2453" s="797">
        <v>1012301</v>
      </c>
      <c r="D2453" s="798" t="s">
        <v>467</v>
      </c>
      <c r="E2453" s="799"/>
      <c r="F2453" s="800"/>
      <c r="G2453" s="614">
        <v>10205007</v>
      </c>
      <c r="H2453" s="798" t="s">
        <v>468</v>
      </c>
      <c r="I2453" s="801" t="s">
        <v>466</v>
      </c>
      <c r="J2453" s="801"/>
      <c r="K2453" s="802" t="s">
        <v>103</v>
      </c>
      <c r="L2453" s="1386">
        <v>2</v>
      </c>
      <c r="M2453" s="611"/>
      <c r="N2453" s="583">
        <f t="shared" si="56"/>
        <v>0</v>
      </c>
      <c r="O2453" s="803"/>
    </row>
    <row r="2454" spans="1:15" ht="69.95" customHeight="1" x14ac:dyDescent="0.25">
      <c r="A2454" s="804" t="s">
        <v>1178</v>
      </c>
      <c r="B2454" s="805" t="s">
        <v>1179</v>
      </c>
      <c r="C2454" s="644">
        <v>2820101</v>
      </c>
      <c r="D2454" s="806" t="s">
        <v>1172</v>
      </c>
      <c r="E2454" s="807" t="s">
        <v>1180</v>
      </c>
      <c r="F2454" s="808" t="s">
        <v>1180</v>
      </c>
      <c r="G2454" s="503">
        <v>50102160</v>
      </c>
      <c r="H2454" s="806" t="s">
        <v>1173</v>
      </c>
      <c r="I2454" s="507" t="s">
        <v>448</v>
      </c>
      <c r="J2454" s="507" t="s">
        <v>623</v>
      </c>
      <c r="K2454" s="809" t="s">
        <v>163</v>
      </c>
      <c r="L2454" s="1387">
        <v>1</v>
      </c>
      <c r="M2454" s="509"/>
      <c r="N2454" s="509">
        <f t="shared" si="56"/>
        <v>0</v>
      </c>
      <c r="O2454" s="810">
        <f>N2454+N2455+N2456+N2457+N2458</f>
        <v>0</v>
      </c>
    </row>
    <row r="2455" spans="1:15" ht="69.95" customHeight="1" x14ac:dyDescent="0.25">
      <c r="A2455" s="804"/>
      <c r="B2455" s="811"/>
      <c r="C2455" s="532">
        <v>2010502</v>
      </c>
      <c r="D2455" s="711" t="s">
        <v>1174</v>
      </c>
      <c r="E2455" s="812"/>
      <c r="F2455" s="804"/>
      <c r="G2455" s="523">
        <v>20801532</v>
      </c>
      <c r="H2455" s="711" t="s">
        <v>1175</v>
      </c>
      <c r="I2455" s="677" t="s">
        <v>463</v>
      </c>
      <c r="J2455" s="677"/>
      <c r="K2455" s="813" t="s">
        <v>163</v>
      </c>
      <c r="L2455" s="1388">
        <v>2</v>
      </c>
      <c r="M2455" s="520"/>
      <c r="N2455" s="521">
        <f t="shared" si="56"/>
        <v>0</v>
      </c>
      <c r="O2455" s="744"/>
    </row>
    <row r="2456" spans="1:15" ht="69.95" customHeight="1" x14ac:dyDescent="0.25">
      <c r="A2456" s="804"/>
      <c r="B2456" s="811"/>
      <c r="C2456" s="532">
        <v>2817102</v>
      </c>
      <c r="D2456" s="711" t="s">
        <v>1181</v>
      </c>
      <c r="E2456" s="812"/>
      <c r="F2456" s="804"/>
      <c r="G2456" s="523">
        <v>50301002</v>
      </c>
      <c r="H2456" s="711" t="s">
        <v>1182</v>
      </c>
      <c r="I2456" s="677" t="s">
        <v>448</v>
      </c>
      <c r="J2456" s="677"/>
      <c r="K2456" s="813" t="s">
        <v>163</v>
      </c>
      <c r="L2456" s="1388">
        <v>1</v>
      </c>
      <c r="M2456" s="520"/>
      <c r="N2456" s="521">
        <f t="shared" si="56"/>
        <v>0</v>
      </c>
      <c r="O2456" s="744"/>
    </row>
    <row r="2457" spans="1:15" ht="69.95" customHeight="1" x14ac:dyDescent="0.25">
      <c r="A2457" s="804"/>
      <c r="B2457" s="811"/>
      <c r="C2457" s="532">
        <v>1012137</v>
      </c>
      <c r="D2457" s="711" t="s">
        <v>464</v>
      </c>
      <c r="E2457" s="812"/>
      <c r="F2457" s="804"/>
      <c r="G2457" s="523">
        <v>10201058</v>
      </c>
      <c r="H2457" s="711" t="s">
        <v>465</v>
      </c>
      <c r="I2457" s="677" t="s">
        <v>466</v>
      </c>
      <c r="J2457" s="677"/>
      <c r="K2457" s="813" t="s">
        <v>103</v>
      </c>
      <c r="L2457" s="1388">
        <v>4</v>
      </c>
      <c r="M2457" s="520"/>
      <c r="N2457" s="521">
        <f t="shared" si="56"/>
        <v>0</v>
      </c>
      <c r="O2457" s="744"/>
    </row>
    <row r="2458" spans="1:15" ht="69.95" customHeight="1" thickBot="1" x14ac:dyDescent="0.3">
      <c r="A2458" s="804"/>
      <c r="B2458" s="815"/>
      <c r="C2458" s="627">
        <v>1012301</v>
      </c>
      <c r="D2458" s="816" t="s">
        <v>467</v>
      </c>
      <c r="E2458" s="817"/>
      <c r="F2458" s="818"/>
      <c r="G2458" s="623">
        <v>10205007</v>
      </c>
      <c r="H2458" s="816" t="s">
        <v>468</v>
      </c>
      <c r="I2458" s="819" t="s">
        <v>466</v>
      </c>
      <c r="J2458" s="819"/>
      <c r="K2458" s="820" t="s">
        <v>103</v>
      </c>
      <c r="L2458" s="1389">
        <v>4</v>
      </c>
      <c r="M2458" s="540"/>
      <c r="N2458" s="541">
        <f t="shared" si="56"/>
        <v>0</v>
      </c>
      <c r="O2458" s="821"/>
    </row>
    <row r="2459" spans="1:15" ht="69.95" customHeight="1" x14ac:dyDescent="0.25">
      <c r="A2459" s="822" t="s">
        <v>1178</v>
      </c>
      <c r="B2459" s="823" t="s">
        <v>1179</v>
      </c>
      <c r="C2459" s="824">
        <v>2820101</v>
      </c>
      <c r="D2459" s="825" t="s">
        <v>1172</v>
      </c>
      <c r="E2459" s="826" t="s">
        <v>1183</v>
      </c>
      <c r="F2459" s="827" t="s">
        <v>1183</v>
      </c>
      <c r="G2459" s="828">
        <v>50102160</v>
      </c>
      <c r="H2459" s="825" t="s">
        <v>1173</v>
      </c>
      <c r="I2459" s="829" t="s">
        <v>448</v>
      </c>
      <c r="J2459" s="829" t="s">
        <v>623</v>
      </c>
      <c r="K2459" s="830" t="s">
        <v>163</v>
      </c>
      <c r="L2459" s="1390">
        <v>1</v>
      </c>
      <c r="M2459" s="831"/>
      <c r="N2459" s="831">
        <f t="shared" si="56"/>
        <v>0</v>
      </c>
      <c r="O2459" s="832">
        <f>N2459+N2460+N2461+N2462+N2463</f>
        <v>0</v>
      </c>
    </row>
    <row r="2460" spans="1:15" ht="69.95" customHeight="1" x14ac:dyDescent="0.25">
      <c r="A2460" s="822"/>
      <c r="B2460" s="833"/>
      <c r="C2460" s="834">
        <v>2010502</v>
      </c>
      <c r="D2460" s="835" t="s">
        <v>1174</v>
      </c>
      <c r="E2460" s="836"/>
      <c r="F2460" s="822"/>
      <c r="G2460" s="837">
        <v>20801532</v>
      </c>
      <c r="H2460" s="835" t="s">
        <v>1175</v>
      </c>
      <c r="I2460" s="838" t="s">
        <v>463</v>
      </c>
      <c r="J2460" s="838"/>
      <c r="K2460" s="839" t="s">
        <v>163</v>
      </c>
      <c r="L2460" s="1391">
        <v>2</v>
      </c>
      <c r="M2460" s="841"/>
      <c r="N2460" s="842">
        <f t="shared" si="56"/>
        <v>0</v>
      </c>
      <c r="O2460" s="843"/>
    </row>
    <row r="2461" spans="1:15" ht="69.95" customHeight="1" x14ac:dyDescent="0.25">
      <c r="A2461" s="822"/>
      <c r="B2461" s="833"/>
      <c r="C2461" s="834">
        <v>2817102</v>
      </c>
      <c r="D2461" s="835" t="s">
        <v>1181</v>
      </c>
      <c r="E2461" s="836"/>
      <c r="F2461" s="822"/>
      <c r="G2461" s="837">
        <v>50301002</v>
      </c>
      <c r="H2461" s="835" t="s">
        <v>1182</v>
      </c>
      <c r="I2461" s="838" t="s">
        <v>448</v>
      </c>
      <c r="J2461" s="838"/>
      <c r="K2461" s="839" t="s">
        <v>163</v>
      </c>
      <c r="L2461" s="1391">
        <v>1</v>
      </c>
      <c r="M2461" s="841"/>
      <c r="N2461" s="842">
        <f t="shared" si="56"/>
        <v>0</v>
      </c>
      <c r="O2461" s="843"/>
    </row>
    <row r="2462" spans="1:15" ht="69.95" customHeight="1" x14ac:dyDescent="0.25">
      <c r="A2462" s="822"/>
      <c r="B2462" s="833"/>
      <c r="C2462" s="834">
        <v>1012137</v>
      </c>
      <c r="D2462" s="835" t="s">
        <v>464</v>
      </c>
      <c r="E2462" s="836"/>
      <c r="F2462" s="822"/>
      <c r="G2462" s="837">
        <v>10201058</v>
      </c>
      <c r="H2462" s="835" t="s">
        <v>465</v>
      </c>
      <c r="I2462" s="838" t="s">
        <v>466</v>
      </c>
      <c r="J2462" s="838"/>
      <c r="K2462" s="839" t="s">
        <v>103</v>
      </c>
      <c r="L2462" s="1391">
        <v>4</v>
      </c>
      <c r="M2462" s="841"/>
      <c r="N2462" s="842">
        <f t="shared" si="56"/>
        <v>0</v>
      </c>
      <c r="O2462" s="843"/>
    </row>
    <row r="2463" spans="1:15" ht="69.95" customHeight="1" thickBot="1" x14ac:dyDescent="0.3">
      <c r="A2463" s="822"/>
      <c r="B2463" s="844"/>
      <c r="C2463" s="845">
        <v>1012301</v>
      </c>
      <c r="D2463" s="846" t="s">
        <v>467</v>
      </c>
      <c r="E2463" s="847"/>
      <c r="F2463" s="848"/>
      <c r="G2463" s="849">
        <v>10205007</v>
      </c>
      <c r="H2463" s="846" t="s">
        <v>468</v>
      </c>
      <c r="I2463" s="850" t="s">
        <v>466</v>
      </c>
      <c r="J2463" s="850"/>
      <c r="K2463" s="851" t="s">
        <v>103</v>
      </c>
      <c r="L2463" s="1392">
        <v>4</v>
      </c>
      <c r="M2463" s="852"/>
      <c r="N2463" s="853">
        <f t="shared" si="56"/>
        <v>0</v>
      </c>
      <c r="O2463" s="854"/>
    </row>
    <row r="2464" spans="1:15" ht="69.95" customHeight="1" x14ac:dyDescent="0.25">
      <c r="A2464" s="784" t="s">
        <v>1184</v>
      </c>
      <c r="B2464" s="855" t="s">
        <v>1185</v>
      </c>
      <c r="C2464" s="630">
        <v>2820101</v>
      </c>
      <c r="D2464" s="856" t="s">
        <v>1172</v>
      </c>
      <c r="E2464" s="787" t="s">
        <v>1186</v>
      </c>
      <c r="F2464" s="788" t="s">
        <v>1186</v>
      </c>
      <c r="G2464" s="549">
        <v>50102160</v>
      </c>
      <c r="H2464" s="856" t="s">
        <v>1173</v>
      </c>
      <c r="I2464" s="789" t="s">
        <v>448</v>
      </c>
      <c r="J2464" s="789" t="s">
        <v>623</v>
      </c>
      <c r="K2464" s="790" t="s">
        <v>163</v>
      </c>
      <c r="L2464" s="1393">
        <v>2</v>
      </c>
      <c r="M2464" s="791"/>
      <c r="N2464" s="552">
        <f t="shared" si="56"/>
        <v>0</v>
      </c>
      <c r="O2464" s="792">
        <f>N2464+N2465+N2466+N2467+N2468</f>
        <v>0</v>
      </c>
    </row>
    <row r="2465" spans="1:15" ht="69.95" customHeight="1" x14ac:dyDescent="0.25">
      <c r="A2465" s="784"/>
      <c r="B2465" s="793"/>
      <c r="C2465" s="574">
        <v>2010502</v>
      </c>
      <c r="D2465" s="656" t="s">
        <v>1174</v>
      </c>
      <c r="E2465" s="794"/>
      <c r="F2465" s="784"/>
      <c r="G2465" s="565">
        <v>20801532</v>
      </c>
      <c r="H2465" s="656" t="s">
        <v>1175</v>
      </c>
      <c r="I2465" s="660" t="s">
        <v>463</v>
      </c>
      <c r="J2465" s="660"/>
      <c r="K2465" s="795" t="s">
        <v>163</v>
      </c>
      <c r="L2465" s="1394">
        <v>3</v>
      </c>
      <c r="M2465" s="563"/>
      <c r="N2465" s="563">
        <f t="shared" si="56"/>
        <v>0</v>
      </c>
      <c r="O2465" s="723"/>
    </row>
    <row r="2466" spans="1:15" ht="69.95" customHeight="1" x14ac:dyDescent="0.25">
      <c r="A2466" s="784"/>
      <c r="B2466" s="793"/>
      <c r="C2466" s="574">
        <v>2817103</v>
      </c>
      <c r="D2466" s="656" t="s">
        <v>1187</v>
      </c>
      <c r="E2466" s="794"/>
      <c r="F2466" s="784"/>
      <c r="G2466" s="565">
        <v>50301003</v>
      </c>
      <c r="H2466" s="656" t="s">
        <v>1188</v>
      </c>
      <c r="I2466" s="660" t="s">
        <v>448</v>
      </c>
      <c r="J2466" s="660"/>
      <c r="K2466" s="795" t="s">
        <v>163</v>
      </c>
      <c r="L2466" s="1394">
        <v>1</v>
      </c>
      <c r="M2466" s="563"/>
      <c r="N2466" s="563">
        <f t="shared" si="56"/>
        <v>0</v>
      </c>
      <c r="O2466" s="723"/>
    </row>
    <row r="2467" spans="1:15" ht="69.95" customHeight="1" x14ac:dyDescent="0.25">
      <c r="A2467" s="784"/>
      <c r="B2467" s="793"/>
      <c r="C2467" s="574">
        <v>1012137</v>
      </c>
      <c r="D2467" s="656" t="s">
        <v>464</v>
      </c>
      <c r="E2467" s="794"/>
      <c r="F2467" s="784"/>
      <c r="G2467" s="565">
        <v>10201058</v>
      </c>
      <c r="H2467" s="656" t="s">
        <v>465</v>
      </c>
      <c r="I2467" s="660" t="s">
        <v>466</v>
      </c>
      <c r="J2467" s="660"/>
      <c r="K2467" s="795" t="s">
        <v>103</v>
      </c>
      <c r="L2467" s="1394">
        <v>6</v>
      </c>
      <c r="M2467" s="563"/>
      <c r="N2467" s="563">
        <f t="shared" si="56"/>
        <v>0</v>
      </c>
      <c r="O2467" s="723"/>
    </row>
    <row r="2468" spans="1:15" ht="69.95" customHeight="1" thickBot="1" x14ac:dyDescent="0.3">
      <c r="A2468" s="784"/>
      <c r="B2468" s="796"/>
      <c r="C2468" s="797">
        <v>1012301</v>
      </c>
      <c r="D2468" s="858" t="s">
        <v>467</v>
      </c>
      <c r="E2468" s="799"/>
      <c r="F2468" s="800"/>
      <c r="G2468" s="614">
        <v>10205007</v>
      </c>
      <c r="H2468" s="858" t="s">
        <v>468</v>
      </c>
      <c r="I2468" s="801" t="s">
        <v>466</v>
      </c>
      <c r="J2468" s="801"/>
      <c r="K2468" s="802" t="s">
        <v>103</v>
      </c>
      <c r="L2468" s="1395">
        <v>6</v>
      </c>
      <c r="M2468" s="611"/>
      <c r="N2468" s="583">
        <f t="shared" si="56"/>
        <v>0</v>
      </c>
      <c r="O2468" s="803"/>
    </row>
    <row r="2469" spans="1:15" ht="69.95" customHeight="1" x14ac:dyDescent="0.25">
      <c r="A2469" s="804" t="s">
        <v>1189</v>
      </c>
      <c r="B2469" s="859" t="s">
        <v>1190</v>
      </c>
      <c r="C2469" s="644">
        <v>2820101</v>
      </c>
      <c r="D2469" s="504" t="s">
        <v>1172</v>
      </c>
      <c r="E2469" s="807" t="s">
        <v>6</v>
      </c>
      <c r="F2469" s="808" t="s">
        <v>6</v>
      </c>
      <c r="G2469" s="503">
        <v>50102160</v>
      </c>
      <c r="H2469" s="504" t="s">
        <v>1173</v>
      </c>
      <c r="I2469" s="507" t="s">
        <v>448</v>
      </c>
      <c r="J2469" s="507" t="s">
        <v>623</v>
      </c>
      <c r="K2469" s="809" t="s">
        <v>163</v>
      </c>
      <c r="L2469" s="1387">
        <v>2</v>
      </c>
      <c r="M2469" s="509"/>
      <c r="N2469" s="509">
        <f t="shared" si="56"/>
        <v>0</v>
      </c>
      <c r="O2469" s="810">
        <f>N2469+N2470+N2471+N2472+N2473</f>
        <v>0</v>
      </c>
    </row>
    <row r="2470" spans="1:15" ht="69.95" customHeight="1" x14ac:dyDescent="0.25">
      <c r="A2470" s="804"/>
      <c r="B2470" s="811"/>
      <c r="C2470" s="532">
        <v>2010502</v>
      </c>
      <c r="D2470" s="673" t="s">
        <v>1174</v>
      </c>
      <c r="E2470" s="812"/>
      <c r="F2470" s="804"/>
      <c r="G2470" s="523">
        <v>20801532</v>
      </c>
      <c r="H2470" s="673" t="s">
        <v>1175</v>
      </c>
      <c r="I2470" s="677" t="s">
        <v>463</v>
      </c>
      <c r="J2470" s="677"/>
      <c r="K2470" s="813" t="s">
        <v>163</v>
      </c>
      <c r="L2470" s="1388">
        <v>4</v>
      </c>
      <c r="M2470" s="520"/>
      <c r="N2470" s="521">
        <f t="shared" si="56"/>
        <v>0</v>
      </c>
      <c r="O2470" s="744"/>
    </row>
    <row r="2471" spans="1:15" ht="69.95" customHeight="1" x14ac:dyDescent="0.25">
      <c r="A2471" s="804"/>
      <c r="B2471" s="811"/>
      <c r="C2471" s="532">
        <v>2817104</v>
      </c>
      <c r="D2471" s="673" t="s">
        <v>1191</v>
      </c>
      <c r="E2471" s="812"/>
      <c r="F2471" s="804"/>
      <c r="G2471" s="523">
        <v>50301004</v>
      </c>
      <c r="H2471" s="673" t="s">
        <v>1192</v>
      </c>
      <c r="I2471" s="677" t="s">
        <v>448</v>
      </c>
      <c r="J2471" s="677"/>
      <c r="K2471" s="813" t="s">
        <v>163</v>
      </c>
      <c r="L2471" s="1388">
        <v>1</v>
      </c>
      <c r="M2471" s="520"/>
      <c r="N2471" s="521">
        <f t="shared" si="56"/>
        <v>0</v>
      </c>
      <c r="O2471" s="744"/>
    </row>
    <row r="2472" spans="1:15" ht="69.95" customHeight="1" x14ac:dyDescent="0.25">
      <c r="A2472" s="804"/>
      <c r="B2472" s="811"/>
      <c r="C2472" s="532">
        <v>1012137</v>
      </c>
      <c r="D2472" s="673" t="s">
        <v>464</v>
      </c>
      <c r="E2472" s="812"/>
      <c r="F2472" s="804"/>
      <c r="G2472" s="523">
        <v>10201058</v>
      </c>
      <c r="H2472" s="673" t="s">
        <v>465</v>
      </c>
      <c r="I2472" s="677" t="s">
        <v>466</v>
      </c>
      <c r="J2472" s="677"/>
      <c r="K2472" s="813" t="s">
        <v>103</v>
      </c>
      <c r="L2472" s="1388">
        <v>8</v>
      </c>
      <c r="M2472" s="520"/>
      <c r="N2472" s="521">
        <f t="shared" si="56"/>
        <v>0</v>
      </c>
      <c r="O2472" s="744"/>
    </row>
    <row r="2473" spans="1:15" ht="69.95" customHeight="1" thickBot="1" x14ac:dyDescent="0.3">
      <c r="A2473" s="804"/>
      <c r="B2473" s="815"/>
      <c r="C2473" s="627">
        <v>1012301</v>
      </c>
      <c r="D2473" s="860" t="s">
        <v>467</v>
      </c>
      <c r="E2473" s="817"/>
      <c r="F2473" s="818"/>
      <c r="G2473" s="623">
        <v>10205007</v>
      </c>
      <c r="H2473" s="860" t="s">
        <v>468</v>
      </c>
      <c r="I2473" s="819" t="s">
        <v>466</v>
      </c>
      <c r="J2473" s="819"/>
      <c r="K2473" s="820" t="s">
        <v>103</v>
      </c>
      <c r="L2473" s="1389">
        <v>8</v>
      </c>
      <c r="M2473" s="540"/>
      <c r="N2473" s="541">
        <f t="shared" si="56"/>
        <v>0</v>
      </c>
      <c r="O2473" s="821"/>
    </row>
    <row r="2474" spans="1:15" ht="69.95" customHeight="1" x14ac:dyDescent="0.25">
      <c r="A2474" s="784" t="s">
        <v>1193</v>
      </c>
      <c r="B2474" s="855" t="s">
        <v>1194</v>
      </c>
      <c r="C2474" s="630">
        <v>2820101</v>
      </c>
      <c r="D2474" s="856" t="s">
        <v>1172</v>
      </c>
      <c r="E2474" s="787" t="s">
        <v>1195</v>
      </c>
      <c r="F2474" s="788" t="s">
        <v>1195</v>
      </c>
      <c r="G2474" s="549">
        <v>50102160</v>
      </c>
      <c r="H2474" s="856" t="s">
        <v>1173</v>
      </c>
      <c r="I2474" s="789" t="s">
        <v>448</v>
      </c>
      <c r="J2474" s="789" t="s">
        <v>623</v>
      </c>
      <c r="K2474" s="790" t="s">
        <v>163</v>
      </c>
      <c r="L2474" s="1393">
        <v>2</v>
      </c>
      <c r="M2474" s="791"/>
      <c r="N2474" s="552">
        <f t="shared" si="56"/>
        <v>0</v>
      </c>
      <c r="O2474" s="792">
        <f>N2474+N2475+N2476+N2477+N2478</f>
        <v>0</v>
      </c>
    </row>
    <row r="2475" spans="1:15" ht="69.95" customHeight="1" x14ac:dyDescent="0.25">
      <c r="A2475" s="784"/>
      <c r="B2475" s="793"/>
      <c r="C2475" s="574">
        <v>2010502</v>
      </c>
      <c r="D2475" s="656" t="s">
        <v>1174</v>
      </c>
      <c r="E2475" s="794"/>
      <c r="F2475" s="784"/>
      <c r="G2475" s="565">
        <v>20801532</v>
      </c>
      <c r="H2475" s="656" t="s">
        <v>1175</v>
      </c>
      <c r="I2475" s="660" t="s">
        <v>463</v>
      </c>
      <c r="J2475" s="660"/>
      <c r="K2475" s="795" t="s">
        <v>163</v>
      </c>
      <c r="L2475" s="1394">
        <v>5</v>
      </c>
      <c r="M2475" s="563"/>
      <c r="N2475" s="563">
        <f t="shared" si="56"/>
        <v>0</v>
      </c>
      <c r="O2475" s="861"/>
    </row>
    <row r="2476" spans="1:15" ht="69.95" customHeight="1" x14ac:dyDescent="0.25">
      <c r="A2476" s="784"/>
      <c r="B2476" s="793"/>
      <c r="C2476" s="574">
        <v>2817105</v>
      </c>
      <c r="D2476" s="656" t="s">
        <v>1196</v>
      </c>
      <c r="E2476" s="794"/>
      <c r="F2476" s="784"/>
      <c r="G2476" s="565">
        <v>50301005</v>
      </c>
      <c r="H2476" s="656" t="s">
        <v>1197</v>
      </c>
      <c r="I2476" s="660" t="s">
        <v>448</v>
      </c>
      <c r="J2476" s="660"/>
      <c r="K2476" s="795" t="s">
        <v>163</v>
      </c>
      <c r="L2476" s="1394">
        <v>1</v>
      </c>
      <c r="M2476" s="862"/>
      <c r="N2476" s="563">
        <f t="shared" si="56"/>
        <v>0</v>
      </c>
      <c r="O2476" s="861"/>
    </row>
    <row r="2477" spans="1:15" ht="69.95" customHeight="1" x14ac:dyDescent="0.25">
      <c r="A2477" s="784"/>
      <c r="B2477" s="793"/>
      <c r="C2477" s="574">
        <v>1012137</v>
      </c>
      <c r="D2477" s="656" t="s">
        <v>464</v>
      </c>
      <c r="E2477" s="794"/>
      <c r="F2477" s="784"/>
      <c r="G2477" s="565">
        <v>10201058</v>
      </c>
      <c r="H2477" s="656" t="s">
        <v>465</v>
      </c>
      <c r="I2477" s="660" t="s">
        <v>466</v>
      </c>
      <c r="J2477" s="660"/>
      <c r="K2477" s="795" t="s">
        <v>103</v>
      </c>
      <c r="L2477" s="1394">
        <v>10</v>
      </c>
      <c r="M2477" s="563"/>
      <c r="N2477" s="563">
        <f t="shared" si="56"/>
        <v>0</v>
      </c>
      <c r="O2477" s="861"/>
    </row>
    <row r="2478" spans="1:15" ht="69.95" customHeight="1" thickBot="1" x14ac:dyDescent="0.3">
      <c r="A2478" s="784"/>
      <c r="B2478" s="796"/>
      <c r="C2478" s="797">
        <v>1012301</v>
      </c>
      <c r="D2478" s="858" t="s">
        <v>467</v>
      </c>
      <c r="E2478" s="799"/>
      <c r="F2478" s="800"/>
      <c r="G2478" s="614">
        <v>10205007</v>
      </c>
      <c r="H2478" s="858" t="s">
        <v>468</v>
      </c>
      <c r="I2478" s="801" t="s">
        <v>466</v>
      </c>
      <c r="J2478" s="801"/>
      <c r="K2478" s="802" t="s">
        <v>103</v>
      </c>
      <c r="L2478" s="1395">
        <v>10</v>
      </c>
      <c r="M2478" s="611"/>
      <c r="N2478" s="583">
        <f t="shared" si="56"/>
        <v>0</v>
      </c>
      <c r="O2478" s="863"/>
    </row>
    <row r="2479" spans="1:15" ht="69.95" customHeight="1" x14ac:dyDescent="0.25">
      <c r="A2479" s="804" t="s">
        <v>1198</v>
      </c>
      <c r="B2479" s="805" t="s">
        <v>1199</v>
      </c>
      <c r="C2479" s="644">
        <v>2820101</v>
      </c>
      <c r="D2479" s="504" t="s">
        <v>1172</v>
      </c>
      <c r="E2479" s="807" t="s">
        <v>9</v>
      </c>
      <c r="F2479" s="808" t="s">
        <v>9</v>
      </c>
      <c r="G2479" s="503">
        <v>50102160</v>
      </c>
      <c r="H2479" s="504" t="s">
        <v>1173</v>
      </c>
      <c r="I2479" s="507" t="s">
        <v>448</v>
      </c>
      <c r="J2479" s="507" t="s">
        <v>623</v>
      </c>
      <c r="K2479" s="809" t="s">
        <v>163</v>
      </c>
      <c r="L2479" s="1387">
        <v>1</v>
      </c>
      <c r="M2479" s="509"/>
      <c r="N2479" s="509">
        <f t="shared" si="56"/>
        <v>0</v>
      </c>
      <c r="O2479" s="810">
        <f>SUM(N2479+N2480+N2481+N2482)</f>
        <v>0</v>
      </c>
    </row>
    <row r="2480" spans="1:15" ht="69.95" customHeight="1" x14ac:dyDescent="0.25">
      <c r="A2480" s="804"/>
      <c r="B2480" s="811"/>
      <c r="C2480" s="532">
        <v>2010502</v>
      </c>
      <c r="D2480" s="673" t="s">
        <v>1174</v>
      </c>
      <c r="E2480" s="812"/>
      <c r="F2480" s="804"/>
      <c r="G2480" s="523">
        <v>20801532</v>
      </c>
      <c r="H2480" s="673" t="s">
        <v>1175</v>
      </c>
      <c r="I2480" s="677" t="s">
        <v>463</v>
      </c>
      <c r="J2480" s="677"/>
      <c r="K2480" s="813" t="s">
        <v>163</v>
      </c>
      <c r="L2480" s="1388">
        <v>1</v>
      </c>
      <c r="M2480" s="520"/>
      <c r="N2480" s="521">
        <f t="shared" si="56"/>
        <v>0</v>
      </c>
      <c r="O2480" s="864"/>
    </row>
    <row r="2481" spans="1:15" ht="69.95" customHeight="1" x14ac:dyDescent="0.25">
      <c r="A2481" s="804"/>
      <c r="B2481" s="811"/>
      <c r="C2481" s="532">
        <v>2817101</v>
      </c>
      <c r="D2481" s="673" t="s">
        <v>1176</v>
      </c>
      <c r="E2481" s="812"/>
      <c r="F2481" s="804"/>
      <c r="G2481" s="523">
        <v>50301001</v>
      </c>
      <c r="H2481" s="673" t="s">
        <v>1177</v>
      </c>
      <c r="I2481" s="677" t="s">
        <v>448</v>
      </c>
      <c r="J2481" s="677"/>
      <c r="K2481" s="813" t="s">
        <v>163</v>
      </c>
      <c r="L2481" s="1388">
        <v>1</v>
      </c>
      <c r="M2481" s="520"/>
      <c r="N2481" s="521">
        <f t="shared" si="56"/>
        <v>0</v>
      </c>
      <c r="O2481" s="864"/>
    </row>
    <row r="2482" spans="1:15" ht="69.95" customHeight="1" thickBot="1" x14ac:dyDescent="0.3">
      <c r="A2482" s="804"/>
      <c r="B2482" s="815"/>
      <c r="C2482" s="627">
        <v>2280141</v>
      </c>
      <c r="D2482" s="865" t="s">
        <v>1200</v>
      </c>
      <c r="E2482" s="817"/>
      <c r="F2482" s="818"/>
      <c r="G2482" s="402">
        <v>13601071</v>
      </c>
      <c r="H2482" s="860" t="s">
        <v>1201</v>
      </c>
      <c r="I2482" s="819" t="s">
        <v>466</v>
      </c>
      <c r="J2482" s="819"/>
      <c r="K2482" s="820" t="s">
        <v>163</v>
      </c>
      <c r="L2482" s="1389">
        <v>1</v>
      </c>
      <c r="M2482" s="540"/>
      <c r="N2482" s="541">
        <f t="shared" si="56"/>
        <v>0</v>
      </c>
      <c r="O2482" s="866"/>
    </row>
    <row r="2483" spans="1:15" ht="69.95" customHeight="1" x14ac:dyDescent="0.25">
      <c r="A2483" s="784" t="s">
        <v>1202</v>
      </c>
      <c r="B2483" s="855" t="s">
        <v>1203</v>
      </c>
      <c r="C2483" s="630">
        <v>2820101</v>
      </c>
      <c r="D2483" s="856" t="s">
        <v>1172</v>
      </c>
      <c r="E2483" s="787" t="s">
        <v>1204</v>
      </c>
      <c r="F2483" s="788" t="s">
        <v>1204</v>
      </c>
      <c r="G2483" s="549">
        <v>50102160</v>
      </c>
      <c r="H2483" s="856" t="s">
        <v>1173</v>
      </c>
      <c r="I2483" s="789" t="s">
        <v>448</v>
      </c>
      <c r="J2483" s="789" t="s">
        <v>623</v>
      </c>
      <c r="K2483" s="790" t="s">
        <v>163</v>
      </c>
      <c r="L2483" s="1393">
        <v>1</v>
      </c>
      <c r="M2483" s="791"/>
      <c r="N2483" s="552">
        <f t="shared" si="56"/>
        <v>0</v>
      </c>
      <c r="O2483" s="792">
        <f>SUM(N2483+N2484+N2485+N2486)</f>
        <v>0</v>
      </c>
    </row>
    <row r="2484" spans="1:15" ht="69.95" customHeight="1" x14ac:dyDescent="0.25">
      <c r="A2484" s="784"/>
      <c r="B2484" s="793"/>
      <c r="C2484" s="574">
        <v>2010502</v>
      </c>
      <c r="D2484" s="656" t="s">
        <v>1174</v>
      </c>
      <c r="E2484" s="794"/>
      <c r="F2484" s="784"/>
      <c r="G2484" s="565">
        <v>20801532</v>
      </c>
      <c r="H2484" s="656" t="s">
        <v>1175</v>
      </c>
      <c r="I2484" s="660" t="s">
        <v>463</v>
      </c>
      <c r="J2484" s="660"/>
      <c r="K2484" s="795" t="s">
        <v>163</v>
      </c>
      <c r="L2484" s="1394">
        <v>2</v>
      </c>
      <c r="M2484" s="563"/>
      <c r="N2484" s="563">
        <f t="shared" si="56"/>
        <v>0</v>
      </c>
      <c r="O2484" s="861"/>
    </row>
    <row r="2485" spans="1:15" ht="69.95" customHeight="1" x14ac:dyDescent="0.25">
      <c r="A2485" s="784"/>
      <c r="B2485" s="793"/>
      <c r="C2485" s="574">
        <v>2817102</v>
      </c>
      <c r="D2485" s="656" t="s">
        <v>1181</v>
      </c>
      <c r="E2485" s="794"/>
      <c r="F2485" s="784"/>
      <c r="G2485" s="565">
        <v>50301002</v>
      </c>
      <c r="H2485" s="656" t="s">
        <v>1182</v>
      </c>
      <c r="I2485" s="660" t="s">
        <v>448</v>
      </c>
      <c r="J2485" s="660"/>
      <c r="K2485" s="795" t="s">
        <v>163</v>
      </c>
      <c r="L2485" s="1394">
        <v>1</v>
      </c>
      <c r="M2485" s="563"/>
      <c r="N2485" s="563">
        <f t="shared" si="56"/>
        <v>0</v>
      </c>
      <c r="O2485" s="861"/>
    </row>
    <row r="2486" spans="1:15" ht="69.95" customHeight="1" thickBot="1" x14ac:dyDescent="0.3">
      <c r="A2486" s="784"/>
      <c r="B2486" s="796"/>
      <c r="C2486" s="797">
        <v>2280141</v>
      </c>
      <c r="D2486" s="867" t="s">
        <v>1200</v>
      </c>
      <c r="E2486" s="799"/>
      <c r="F2486" s="800"/>
      <c r="G2486" s="868">
        <v>13601071</v>
      </c>
      <c r="H2486" s="858" t="s">
        <v>1201</v>
      </c>
      <c r="I2486" s="801" t="s">
        <v>466</v>
      </c>
      <c r="J2486" s="801"/>
      <c r="K2486" s="802" t="s">
        <v>163</v>
      </c>
      <c r="L2486" s="1395">
        <v>2</v>
      </c>
      <c r="M2486" s="611"/>
      <c r="N2486" s="583">
        <f t="shared" si="56"/>
        <v>0</v>
      </c>
      <c r="O2486" s="863"/>
    </row>
    <row r="2487" spans="1:15" ht="69.95" customHeight="1" x14ac:dyDescent="0.25">
      <c r="A2487" s="822" t="s">
        <v>1202</v>
      </c>
      <c r="B2487" s="823" t="s">
        <v>1203</v>
      </c>
      <c r="C2487" s="824">
        <v>2820101</v>
      </c>
      <c r="D2487" s="869" t="s">
        <v>1172</v>
      </c>
      <c r="E2487" s="826" t="s">
        <v>1205</v>
      </c>
      <c r="F2487" s="827" t="s">
        <v>1205</v>
      </c>
      <c r="G2487" s="828">
        <v>50102160</v>
      </c>
      <c r="H2487" s="869" t="s">
        <v>1173</v>
      </c>
      <c r="I2487" s="829" t="s">
        <v>448</v>
      </c>
      <c r="J2487" s="829" t="s">
        <v>623</v>
      </c>
      <c r="K2487" s="830" t="s">
        <v>163</v>
      </c>
      <c r="L2487" s="1390">
        <v>1</v>
      </c>
      <c r="M2487" s="870"/>
      <c r="N2487" s="831">
        <f t="shared" si="56"/>
        <v>0</v>
      </c>
      <c r="O2487" s="832">
        <f>SUM(N2487+N2488+N2489+N2490)</f>
        <v>0</v>
      </c>
    </row>
    <row r="2488" spans="1:15" ht="69.95" customHeight="1" x14ac:dyDescent="0.25">
      <c r="A2488" s="822"/>
      <c r="B2488" s="833"/>
      <c r="C2488" s="834">
        <v>2010502</v>
      </c>
      <c r="D2488" s="871" t="s">
        <v>1174</v>
      </c>
      <c r="E2488" s="836"/>
      <c r="F2488" s="822"/>
      <c r="G2488" s="837">
        <v>20801532</v>
      </c>
      <c r="H2488" s="871" t="s">
        <v>1175</v>
      </c>
      <c r="I2488" s="838" t="s">
        <v>463</v>
      </c>
      <c r="J2488" s="838"/>
      <c r="K2488" s="839" t="s">
        <v>163</v>
      </c>
      <c r="L2488" s="1391">
        <v>2</v>
      </c>
      <c r="M2488" s="842"/>
      <c r="N2488" s="842">
        <f t="shared" si="56"/>
        <v>0</v>
      </c>
      <c r="O2488" s="872"/>
    </row>
    <row r="2489" spans="1:15" ht="69.95" customHeight="1" x14ac:dyDescent="0.25">
      <c r="A2489" s="822"/>
      <c r="B2489" s="833"/>
      <c r="C2489" s="834">
        <v>2817102</v>
      </c>
      <c r="D2489" s="871" t="s">
        <v>1181</v>
      </c>
      <c r="E2489" s="836"/>
      <c r="F2489" s="822"/>
      <c r="G2489" s="837">
        <v>50301002</v>
      </c>
      <c r="H2489" s="871" t="s">
        <v>1182</v>
      </c>
      <c r="I2489" s="838" t="s">
        <v>448</v>
      </c>
      <c r="J2489" s="838"/>
      <c r="K2489" s="839" t="s">
        <v>163</v>
      </c>
      <c r="L2489" s="1391">
        <v>1</v>
      </c>
      <c r="M2489" s="842"/>
      <c r="N2489" s="842">
        <f t="shared" si="56"/>
        <v>0</v>
      </c>
      <c r="O2489" s="872"/>
    </row>
    <row r="2490" spans="1:15" ht="69.95" customHeight="1" thickBot="1" x14ac:dyDescent="0.3">
      <c r="A2490" s="822"/>
      <c r="B2490" s="844"/>
      <c r="C2490" s="845">
        <v>2280141</v>
      </c>
      <c r="D2490" s="873" t="s">
        <v>1200</v>
      </c>
      <c r="E2490" s="847"/>
      <c r="F2490" s="848"/>
      <c r="G2490" s="874">
        <v>13601071</v>
      </c>
      <c r="H2490" s="875" t="s">
        <v>1201</v>
      </c>
      <c r="I2490" s="850" t="s">
        <v>466</v>
      </c>
      <c r="J2490" s="850"/>
      <c r="K2490" s="851" t="s">
        <v>163</v>
      </c>
      <c r="L2490" s="1392">
        <v>2</v>
      </c>
      <c r="M2490" s="852"/>
      <c r="N2490" s="853">
        <f t="shared" si="56"/>
        <v>0</v>
      </c>
      <c r="O2490" s="876"/>
    </row>
    <row r="2491" spans="1:15" ht="69.95" customHeight="1" x14ac:dyDescent="0.25">
      <c r="A2491" s="877" t="s">
        <v>1206</v>
      </c>
      <c r="B2491" s="805" t="s">
        <v>1207</v>
      </c>
      <c r="C2491" s="644">
        <v>2820101</v>
      </c>
      <c r="D2491" s="504" t="s">
        <v>1172</v>
      </c>
      <c r="E2491" s="807" t="s">
        <v>5</v>
      </c>
      <c r="F2491" s="808" t="s">
        <v>5</v>
      </c>
      <c r="G2491" s="503">
        <v>50102160</v>
      </c>
      <c r="H2491" s="504" t="s">
        <v>1173</v>
      </c>
      <c r="I2491" s="507" t="s">
        <v>448</v>
      </c>
      <c r="J2491" s="507" t="s">
        <v>623</v>
      </c>
      <c r="K2491" s="809" t="s">
        <v>163</v>
      </c>
      <c r="L2491" s="1387">
        <v>2</v>
      </c>
      <c r="M2491" s="509"/>
      <c r="N2491" s="509">
        <f t="shared" si="56"/>
        <v>0</v>
      </c>
      <c r="O2491" s="810">
        <f>SUM(N2491+N2492+N2493+N2494)</f>
        <v>0</v>
      </c>
    </row>
    <row r="2492" spans="1:15" ht="69.95" customHeight="1" x14ac:dyDescent="0.25">
      <c r="A2492" s="877"/>
      <c r="B2492" s="811"/>
      <c r="C2492" s="532">
        <v>2010502</v>
      </c>
      <c r="D2492" s="673" t="s">
        <v>1174</v>
      </c>
      <c r="E2492" s="812"/>
      <c r="F2492" s="804"/>
      <c r="G2492" s="523">
        <v>20801532</v>
      </c>
      <c r="H2492" s="673" t="s">
        <v>1175</v>
      </c>
      <c r="I2492" s="677" t="s">
        <v>463</v>
      </c>
      <c r="J2492" s="677"/>
      <c r="K2492" s="813" t="s">
        <v>163</v>
      </c>
      <c r="L2492" s="1388">
        <v>3</v>
      </c>
      <c r="M2492" s="520"/>
      <c r="N2492" s="521">
        <f t="shared" si="56"/>
        <v>0</v>
      </c>
      <c r="O2492" s="864"/>
    </row>
    <row r="2493" spans="1:15" ht="69.95" customHeight="1" x14ac:dyDescent="0.25">
      <c r="A2493" s="877"/>
      <c r="B2493" s="811"/>
      <c r="C2493" s="532">
        <v>2817103</v>
      </c>
      <c r="D2493" s="673" t="s">
        <v>1187</v>
      </c>
      <c r="E2493" s="812"/>
      <c r="F2493" s="804"/>
      <c r="G2493" s="523">
        <v>50301003</v>
      </c>
      <c r="H2493" s="673" t="s">
        <v>1188</v>
      </c>
      <c r="I2493" s="677" t="s">
        <v>448</v>
      </c>
      <c r="J2493" s="677"/>
      <c r="K2493" s="813" t="s">
        <v>163</v>
      </c>
      <c r="L2493" s="1388">
        <v>1</v>
      </c>
      <c r="M2493" s="520"/>
      <c r="N2493" s="521">
        <f t="shared" si="56"/>
        <v>0</v>
      </c>
      <c r="O2493" s="864"/>
    </row>
    <row r="2494" spans="1:15" ht="69.95" customHeight="1" thickBot="1" x14ac:dyDescent="0.3">
      <c r="A2494" s="877"/>
      <c r="B2494" s="815"/>
      <c r="C2494" s="627">
        <v>2280141</v>
      </c>
      <c r="D2494" s="878" t="s">
        <v>1200</v>
      </c>
      <c r="E2494" s="817"/>
      <c r="F2494" s="818"/>
      <c r="G2494" s="289">
        <v>13601071</v>
      </c>
      <c r="H2494" s="860" t="s">
        <v>1201</v>
      </c>
      <c r="I2494" s="819" t="s">
        <v>466</v>
      </c>
      <c r="J2494" s="819"/>
      <c r="K2494" s="820" t="s">
        <v>163</v>
      </c>
      <c r="L2494" s="1389">
        <v>3</v>
      </c>
      <c r="M2494" s="540"/>
      <c r="N2494" s="541">
        <f t="shared" si="56"/>
        <v>0</v>
      </c>
      <c r="O2494" s="866"/>
    </row>
    <row r="2495" spans="1:15" ht="69.95" customHeight="1" x14ac:dyDescent="0.25">
      <c r="A2495" s="879" t="s">
        <v>1208</v>
      </c>
      <c r="B2495" s="855" t="s">
        <v>1209</v>
      </c>
      <c r="C2495" s="630">
        <v>2820101</v>
      </c>
      <c r="D2495" s="856" t="s">
        <v>1172</v>
      </c>
      <c r="E2495" s="787" t="s">
        <v>1210</v>
      </c>
      <c r="F2495" s="788" t="s">
        <v>1210</v>
      </c>
      <c r="G2495" s="549">
        <v>50102160</v>
      </c>
      <c r="H2495" s="856" t="s">
        <v>1173</v>
      </c>
      <c r="I2495" s="789" t="s">
        <v>448</v>
      </c>
      <c r="J2495" s="789" t="s">
        <v>623</v>
      </c>
      <c r="K2495" s="790" t="s">
        <v>163</v>
      </c>
      <c r="L2495" s="1393">
        <v>2</v>
      </c>
      <c r="M2495" s="791"/>
      <c r="N2495" s="552">
        <f t="shared" si="56"/>
        <v>0</v>
      </c>
      <c r="O2495" s="792">
        <f>SUM(N2495+N2496+N2497+N2498)</f>
        <v>0</v>
      </c>
    </row>
    <row r="2496" spans="1:15" ht="69.95" customHeight="1" x14ac:dyDescent="0.25">
      <c r="A2496" s="879"/>
      <c r="B2496" s="793"/>
      <c r="C2496" s="574">
        <v>2010502</v>
      </c>
      <c r="D2496" s="656" t="s">
        <v>1174</v>
      </c>
      <c r="E2496" s="794"/>
      <c r="F2496" s="784"/>
      <c r="G2496" s="565">
        <v>20801532</v>
      </c>
      <c r="H2496" s="656" t="s">
        <v>1175</v>
      </c>
      <c r="I2496" s="660" t="s">
        <v>463</v>
      </c>
      <c r="J2496" s="660"/>
      <c r="K2496" s="795" t="s">
        <v>163</v>
      </c>
      <c r="L2496" s="1394">
        <v>4</v>
      </c>
      <c r="M2496" s="563"/>
      <c r="N2496" s="563">
        <f t="shared" si="56"/>
        <v>0</v>
      </c>
      <c r="O2496" s="861"/>
    </row>
    <row r="2497" spans="1:15" ht="69.95" customHeight="1" x14ac:dyDescent="0.25">
      <c r="A2497" s="879"/>
      <c r="B2497" s="793"/>
      <c r="C2497" s="574">
        <v>2817104</v>
      </c>
      <c r="D2497" s="656" t="s">
        <v>1191</v>
      </c>
      <c r="E2497" s="794"/>
      <c r="F2497" s="784"/>
      <c r="G2497" s="565">
        <v>50301004</v>
      </c>
      <c r="H2497" s="656" t="s">
        <v>1192</v>
      </c>
      <c r="I2497" s="660" t="s">
        <v>448</v>
      </c>
      <c r="J2497" s="660"/>
      <c r="K2497" s="795" t="s">
        <v>163</v>
      </c>
      <c r="L2497" s="1394">
        <v>1</v>
      </c>
      <c r="M2497" s="563"/>
      <c r="N2497" s="563">
        <f t="shared" si="56"/>
        <v>0</v>
      </c>
      <c r="O2497" s="861"/>
    </row>
    <row r="2498" spans="1:15" ht="69.95" customHeight="1" thickBot="1" x14ac:dyDescent="0.3">
      <c r="A2498" s="879"/>
      <c r="B2498" s="796"/>
      <c r="C2498" s="797">
        <v>2280141</v>
      </c>
      <c r="D2498" s="867" t="s">
        <v>1200</v>
      </c>
      <c r="E2498" s="799"/>
      <c r="F2498" s="800"/>
      <c r="G2498" s="868">
        <v>13601071</v>
      </c>
      <c r="H2498" s="858" t="s">
        <v>1201</v>
      </c>
      <c r="I2498" s="801" t="s">
        <v>466</v>
      </c>
      <c r="J2498" s="801"/>
      <c r="K2498" s="802" t="s">
        <v>163</v>
      </c>
      <c r="L2498" s="1395">
        <v>4</v>
      </c>
      <c r="M2498" s="611"/>
      <c r="N2498" s="583">
        <f t="shared" si="56"/>
        <v>0</v>
      </c>
      <c r="O2498" s="863"/>
    </row>
    <row r="2499" spans="1:15" ht="69.95" customHeight="1" x14ac:dyDescent="0.25">
      <c r="A2499" s="877" t="s">
        <v>1211</v>
      </c>
      <c r="B2499" s="805" t="s">
        <v>1212</v>
      </c>
      <c r="C2499" s="644">
        <v>2820101</v>
      </c>
      <c r="D2499" s="504" t="s">
        <v>1172</v>
      </c>
      <c r="E2499" s="807" t="s">
        <v>1213</v>
      </c>
      <c r="F2499" s="808" t="s">
        <v>1213</v>
      </c>
      <c r="G2499" s="503">
        <v>50102160</v>
      </c>
      <c r="H2499" s="504" t="s">
        <v>1173</v>
      </c>
      <c r="I2499" s="507" t="s">
        <v>448</v>
      </c>
      <c r="J2499" s="507" t="s">
        <v>623</v>
      </c>
      <c r="K2499" s="809" t="s">
        <v>163</v>
      </c>
      <c r="L2499" s="1387">
        <v>2</v>
      </c>
      <c r="M2499" s="509"/>
      <c r="N2499" s="509">
        <f t="shared" si="56"/>
        <v>0</v>
      </c>
      <c r="O2499" s="810">
        <f>SUM(N2499+N2500+N2501+N2502)</f>
        <v>0</v>
      </c>
    </row>
    <row r="2500" spans="1:15" ht="69.95" customHeight="1" x14ac:dyDescent="0.25">
      <c r="A2500" s="877"/>
      <c r="B2500" s="811"/>
      <c r="C2500" s="532">
        <v>2010502</v>
      </c>
      <c r="D2500" s="673" t="s">
        <v>1174</v>
      </c>
      <c r="E2500" s="812"/>
      <c r="F2500" s="804"/>
      <c r="G2500" s="523">
        <v>20801532</v>
      </c>
      <c r="H2500" s="673" t="s">
        <v>1175</v>
      </c>
      <c r="I2500" s="677" t="s">
        <v>463</v>
      </c>
      <c r="J2500" s="677"/>
      <c r="K2500" s="813" t="s">
        <v>163</v>
      </c>
      <c r="L2500" s="1388">
        <v>5</v>
      </c>
      <c r="M2500" s="520"/>
      <c r="N2500" s="521">
        <f t="shared" si="56"/>
        <v>0</v>
      </c>
      <c r="O2500" s="864"/>
    </row>
    <row r="2501" spans="1:15" ht="69.95" customHeight="1" x14ac:dyDescent="0.25">
      <c r="A2501" s="877"/>
      <c r="B2501" s="811"/>
      <c r="C2501" s="532">
        <v>2817105</v>
      </c>
      <c r="D2501" s="673" t="s">
        <v>1196</v>
      </c>
      <c r="E2501" s="812"/>
      <c r="F2501" s="804"/>
      <c r="G2501" s="523">
        <v>50301005</v>
      </c>
      <c r="H2501" s="673" t="s">
        <v>1197</v>
      </c>
      <c r="I2501" s="677" t="s">
        <v>448</v>
      </c>
      <c r="J2501" s="677"/>
      <c r="K2501" s="813" t="s">
        <v>163</v>
      </c>
      <c r="L2501" s="1388">
        <v>1</v>
      </c>
      <c r="M2501" s="520"/>
      <c r="N2501" s="521">
        <f t="shared" si="56"/>
        <v>0</v>
      </c>
      <c r="O2501" s="864"/>
    </row>
    <row r="2502" spans="1:15" ht="69.95" customHeight="1" thickBot="1" x14ac:dyDescent="0.3">
      <c r="A2502" s="877"/>
      <c r="B2502" s="815"/>
      <c r="C2502" s="627">
        <v>2280141</v>
      </c>
      <c r="D2502" s="878" t="s">
        <v>1200</v>
      </c>
      <c r="E2502" s="817"/>
      <c r="F2502" s="818"/>
      <c r="G2502" s="402">
        <v>13601071</v>
      </c>
      <c r="H2502" s="860" t="s">
        <v>1201</v>
      </c>
      <c r="I2502" s="819" t="s">
        <v>466</v>
      </c>
      <c r="J2502" s="819"/>
      <c r="K2502" s="820" t="s">
        <v>163</v>
      </c>
      <c r="L2502" s="1389">
        <v>5</v>
      </c>
      <c r="M2502" s="540"/>
      <c r="N2502" s="541">
        <f t="shared" si="56"/>
        <v>0</v>
      </c>
      <c r="O2502" s="866"/>
    </row>
    <row r="2503" spans="1:15" ht="69.95" customHeight="1" x14ac:dyDescent="0.25">
      <c r="A2503" s="879" t="s">
        <v>1214</v>
      </c>
      <c r="B2503" s="855" t="s">
        <v>1215</v>
      </c>
      <c r="C2503" s="630">
        <v>2820102</v>
      </c>
      <c r="D2503" s="856" t="s">
        <v>1216</v>
      </c>
      <c r="E2503" s="787" t="s">
        <v>7</v>
      </c>
      <c r="F2503" s="788" t="s">
        <v>7</v>
      </c>
      <c r="G2503" s="549">
        <v>50102260</v>
      </c>
      <c r="H2503" s="856" t="s">
        <v>1217</v>
      </c>
      <c r="I2503" s="789" t="s">
        <v>448</v>
      </c>
      <c r="J2503" s="789" t="s">
        <v>623</v>
      </c>
      <c r="K2503" s="790" t="s">
        <v>163</v>
      </c>
      <c r="L2503" s="1393">
        <v>1</v>
      </c>
      <c r="M2503" s="791"/>
      <c r="N2503" s="552">
        <f t="shared" si="56"/>
        <v>0</v>
      </c>
      <c r="O2503" s="792">
        <f>N2503+N2504+N2505+N2506+N2507</f>
        <v>0</v>
      </c>
    </row>
    <row r="2504" spans="1:15" ht="69.95" customHeight="1" x14ac:dyDescent="0.25">
      <c r="A2504" s="879"/>
      <c r="B2504" s="793"/>
      <c r="C2504" s="574">
        <v>2010502</v>
      </c>
      <c r="D2504" s="656" t="s">
        <v>1174</v>
      </c>
      <c r="E2504" s="794"/>
      <c r="F2504" s="784"/>
      <c r="G2504" s="565">
        <v>20801532</v>
      </c>
      <c r="H2504" s="656" t="s">
        <v>1175</v>
      </c>
      <c r="I2504" s="660" t="s">
        <v>463</v>
      </c>
      <c r="J2504" s="660"/>
      <c r="K2504" s="795" t="s">
        <v>163</v>
      </c>
      <c r="L2504" s="1394">
        <v>2</v>
      </c>
      <c r="M2504" s="563"/>
      <c r="N2504" s="563">
        <f t="shared" si="56"/>
        <v>0</v>
      </c>
      <c r="O2504" s="861"/>
    </row>
    <row r="2505" spans="1:15" ht="69.95" customHeight="1" x14ac:dyDescent="0.25">
      <c r="A2505" s="879"/>
      <c r="B2505" s="793"/>
      <c r="C2505" s="574">
        <v>2817101</v>
      </c>
      <c r="D2505" s="656" t="s">
        <v>1176</v>
      </c>
      <c r="E2505" s="794"/>
      <c r="F2505" s="784"/>
      <c r="G2505" s="565">
        <v>50301001</v>
      </c>
      <c r="H2505" s="656" t="s">
        <v>1177</v>
      </c>
      <c r="I2505" s="660" t="s">
        <v>448</v>
      </c>
      <c r="J2505" s="660"/>
      <c r="K2505" s="795" t="s">
        <v>163</v>
      </c>
      <c r="L2505" s="1394">
        <v>2</v>
      </c>
      <c r="M2505" s="563"/>
      <c r="N2505" s="563">
        <f t="shared" si="56"/>
        <v>0</v>
      </c>
      <c r="O2505" s="861"/>
    </row>
    <row r="2506" spans="1:15" ht="69.95" customHeight="1" x14ac:dyDescent="0.25">
      <c r="A2506" s="879"/>
      <c r="B2506" s="793"/>
      <c r="C2506" s="574">
        <v>2280141</v>
      </c>
      <c r="D2506" s="880" t="s">
        <v>1200</v>
      </c>
      <c r="E2506" s="794"/>
      <c r="F2506" s="784"/>
      <c r="G2506" s="346">
        <v>13601071</v>
      </c>
      <c r="H2506" s="656" t="s">
        <v>1201</v>
      </c>
      <c r="I2506" s="660" t="s">
        <v>466</v>
      </c>
      <c r="J2506" s="660"/>
      <c r="K2506" s="795" t="s">
        <v>163</v>
      </c>
      <c r="L2506" s="1394">
        <v>2</v>
      </c>
      <c r="M2506" s="563"/>
      <c r="N2506" s="563">
        <f t="shared" si="56"/>
        <v>0</v>
      </c>
      <c r="O2506" s="861"/>
    </row>
    <row r="2507" spans="1:15" ht="69.95" customHeight="1" thickBot="1" x14ac:dyDescent="0.3">
      <c r="A2507" s="879"/>
      <c r="B2507" s="796"/>
      <c r="C2507" s="576">
        <v>2052258</v>
      </c>
      <c r="D2507" s="881" t="s">
        <v>558</v>
      </c>
      <c r="E2507" s="799"/>
      <c r="F2507" s="800"/>
      <c r="G2507" s="348"/>
      <c r="H2507" s="858"/>
      <c r="I2507" s="801" t="s">
        <v>466</v>
      </c>
      <c r="J2507" s="801"/>
      <c r="K2507" s="802" t="s">
        <v>163</v>
      </c>
      <c r="L2507" s="1357">
        <v>1</v>
      </c>
      <c r="M2507" s="611"/>
      <c r="N2507" s="583">
        <f t="shared" si="56"/>
        <v>0</v>
      </c>
      <c r="O2507" s="863"/>
    </row>
    <row r="2508" spans="1:15" ht="69.95" customHeight="1" x14ac:dyDescent="0.25">
      <c r="A2508" s="877" t="s">
        <v>1218</v>
      </c>
      <c r="B2508" s="805" t="s">
        <v>1219</v>
      </c>
      <c r="C2508" s="644">
        <v>2820102</v>
      </c>
      <c r="D2508" s="504" t="s">
        <v>1216</v>
      </c>
      <c r="E2508" s="807" t="s">
        <v>1220</v>
      </c>
      <c r="F2508" s="808" t="s">
        <v>1220</v>
      </c>
      <c r="G2508" s="503">
        <v>50102260</v>
      </c>
      <c r="H2508" s="504" t="s">
        <v>1217</v>
      </c>
      <c r="I2508" s="507" t="s">
        <v>448</v>
      </c>
      <c r="J2508" s="507" t="s">
        <v>623</v>
      </c>
      <c r="K2508" s="809" t="s">
        <v>163</v>
      </c>
      <c r="L2508" s="1387">
        <v>1</v>
      </c>
      <c r="M2508" s="509"/>
      <c r="N2508" s="509">
        <f t="shared" si="56"/>
        <v>0</v>
      </c>
      <c r="O2508" s="810">
        <f>N2508+N2509+N2510+N2511+N2512</f>
        <v>0</v>
      </c>
    </row>
    <row r="2509" spans="1:15" ht="69.95" customHeight="1" x14ac:dyDescent="0.25">
      <c r="A2509" s="877"/>
      <c r="B2509" s="811"/>
      <c r="C2509" s="532">
        <v>2010502</v>
      </c>
      <c r="D2509" s="673" t="s">
        <v>1174</v>
      </c>
      <c r="E2509" s="812"/>
      <c r="F2509" s="804"/>
      <c r="G2509" s="523">
        <v>20801532</v>
      </c>
      <c r="H2509" s="673" t="s">
        <v>1175</v>
      </c>
      <c r="I2509" s="677" t="s">
        <v>463</v>
      </c>
      <c r="J2509" s="677"/>
      <c r="K2509" s="813" t="s">
        <v>163</v>
      </c>
      <c r="L2509" s="1388">
        <v>4</v>
      </c>
      <c r="M2509" s="520"/>
      <c r="N2509" s="521">
        <f t="shared" si="56"/>
        <v>0</v>
      </c>
      <c r="O2509" s="864"/>
    </row>
    <row r="2510" spans="1:15" ht="69.95" customHeight="1" x14ac:dyDescent="0.25">
      <c r="A2510" s="877"/>
      <c r="B2510" s="811"/>
      <c r="C2510" s="532">
        <v>2817102</v>
      </c>
      <c r="D2510" s="673" t="s">
        <v>1181</v>
      </c>
      <c r="E2510" s="812"/>
      <c r="F2510" s="804"/>
      <c r="G2510" s="523">
        <v>50301002</v>
      </c>
      <c r="H2510" s="673" t="s">
        <v>1182</v>
      </c>
      <c r="I2510" s="677" t="s">
        <v>448</v>
      </c>
      <c r="J2510" s="677"/>
      <c r="K2510" s="813" t="s">
        <v>163</v>
      </c>
      <c r="L2510" s="1388">
        <v>2</v>
      </c>
      <c r="M2510" s="520"/>
      <c r="N2510" s="521">
        <f t="shared" si="56"/>
        <v>0</v>
      </c>
      <c r="O2510" s="864"/>
    </row>
    <row r="2511" spans="1:15" ht="69.95" customHeight="1" x14ac:dyDescent="0.25">
      <c r="A2511" s="877"/>
      <c r="B2511" s="811"/>
      <c r="C2511" s="532">
        <v>2280141</v>
      </c>
      <c r="D2511" s="882" t="s">
        <v>1200</v>
      </c>
      <c r="E2511" s="812"/>
      <c r="F2511" s="804"/>
      <c r="G2511" s="364">
        <v>13601071</v>
      </c>
      <c r="H2511" s="673" t="s">
        <v>1201</v>
      </c>
      <c r="I2511" s="677" t="s">
        <v>466</v>
      </c>
      <c r="J2511" s="677"/>
      <c r="K2511" s="813" t="s">
        <v>163</v>
      </c>
      <c r="L2511" s="1388">
        <v>4</v>
      </c>
      <c r="M2511" s="520"/>
      <c r="N2511" s="521">
        <f t="shared" si="56"/>
        <v>0</v>
      </c>
      <c r="O2511" s="864"/>
    </row>
    <row r="2512" spans="1:15" ht="69.95" customHeight="1" thickBot="1" x14ac:dyDescent="0.3">
      <c r="A2512" s="877"/>
      <c r="B2512" s="815"/>
      <c r="C2512" s="534">
        <v>2052244</v>
      </c>
      <c r="D2512" s="878" t="s">
        <v>491</v>
      </c>
      <c r="E2512" s="817"/>
      <c r="F2512" s="818"/>
      <c r="G2512" s="289">
        <v>10606082</v>
      </c>
      <c r="H2512" s="860" t="s">
        <v>492</v>
      </c>
      <c r="I2512" s="819" t="s">
        <v>466</v>
      </c>
      <c r="J2512" s="819"/>
      <c r="K2512" s="820" t="s">
        <v>163</v>
      </c>
      <c r="L2512" s="1351">
        <v>2</v>
      </c>
      <c r="M2512" s="540"/>
      <c r="N2512" s="541">
        <f t="shared" si="56"/>
        <v>0</v>
      </c>
      <c r="O2512" s="866"/>
    </row>
    <row r="2513" spans="1:15" ht="69.95" customHeight="1" x14ac:dyDescent="0.25">
      <c r="A2513" s="883" t="s">
        <v>1218</v>
      </c>
      <c r="B2513" s="823" t="s">
        <v>1219</v>
      </c>
      <c r="C2513" s="824">
        <v>2820102</v>
      </c>
      <c r="D2513" s="869" t="s">
        <v>1216</v>
      </c>
      <c r="E2513" s="826" t="s">
        <v>1221</v>
      </c>
      <c r="F2513" s="827" t="s">
        <v>1221</v>
      </c>
      <c r="G2513" s="828">
        <v>50102260</v>
      </c>
      <c r="H2513" s="869" t="s">
        <v>1217</v>
      </c>
      <c r="I2513" s="829" t="s">
        <v>448</v>
      </c>
      <c r="J2513" s="829" t="s">
        <v>623</v>
      </c>
      <c r="K2513" s="830" t="s">
        <v>163</v>
      </c>
      <c r="L2513" s="1390">
        <v>1</v>
      </c>
      <c r="M2513" s="831"/>
      <c r="N2513" s="831">
        <f t="shared" si="56"/>
        <v>0</v>
      </c>
      <c r="O2513" s="832">
        <f>N2513+N2514+N2515+N2516+N2517</f>
        <v>0</v>
      </c>
    </row>
    <row r="2514" spans="1:15" ht="69.95" customHeight="1" x14ac:dyDescent="0.25">
      <c r="A2514" s="883"/>
      <c r="B2514" s="833"/>
      <c r="C2514" s="834">
        <v>2010502</v>
      </c>
      <c r="D2514" s="871" t="s">
        <v>1174</v>
      </c>
      <c r="E2514" s="836"/>
      <c r="F2514" s="822"/>
      <c r="G2514" s="837">
        <v>20801532</v>
      </c>
      <c r="H2514" s="871" t="s">
        <v>1175</v>
      </c>
      <c r="I2514" s="838" t="s">
        <v>463</v>
      </c>
      <c r="J2514" s="838"/>
      <c r="K2514" s="839" t="s">
        <v>163</v>
      </c>
      <c r="L2514" s="1391">
        <v>4</v>
      </c>
      <c r="M2514" s="841"/>
      <c r="N2514" s="842">
        <f t="shared" si="56"/>
        <v>0</v>
      </c>
      <c r="O2514" s="872"/>
    </row>
    <row r="2515" spans="1:15" ht="69.95" customHeight="1" x14ac:dyDescent="0.25">
      <c r="A2515" s="883"/>
      <c r="B2515" s="833"/>
      <c r="C2515" s="834">
        <v>2817102</v>
      </c>
      <c r="D2515" s="871" t="s">
        <v>1181</v>
      </c>
      <c r="E2515" s="836"/>
      <c r="F2515" s="822"/>
      <c r="G2515" s="837">
        <v>50301002</v>
      </c>
      <c r="H2515" s="871" t="s">
        <v>1182</v>
      </c>
      <c r="I2515" s="838" t="s">
        <v>448</v>
      </c>
      <c r="J2515" s="838"/>
      <c r="K2515" s="839" t="s">
        <v>163</v>
      </c>
      <c r="L2515" s="1391">
        <v>2</v>
      </c>
      <c r="M2515" s="841"/>
      <c r="N2515" s="842">
        <f t="shared" si="56"/>
        <v>0</v>
      </c>
      <c r="O2515" s="872"/>
    </row>
    <row r="2516" spans="1:15" ht="69.95" customHeight="1" x14ac:dyDescent="0.25">
      <c r="A2516" s="883"/>
      <c r="B2516" s="833"/>
      <c r="C2516" s="834">
        <v>2280141</v>
      </c>
      <c r="D2516" s="884" t="s">
        <v>1200</v>
      </c>
      <c r="E2516" s="836"/>
      <c r="F2516" s="822"/>
      <c r="G2516" s="317">
        <v>13601071</v>
      </c>
      <c r="H2516" s="871" t="s">
        <v>1201</v>
      </c>
      <c r="I2516" s="838" t="s">
        <v>466</v>
      </c>
      <c r="J2516" s="838"/>
      <c r="K2516" s="839" t="s">
        <v>163</v>
      </c>
      <c r="L2516" s="1391">
        <v>4</v>
      </c>
      <c r="M2516" s="841"/>
      <c r="N2516" s="842">
        <f t="shared" si="56"/>
        <v>0</v>
      </c>
      <c r="O2516" s="872"/>
    </row>
    <row r="2517" spans="1:15" ht="69.95" customHeight="1" thickBot="1" x14ac:dyDescent="0.3">
      <c r="A2517" s="883"/>
      <c r="B2517" s="844"/>
      <c r="C2517" s="885">
        <v>2052244</v>
      </c>
      <c r="D2517" s="886" t="s">
        <v>491</v>
      </c>
      <c r="E2517" s="847"/>
      <c r="F2517" s="848"/>
      <c r="G2517" s="319">
        <v>10606082</v>
      </c>
      <c r="H2517" s="875" t="s">
        <v>492</v>
      </c>
      <c r="I2517" s="850" t="s">
        <v>466</v>
      </c>
      <c r="J2517" s="850"/>
      <c r="K2517" s="851" t="s">
        <v>163</v>
      </c>
      <c r="L2517" s="1354">
        <v>2</v>
      </c>
      <c r="M2517" s="852"/>
      <c r="N2517" s="853">
        <f t="shared" si="56"/>
        <v>0</v>
      </c>
      <c r="O2517" s="876"/>
    </row>
    <row r="2518" spans="1:15" ht="69.95" customHeight="1" x14ac:dyDescent="0.25">
      <c r="A2518" s="879" t="s">
        <v>1222</v>
      </c>
      <c r="B2518" s="855" t="s">
        <v>1223</v>
      </c>
      <c r="C2518" s="630">
        <v>2820102</v>
      </c>
      <c r="D2518" s="856" t="s">
        <v>1216</v>
      </c>
      <c r="E2518" s="787" t="s">
        <v>1224</v>
      </c>
      <c r="F2518" s="788" t="s">
        <v>1224</v>
      </c>
      <c r="G2518" s="549">
        <v>50102260</v>
      </c>
      <c r="H2518" s="856" t="s">
        <v>1217</v>
      </c>
      <c r="I2518" s="789" t="s">
        <v>448</v>
      </c>
      <c r="J2518" s="789" t="s">
        <v>623</v>
      </c>
      <c r="K2518" s="790" t="s">
        <v>163</v>
      </c>
      <c r="L2518" s="1393">
        <v>2</v>
      </c>
      <c r="M2518" s="791"/>
      <c r="N2518" s="552">
        <f t="shared" si="56"/>
        <v>0</v>
      </c>
      <c r="O2518" s="792">
        <f>N2518+N2519+N2520+N2521+N2522</f>
        <v>0</v>
      </c>
    </row>
    <row r="2519" spans="1:15" ht="69.95" customHeight="1" x14ac:dyDescent="0.25">
      <c r="A2519" s="879"/>
      <c r="B2519" s="793"/>
      <c r="C2519" s="574">
        <v>2010502</v>
      </c>
      <c r="D2519" s="656" t="s">
        <v>1174</v>
      </c>
      <c r="E2519" s="794"/>
      <c r="F2519" s="784"/>
      <c r="G2519" s="565">
        <v>20801532</v>
      </c>
      <c r="H2519" s="656" t="s">
        <v>1175</v>
      </c>
      <c r="I2519" s="660" t="s">
        <v>463</v>
      </c>
      <c r="J2519" s="660"/>
      <c r="K2519" s="795" t="s">
        <v>163</v>
      </c>
      <c r="L2519" s="1394">
        <v>6</v>
      </c>
      <c r="M2519" s="563"/>
      <c r="N2519" s="563">
        <f t="shared" si="56"/>
        <v>0</v>
      </c>
      <c r="O2519" s="861"/>
    </row>
    <row r="2520" spans="1:15" ht="69.95" customHeight="1" x14ac:dyDescent="0.25">
      <c r="A2520" s="879"/>
      <c r="B2520" s="793"/>
      <c r="C2520" s="574">
        <v>2817103</v>
      </c>
      <c r="D2520" s="656" t="s">
        <v>1187</v>
      </c>
      <c r="E2520" s="794"/>
      <c r="F2520" s="784"/>
      <c r="G2520" s="565">
        <v>50301003</v>
      </c>
      <c r="H2520" s="656" t="s">
        <v>1188</v>
      </c>
      <c r="I2520" s="660" t="s">
        <v>448</v>
      </c>
      <c r="J2520" s="660"/>
      <c r="K2520" s="795" t="s">
        <v>163</v>
      </c>
      <c r="L2520" s="1394">
        <v>2</v>
      </c>
      <c r="M2520" s="563"/>
      <c r="N2520" s="563">
        <f t="shared" si="56"/>
        <v>0</v>
      </c>
      <c r="O2520" s="861"/>
    </row>
    <row r="2521" spans="1:15" ht="69.95" customHeight="1" x14ac:dyDescent="0.25">
      <c r="A2521" s="879"/>
      <c r="B2521" s="793"/>
      <c r="C2521" s="574">
        <v>2280141</v>
      </c>
      <c r="D2521" s="887" t="s">
        <v>1200</v>
      </c>
      <c r="E2521" s="794"/>
      <c r="F2521" s="784"/>
      <c r="G2521" s="346">
        <v>13601071</v>
      </c>
      <c r="H2521" s="656" t="s">
        <v>1201</v>
      </c>
      <c r="I2521" s="660" t="s">
        <v>466</v>
      </c>
      <c r="J2521" s="660"/>
      <c r="K2521" s="795" t="s">
        <v>163</v>
      </c>
      <c r="L2521" s="1394">
        <v>6</v>
      </c>
      <c r="M2521" s="563"/>
      <c r="N2521" s="563">
        <f t="shared" si="56"/>
        <v>0</v>
      </c>
      <c r="O2521" s="861"/>
    </row>
    <row r="2522" spans="1:15" ht="69.95" customHeight="1" thickBot="1" x14ac:dyDescent="0.3">
      <c r="A2522" s="879"/>
      <c r="B2522" s="796"/>
      <c r="C2522" s="576">
        <v>2052244</v>
      </c>
      <c r="D2522" s="881" t="s">
        <v>491</v>
      </c>
      <c r="E2522" s="799"/>
      <c r="F2522" s="800"/>
      <c r="G2522" s="348">
        <v>10606082</v>
      </c>
      <c r="H2522" s="858" t="s">
        <v>492</v>
      </c>
      <c r="I2522" s="801" t="s">
        <v>466</v>
      </c>
      <c r="J2522" s="801"/>
      <c r="K2522" s="802" t="s">
        <v>163</v>
      </c>
      <c r="L2522" s="1357">
        <v>3</v>
      </c>
      <c r="M2522" s="611"/>
      <c r="N2522" s="583">
        <f t="shared" si="56"/>
        <v>0</v>
      </c>
      <c r="O2522" s="863"/>
    </row>
    <row r="2523" spans="1:15" ht="69.95" customHeight="1" x14ac:dyDescent="0.25">
      <c r="A2523" s="877" t="s">
        <v>1225</v>
      </c>
      <c r="B2523" s="805" t="s">
        <v>1226</v>
      </c>
      <c r="C2523" s="644">
        <v>2820102</v>
      </c>
      <c r="D2523" s="504" t="s">
        <v>1216</v>
      </c>
      <c r="E2523" s="807" t="s">
        <v>1227</v>
      </c>
      <c r="F2523" s="808" t="s">
        <v>1227</v>
      </c>
      <c r="G2523" s="503">
        <v>50102260</v>
      </c>
      <c r="H2523" s="504" t="s">
        <v>1217</v>
      </c>
      <c r="I2523" s="507" t="s">
        <v>448</v>
      </c>
      <c r="J2523" s="507" t="s">
        <v>623</v>
      </c>
      <c r="K2523" s="809" t="s">
        <v>163</v>
      </c>
      <c r="L2523" s="1387">
        <v>2</v>
      </c>
      <c r="M2523" s="509"/>
      <c r="N2523" s="509">
        <f t="shared" si="56"/>
        <v>0</v>
      </c>
      <c r="O2523" s="810">
        <f>N2523+N2524+N2525+N2526+N2527</f>
        <v>0</v>
      </c>
    </row>
    <row r="2524" spans="1:15" ht="69.95" customHeight="1" x14ac:dyDescent="0.25">
      <c r="A2524" s="877"/>
      <c r="B2524" s="811"/>
      <c r="C2524" s="532">
        <v>2010502</v>
      </c>
      <c r="D2524" s="673" t="s">
        <v>1174</v>
      </c>
      <c r="E2524" s="812"/>
      <c r="F2524" s="804"/>
      <c r="G2524" s="523">
        <v>20801532</v>
      </c>
      <c r="H2524" s="673" t="s">
        <v>1175</v>
      </c>
      <c r="I2524" s="677" t="s">
        <v>463</v>
      </c>
      <c r="J2524" s="677"/>
      <c r="K2524" s="813" t="s">
        <v>163</v>
      </c>
      <c r="L2524" s="1388">
        <v>8</v>
      </c>
      <c r="M2524" s="520"/>
      <c r="N2524" s="521">
        <f t="shared" si="56"/>
        <v>0</v>
      </c>
      <c r="O2524" s="864"/>
    </row>
    <row r="2525" spans="1:15" ht="69.95" customHeight="1" x14ac:dyDescent="0.25">
      <c r="A2525" s="877"/>
      <c r="B2525" s="811"/>
      <c r="C2525" s="532">
        <v>2817104</v>
      </c>
      <c r="D2525" s="673" t="s">
        <v>1191</v>
      </c>
      <c r="E2525" s="812"/>
      <c r="F2525" s="804"/>
      <c r="G2525" s="523">
        <v>50301004</v>
      </c>
      <c r="H2525" s="673" t="s">
        <v>1192</v>
      </c>
      <c r="I2525" s="677" t="s">
        <v>448</v>
      </c>
      <c r="J2525" s="677"/>
      <c r="K2525" s="813" t="s">
        <v>163</v>
      </c>
      <c r="L2525" s="1388">
        <v>2</v>
      </c>
      <c r="M2525" s="520"/>
      <c r="N2525" s="521">
        <f t="shared" si="56"/>
        <v>0</v>
      </c>
      <c r="O2525" s="864"/>
    </row>
    <row r="2526" spans="1:15" ht="69.95" customHeight="1" x14ac:dyDescent="0.25">
      <c r="A2526" s="877"/>
      <c r="B2526" s="811"/>
      <c r="C2526" s="532">
        <v>2280141</v>
      </c>
      <c r="D2526" s="888" t="s">
        <v>1200</v>
      </c>
      <c r="E2526" s="812"/>
      <c r="F2526" s="804"/>
      <c r="G2526" s="364">
        <v>13601071</v>
      </c>
      <c r="H2526" s="673" t="s">
        <v>1201</v>
      </c>
      <c r="I2526" s="677" t="s">
        <v>466</v>
      </c>
      <c r="J2526" s="677"/>
      <c r="K2526" s="813" t="s">
        <v>163</v>
      </c>
      <c r="L2526" s="1388">
        <v>8</v>
      </c>
      <c r="M2526" s="520"/>
      <c r="N2526" s="521">
        <f t="shared" si="56"/>
        <v>0</v>
      </c>
      <c r="O2526" s="864"/>
    </row>
    <row r="2527" spans="1:15" ht="69.95" customHeight="1" thickBot="1" x14ac:dyDescent="0.3">
      <c r="A2527" s="877"/>
      <c r="B2527" s="815"/>
      <c r="C2527" s="534">
        <v>2052244</v>
      </c>
      <c r="D2527" s="878" t="s">
        <v>491</v>
      </c>
      <c r="E2527" s="817"/>
      <c r="F2527" s="818"/>
      <c r="G2527" s="289">
        <v>10606082</v>
      </c>
      <c r="H2527" s="860" t="s">
        <v>492</v>
      </c>
      <c r="I2527" s="819" t="s">
        <v>466</v>
      </c>
      <c r="J2527" s="819"/>
      <c r="K2527" s="820" t="s">
        <v>163</v>
      </c>
      <c r="L2527" s="1351">
        <v>4</v>
      </c>
      <c r="M2527" s="540"/>
      <c r="N2527" s="541">
        <f t="shared" ref="N2527:N2590" si="57">M2527*L2527</f>
        <v>0</v>
      </c>
      <c r="O2527" s="866"/>
    </row>
    <row r="2528" spans="1:15" ht="69.95" customHeight="1" x14ac:dyDescent="0.25">
      <c r="A2528" s="879" t="s">
        <v>1228</v>
      </c>
      <c r="B2528" s="855" t="s">
        <v>1229</v>
      </c>
      <c r="C2528" s="630">
        <v>2820102</v>
      </c>
      <c r="D2528" s="856" t="s">
        <v>1216</v>
      </c>
      <c r="E2528" s="787" t="s">
        <v>1230</v>
      </c>
      <c r="F2528" s="788" t="s">
        <v>1230</v>
      </c>
      <c r="G2528" s="549">
        <v>50102260</v>
      </c>
      <c r="H2528" s="856" t="s">
        <v>1217</v>
      </c>
      <c r="I2528" s="789" t="s">
        <v>448</v>
      </c>
      <c r="J2528" s="789" t="s">
        <v>623</v>
      </c>
      <c r="K2528" s="790" t="s">
        <v>163</v>
      </c>
      <c r="L2528" s="1393">
        <v>2</v>
      </c>
      <c r="M2528" s="791"/>
      <c r="N2528" s="552">
        <f t="shared" si="57"/>
        <v>0</v>
      </c>
      <c r="O2528" s="792">
        <f>N2528+N2529+N2530+N2531+N2532</f>
        <v>0</v>
      </c>
    </row>
    <row r="2529" spans="1:15" ht="69.95" customHeight="1" x14ac:dyDescent="0.25">
      <c r="A2529" s="879"/>
      <c r="B2529" s="793"/>
      <c r="C2529" s="574">
        <v>2010502</v>
      </c>
      <c r="D2529" s="656" t="s">
        <v>1174</v>
      </c>
      <c r="E2529" s="794"/>
      <c r="F2529" s="784"/>
      <c r="G2529" s="565">
        <v>20801532</v>
      </c>
      <c r="H2529" s="656" t="s">
        <v>1175</v>
      </c>
      <c r="I2529" s="660" t="s">
        <v>463</v>
      </c>
      <c r="J2529" s="660"/>
      <c r="K2529" s="795" t="s">
        <v>163</v>
      </c>
      <c r="L2529" s="1394">
        <v>10</v>
      </c>
      <c r="M2529" s="563"/>
      <c r="N2529" s="563">
        <f t="shared" si="57"/>
        <v>0</v>
      </c>
      <c r="O2529" s="861"/>
    </row>
    <row r="2530" spans="1:15" ht="69.95" customHeight="1" x14ac:dyDescent="0.25">
      <c r="A2530" s="879"/>
      <c r="B2530" s="793"/>
      <c r="C2530" s="574">
        <v>2817105</v>
      </c>
      <c r="D2530" s="656" t="s">
        <v>1196</v>
      </c>
      <c r="E2530" s="794"/>
      <c r="F2530" s="784"/>
      <c r="G2530" s="565">
        <v>50301005</v>
      </c>
      <c r="H2530" s="656" t="s">
        <v>1197</v>
      </c>
      <c r="I2530" s="660" t="s">
        <v>448</v>
      </c>
      <c r="J2530" s="660"/>
      <c r="K2530" s="795" t="s">
        <v>163</v>
      </c>
      <c r="L2530" s="1394">
        <v>2</v>
      </c>
      <c r="M2530" s="563"/>
      <c r="N2530" s="563">
        <f t="shared" si="57"/>
        <v>0</v>
      </c>
      <c r="O2530" s="861"/>
    </row>
    <row r="2531" spans="1:15" ht="69.95" customHeight="1" x14ac:dyDescent="0.25">
      <c r="A2531" s="879"/>
      <c r="B2531" s="793"/>
      <c r="C2531" s="574">
        <v>2280141</v>
      </c>
      <c r="D2531" s="880" t="s">
        <v>1200</v>
      </c>
      <c r="E2531" s="794"/>
      <c r="F2531" s="784"/>
      <c r="G2531" s="339">
        <v>13601071</v>
      </c>
      <c r="H2531" s="656" t="s">
        <v>1201</v>
      </c>
      <c r="I2531" s="660" t="s">
        <v>466</v>
      </c>
      <c r="J2531" s="660"/>
      <c r="K2531" s="795" t="s">
        <v>163</v>
      </c>
      <c r="L2531" s="1394">
        <v>10</v>
      </c>
      <c r="M2531" s="563"/>
      <c r="N2531" s="563">
        <f t="shared" si="57"/>
        <v>0</v>
      </c>
      <c r="O2531" s="861"/>
    </row>
    <row r="2532" spans="1:15" ht="69.95" customHeight="1" thickBot="1" x14ac:dyDescent="0.3">
      <c r="A2532" s="879"/>
      <c r="B2532" s="796"/>
      <c r="C2532" s="576">
        <v>2052244</v>
      </c>
      <c r="D2532" s="881" t="s">
        <v>491</v>
      </c>
      <c r="E2532" s="799"/>
      <c r="F2532" s="800"/>
      <c r="G2532" s="348">
        <v>10606082</v>
      </c>
      <c r="H2532" s="858" t="s">
        <v>492</v>
      </c>
      <c r="I2532" s="801" t="s">
        <v>466</v>
      </c>
      <c r="J2532" s="801"/>
      <c r="K2532" s="802" t="s">
        <v>163</v>
      </c>
      <c r="L2532" s="1357">
        <v>5</v>
      </c>
      <c r="M2532" s="611"/>
      <c r="N2532" s="583">
        <f t="shared" si="57"/>
        <v>0</v>
      </c>
      <c r="O2532" s="863"/>
    </row>
    <row r="2533" spans="1:15" ht="69.95" customHeight="1" x14ac:dyDescent="0.25">
      <c r="A2533" s="889"/>
      <c r="B2533" s="890" t="s">
        <v>1231</v>
      </c>
      <c r="C2533" s="891">
        <v>2110114</v>
      </c>
      <c r="D2533" s="892" t="s">
        <v>487</v>
      </c>
      <c r="E2533" s="893" t="s">
        <v>35</v>
      </c>
      <c r="F2533" s="894"/>
      <c r="G2533" s="895">
        <v>12601073</v>
      </c>
      <c r="H2533" s="892" t="s">
        <v>488</v>
      </c>
      <c r="I2533" s="896" t="s">
        <v>466</v>
      </c>
      <c r="J2533" s="896"/>
      <c r="K2533" s="897" t="s">
        <v>163</v>
      </c>
      <c r="L2533" s="1396">
        <v>1</v>
      </c>
      <c r="M2533" s="898"/>
      <c r="N2533" s="898">
        <f t="shared" si="57"/>
        <v>0</v>
      </c>
      <c r="O2533" s="899">
        <f>N2533+N2534+N2535+N2536+N2537</f>
        <v>0</v>
      </c>
    </row>
    <row r="2534" spans="1:15" ht="69.95" customHeight="1" x14ac:dyDescent="0.25">
      <c r="A2534" s="889"/>
      <c r="B2534" s="900"/>
      <c r="C2534" s="901">
        <v>2052244</v>
      </c>
      <c r="D2534" s="902" t="s">
        <v>491</v>
      </c>
      <c r="E2534" s="903"/>
      <c r="F2534" s="904"/>
      <c r="G2534" s="905">
        <v>10606082</v>
      </c>
      <c r="H2534" s="902" t="s">
        <v>492</v>
      </c>
      <c r="I2534" s="906" t="s">
        <v>466</v>
      </c>
      <c r="J2534" s="906"/>
      <c r="K2534" s="907" t="s">
        <v>163</v>
      </c>
      <c r="L2534" s="1397">
        <v>1</v>
      </c>
      <c r="M2534" s="909"/>
      <c r="N2534" s="910">
        <f t="shared" si="57"/>
        <v>0</v>
      </c>
      <c r="O2534" s="911"/>
    </row>
    <row r="2535" spans="1:15" ht="69.95" customHeight="1" x14ac:dyDescent="0.25">
      <c r="A2535" s="889"/>
      <c r="B2535" s="900"/>
      <c r="C2535" s="901">
        <v>2810102</v>
      </c>
      <c r="D2535" s="902" t="s">
        <v>489</v>
      </c>
      <c r="E2535" s="903"/>
      <c r="F2535" s="904"/>
      <c r="G2535" s="905">
        <v>51505160</v>
      </c>
      <c r="H2535" s="902" t="s">
        <v>490</v>
      </c>
      <c r="I2535" s="906" t="s">
        <v>448</v>
      </c>
      <c r="J2535" s="906"/>
      <c r="K2535" s="907" t="s">
        <v>163</v>
      </c>
      <c r="L2535" s="1397">
        <v>1</v>
      </c>
      <c r="M2535" s="909"/>
      <c r="N2535" s="910">
        <f t="shared" si="57"/>
        <v>0</v>
      </c>
      <c r="O2535" s="911"/>
    </row>
    <row r="2536" spans="1:15" ht="69.95" customHeight="1" x14ac:dyDescent="0.25">
      <c r="A2536" s="889"/>
      <c r="B2536" s="900"/>
      <c r="C2536" s="901">
        <v>2988216</v>
      </c>
      <c r="D2536" s="912" t="s">
        <v>1232</v>
      </c>
      <c r="E2536" s="903"/>
      <c r="F2536" s="904"/>
      <c r="G2536" s="379">
        <v>55201016</v>
      </c>
      <c r="H2536" s="902" t="s">
        <v>1233</v>
      </c>
      <c r="I2536" s="906" t="s">
        <v>448</v>
      </c>
      <c r="J2536" s="906"/>
      <c r="K2536" s="907" t="s">
        <v>163</v>
      </c>
      <c r="L2536" s="1397">
        <v>1</v>
      </c>
      <c r="M2536" s="909"/>
      <c r="N2536" s="910">
        <f t="shared" si="57"/>
        <v>0</v>
      </c>
      <c r="O2536" s="911"/>
    </row>
    <row r="2537" spans="1:15" ht="69.95" customHeight="1" thickBot="1" x14ac:dyDescent="0.3">
      <c r="A2537" s="889"/>
      <c r="B2537" s="913"/>
      <c r="C2537" s="914">
        <v>2820161</v>
      </c>
      <c r="D2537" s="915" t="s">
        <v>909</v>
      </c>
      <c r="E2537" s="916"/>
      <c r="F2537" s="917"/>
      <c r="G2537" s="389">
        <v>50113260</v>
      </c>
      <c r="H2537" s="918" t="s">
        <v>910</v>
      </c>
      <c r="I2537" s="919" t="s">
        <v>448</v>
      </c>
      <c r="J2537" s="919"/>
      <c r="K2537" s="920" t="s">
        <v>163</v>
      </c>
      <c r="L2537" s="1361">
        <v>1</v>
      </c>
      <c r="M2537" s="921"/>
      <c r="N2537" s="922">
        <f t="shared" si="57"/>
        <v>0</v>
      </c>
      <c r="O2537" s="923"/>
    </row>
    <row r="2538" spans="1:15" ht="69.95" customHeight="1" x14ac:dyDescent="0.25">
      <c r="A2538" s="277" t="s">
        <v>1234</v>
      </c>
      <c r="B2538" s="273" t="s">
        <v>1235</v>
      </c>
      <c r="C2538" s="924">
        <v>2342114</v>
      </c>
      <c r="D2538" s="925" t="s">
        <v>1236</v>
      </c>
      <c r="E2538" s="926" t="s">
        <v>1237</v>
      </c>
      <c r="F2538" s="927" t="s">
        <v>1237</v>
      </c>
      <c r="G2538" s="356">
        <v>13005002</v>
      </c>
      <c r="H2538" s="925" t="s">
        <v>1238</v>
      </c>
      <c r="I2538" s="928" t="s">
        <v>466</v>
      </c>
      <c r="J2538" s="928" t="s">
        <v>623</v>
      </c>
      <c r="K2538" s="809" t="s">
        <v>163</v>
      </c>
      <c r="L2538" s="1398">
        <v>1</v>
      </c>
      <c r="M2538" s="509"/>
      <c r="N2538" s="509">
        <f t="shared" si="57"/>
        <v>0</v>
      </c>
      <c r="O2538" s="929">
        <f>SUM(N2538:N2541)</f>
        <v>0</v>
      </c>
    </row>
    <row r="2539" spans="1:15" ht="69.95" customHeight="1" x14ac:dyDescent="0.25">
      <c r="A2539" s="277"/>
      <c r="B2539" s="282"/>
      <c r="C2539" s="748">
        <v>2341105</v>
      </c>
      <c r="D2539" s="930" t="s">
        <v>1239</v>
      </c>
      <c r="E2539" s="931"/>
      <c r="F2539" s="932"/>
      <c r="G2539" s="283">
        <v>13205074</v>
      </c>
      <c r="H2539" s="711" t="s">
        <v>1240</v>
      </c>
      <c r="I2539" s="677" t="s">
        <v>466</v>
      </c>
      <c r="J2539" s="677"/>
      <c r="K2539" s="813" t="s">
        <v>163</v>
      </c>
      <c r="L2539" s="1399">
        <v>1</v>
      </c>
      <c r="M2539" s="521"/>
      <c r="N2539" s="521">
        <f t="shared" si="57"/>
        <v>0</v>
      </c>
      <c r="O2539" s="744"/>
    </row>
    <row r="2540" spans="1:15" ht="69.95" customHeight="1" x14ac:dyDescent="0.25">
      <c r="A2540" s="277"/>
      <c r="B2540" s="282"/>
      <c r="C2540" s="532">
        <v>2820101</v>
      </c>
      <c r="D2540" s="930" t="s">
        <v>1172</v>
      </c>
      <c r="E2540" s="931"/>
      <c r="F2540" s="932"/>
      <c r="G2540" s="283">
        <v>50102160</v>
      </c>
      <c r="H2540" s="711" t="s">
        <v>1173</v>
      </c>
      <c r="I2540" s="677" t="s">
        <v>448</v>
      </c>
      <c r="J2540" s="677"/>
      <c r="K2540" s="813" t="s">
        <v>163</v>
      </c>
      <c r="L2540" s="1399">
        <v>1</v>
      </c>
      <c r="M2540" s="521"/>
      <c r="N2540" s="521">
        <f t="shared" si="57"/>
        <v>0</v>
      </c>
      <c r="O2540" s="744"/>
    </row>
    <row r="2541" spans="1:15" ht="69.95" customHeight="1" thickBot="1" x14ac:dyDescent="0.3">
      <c r="A2541" s="277"/>
      <c r="B2541" s="288"/>
      <c r="C2541" s="933">
        <v>4750930</v>
      </c>
      <c r="D2541" s="934" t="s">
        <v>1241</v>
      </c>
      <c r="E2541" s="935"/>
      <c r="F2541" s="936"/>
      <c r="G2541" s="289">
        <v>210514350</v>
      </c>
      <c r="H2541" s="816" t="s">
        <v>1242</v>
      </c>
      <c r="I2541" s="819" t="s">
        <v>726</v>
      </c>
      <c r="J2541" s="819"/>
      <c r="K2541" s="820" t="s">
        <v>103</v>
      </c>
      <c r="L2541" s="1400">
        <v>3</v>
      </c>
      <c r="M2541" s="541"/>
      <c r="N2541" s="541">
        <f t="shared" si="57"/>
        <v>0</v>
      </c>
      <c r="O2541" s="821"/>
    </row>
    <row r="2542" spans="1:15" ht="69.95" customHeight="1" x14ac:dyDescent="0.25">
      <c r="A2542" s="327" t="s">
        <v>1243</v>
      </c>
      <c r="B2542" s="328" t="s">
        <v>1244</v>
      </c>
      <c r="C2542" s="937">
        <v>2342114</v>
      </c>
      <c r="D2542" s="938" t="s">
        <v>1236</v>
      </c>
      <c r="E2542" s="939" t="s">
        <v>1245</v>
      </c>
      <c r="F2542" s="940" t="s">
        <v>1245</v>
      </c>
      <c r="G2542" s="333">
        <v>13005002</v>
      </c>
      <c r="H2542" s="938" t="s">
        <v>1238</v>
      </c>
      <c r="I2542" s="941" t="s">
        <v>466</v>
      </c>
      <c r="J2542" s="941" t="s">
        <v>623</v>
      </c>
      <c r="K2542" s="790" t="s">
        <v>163</v>
      </c>
      <c r="L2542" s="1384">
        <v>1</v>
      </c>
      <c r="M2542" s="552"/>
      <c r="N2542" s="552">
        <f t="shared" si="57"/>
        <v>0</v>
      </c>
      <c r="O2542" s="942">
        <f>SUM(N2542:N2545)</f>
        <v>0</v>
      </c>
    </row>
    <row r="2543" spans="1:15" ht="69.95" customHeight="1" x14ac:dyDescent="0.25">
      <c r="A2543" s="327"/>
      <c r="B2543" s="338"/>
      <c r="C2543" s="729">
        <v>2341105</v>
      </c>
      <c r="D2543" s="943" t="s">
        <v>1239</v>
      </c>
      <c r="E2543" s="944"/>
      <c r="F2543" s="945"/>
      <c r="G2543" s="339">
        <v>13205074</v>
      </c>
      <c r="H2543" s="708" t="s">
        <v>1240</v>
      </c>
      <c r="I2543" s="660" t="s">
        <v>466</v>
      </c>
      <c r="J2543" s="660"/>
      <c r="K2543" s="795" t="s">
        <v>163</v>
      </c>
      <c r="L2543" s="1401">
        <v>1</v>
      </c>
      <c r="M2543" s="563"/>
      <c r="N2543" s="563">
        <f t="shared" si="57"/>
        <v>0</v>
      </c>
      <c r="O2543" s="723"/>
    </row>
    <row r="2544" spans="1:15" ht="69.95" customHeight="1" x14ac:dyDescent="0.25">
      <c r="A2544" s="327"/>
      <c r="B2544" s="338"/>
      <c r="C2544" s="574">
        <v>2820101</v>
      </c>
      <c r="D2544" s="943" t="s">
        <v>1172</v>
      </c>
      <c r="E2544" s="944"/>
      <c r="F2544" s="945"/>
      <c r="G2544" s="339">
        <v>50102160</v>
      </c>
      <c r="H2544" s="708" t="s">
        <v>1173</v>
      </c>
      <c r="I2544" s="660" t="s">
        <v>448</v>
      </c>
      <c r="J2544" s="660"/>
      <c r="K2544" s="795" t="s">
        <v>163</v>
      </c>
      <c r="L2544" s="1401">
        <v>1</v>
      </c>
      <c r="M2544" s="563"/>
      <c r="N2544" s="563">
        <f t="shared" si="57"/>
        <v>0</v>
      </c>
      <c r="O2544" s="723"/>
    </row>
    <row r="2545" spans="1:15" ht="69.95" customHeight="1" thickBot="1" x14ac:dyDescent="0.3">
      <c r="A2545" s="327"/>
      <c r="B2545" s="347"/>
      <c r="C2545" s="946">
        <v>4750930</v>
      </c>
      <c r="D2545" s="947" t="s">
        <v>1241</v>
      </c>
      <c r="E2545" s="948"/>
      <c r="F2545" s="949"/>
      <c r="G2545" s="348">
        <v>210514350</v>
      </c>
      <c r="H2545" s="798" t="s">
        <v>1242</v>
      </c>
      <c r="I2545" s="801" t="s">
        <v>726</v>
      </c>
      <c r="J2545" s="801"/>
      <c r="K2545" s="802" t="s">
        <v>103</v>
      </c>
      <c r="L2545" s="1402">
        <v>3</v>
      </c>
      <c r="M2545" s="583"/>
      <c r="N2545" s="583">
        <f t="shared" si="57"/>
        <v>0</v>
      </c>
      <c r="O2545" s="803"/>
    </row>
    <row r="2546" spans="1:15" ht="69.95" customHeight="1" x14ac:dyDescent="0.25">
      <c r="A2546" s="932" t="s">
        <v>1246</v>
      </c>
      <c r="B2546" s="859" t="s">
        <v>1247</v>
      </c>
      <c r="C2546" s="924">
        <v>2820112</v>
      </c>
      <c r="D2546" s="925" t="s">
        <v>475</v>
      </c>
      <c r="E2546" s="926" t="s">
        <v>1248</v>
      </c>
      <c r="F2546" s="927" t="s">
        <v>1248</v>
      </c>
      <c r="G2546" s="356">
        <v>50114160</v>
      </c>
      <c r="H2546" s="806" t="s">
        <v>476</v>
      </c>
      <c r="I2546" s="507" t="s">
        <v>448</v>
      </c>
      <c r="J2546" s="507" t="s">
        <v>623</v>
      </c>
      <c r="K2546" s="809" t="s">
        <v>163</v>
      </c>
      <c r="L2546" s="1403">
        <v>1</v>
      </c>
      <c r="M2546" s="509"/>
      <c r="N2546" s="509">
        <f t="shared" si="57"/>
        <v>0</v>
      </c>
      <c r="O2546" s="929">
        <f>SUM(N2546:N2550)</f>
        <v>0</v>
      </c>
    </row>
    <row r="2547" spans="1:15" ht="69.95" customHeight="1" x14ac:dyDescent="0.25">
      <c r="A2547" s="804"/>
      <c r="B2547" s="811"/>
      <c r="C2547" s="748">
        <v>2988216</v>
      </c>
      <c r="D2547" s="930" t="s">
        <v>1232</v>
      </c>
      <c r="E2547" s="931"/>
      <c r="F2547" s="932"/>
      <c r="G2547" s="283">
        <v>55201016</v>
      </c>
      <c r="H2547" s="930" t="s">
        <v>1233</v>
      </c>
      <c r="I2547" s="752" t="s">
        <v>448</v>
      </c>
      <c r="J2547" s="752"/>
      <c r="K2547" s="813" t="s">
        <v>163</v>
      </c>
      <c r="L2547" s="1399">
        <v>2</v>
      </c>
      <c r="M2547" s="521"/>
      <c r="N2547" s="521">
        <f t="shared" si="57"/>
        <v>0</v>
      </c>
      <c r="O2547" s="744"/>
    </row>
    <row r="2548" spans="1:15" ht="69.95" customHeight="1" x14ac:dyDescent="0.25">
      <c r="A2548" s="804"/>
      <c r="B2548" s="811"/>
      <c r="C2548" s="748">
        <v>2341005</v>
      </c>
      <c r="D2548" s="930" t="s">
        <v>1249</v>
      </c>
      <c r="E2548" s="931"/>
      <c r="F2548" s="932"/>
      <c r="G2548" s="283">
        <v>13201072</v>
      </c>
      <c r="H2548" s="711" t="s">
        <v>1250</v>
      </c>
      <c r="I2548" s="677" t="s">
        <v>466</v>
      </c>
      <c r="J2548" s="677"/>
      <c r="K2548" s="813" t="s">
        <v>163</v>
      </c>
      <c r="L2548" s="1399">
        <v>2</v>
      </c>
      <c r="M2548" s="521"/>
      <c r="N2548" s="521">
        <f t="shared" si="57"/>
        <v>0</v>
      </c>
      <c r="O2548" s="744"/>
    </row>
    <row r="2549" spans="1:15" ht="69.95" customHeight="1" x14ac:dyDescent="0.25">
      <c r="A2549" s="804"/>
      <c r="B2549" s="811"/>
      <c r="C2549" s="748">
        <v>2348001</v>
      </c>
      <c r="D2549" s="930" t="s">
        <v>1251</v>
      </c>
      <c r="E2549" s="931"/>
      <c r="F2549" s="932"/>
      <c r="G2549" s="283">
        <v>55001505</v>
      </c>
      <c r="H2549" s="711" t="s">
        <v>1252</v>
      </c>
      <c r="I2549" s="677" t="s">
        <v>448</v>
      </c>
      <c r="J2549" s="677"/>
      <c r="K2549" s="813" t="s">
        <v>163</v>
      </c>
      <c r="L2549" s="1399">
        <v>2</v>
      </c>
      <c r="M2549" s="521"/>
      <c r="N2549" s="521">
        <f t="shared" si="57"/>
        <v>0</v>
      </c>
      <c r="O2549" s="744"/>
    </row>
    <row r="2550" spans="1:15" ht="69.95" customHeight="1" thickBot="1" x14ac:dyDescent="0.3">
      <c r="A2550" s="804"/>
      <c r="B2550" s="815"/>
      <c r="C2550" s="933">
        <v>4750930</v>
      </c>
      <c r="D2550" s="934" t="s">
        <v>1241</v>
      </c>
      <c r="E2550" s="935"/>
      <c r="F2550" s="936"/>
      <c r="G2550" s="289">
        <v>210514350</v>
      </c>
      <c r="H2550" s="816" t="s">
        <v>1242</v>
      </c>
      <c r="I2550" s="819" t="s">
        <v>726</v>
      </c>
      <c r="J2550" s="819"/>
      <c r="K2550" s="820" t="s">
        <v>103</v>
      </c>
      <c r="L2550" s="1400">
        <v>8</v>
      </c>
      <c r="M2550" s="541"/>
      <c r="N2550" s="541">
        <f t="shared" si="57"/>
        <v>0</v>
      </c>
      <c r="O2550" s="821"/>
    </row>
    <row r="2551" spans="1:15" ht="69.95" customHeight="1" x14ac:dyDescent="0.25">
      <c r="A2551" s="945" t="s">
        <v>1253</v>
      </c>
      <c r="B2551" s="785" t="s">
        <v>1254</v>
      </c>
      <c r="C2551" s="937">
        <v>2820112</v>
      </c>
      <c r="D2551" s="938" t="s">
        <v>475</v>
      </c>
      <c r="E2551" s="939" t="s">
        <v>1255</v>
      </c>
      <c r="F2551" s="940" t="s">
        <v>1255</v>
      </c>
      <c r="G2551" s="333">
        <v>50114160</v>
      </c>
      <c r="H2551" s="786" t="s">
        <v>476</v>
      </c>
      <c r="I2551" s="789" t="s">
        <v>448</v>
      </c>
      <c r="J2551" s="789" t="s">
        <v>623</v>
      </c>
      <c r="K2551" s="790" t="s">
        <v>163</v>
      </c>
      <c r="L2551" s="1404">
        <v>1</v>
      </c>
      <c r="M2551" s="552"/>
      <c r="N2551" s="552">
        <f t="shared" si="57"/>
        <v>0</v>
      </c>
      <c r="O2551" s="942">
        <f>SUM(N2551:N2555)</f>
        <v>0</v>
      </c>
    </row>
    <row r="2552" spans="1:15" ht="69.95" customHeight="1" x14ac:dyDescent="0.25">
      <c r="A2552" s="784"/>
      <c r="B2552" s="793"/>
      <c r="C2552" s="729">
        <v>2988216</v>
      </c>
      <c r="D2552" s="943" t="s">
        <v>1232</v>
      </c>
      <c r="E2552" s="944"/>
      <c r="F2552" s="945"/>
      <c r="G2552" s="339">
        <v>55201016</v>
      </c>
      <c r="H2552" s="943" t="s">
        <v>1233</v>
      </c>
      <c r="I2552" s="733" t="s">
        <v>448</v>
      </c>
      <c r="J2552" s="733"/>
      <c r="K2552" s="795" t="s">
        <v>163</v>
      </c>
      <c r="L2552" s="1401">
        <v>2</v>
      </c>
      <c r="M2552" s="563"/>
      <c r="N2552" s="563">
        <f t="shared" si="57"/>
        <v>0</v>
      </c>
      <c r="O2552" s="723"/>
    </row>
    <row r="2553" spans="1:15" ht="69.95" customHeight="1" x14ac:dyDescent="0.25">
      <c r="A2553" s="784"/>
      <c r="B2553" s="793"/>
      <c r="C2553" s="729">
        <v>2341005</v>
      </c>
      <c r="D2553" s="943" t="s">
        <v>1249</v>
      </c>
      <c r="E2553" s="944"/>
      <c r="F2553" s="945"/>
      <c r="G2553" s="339">
        <v>13201072</v>
      </c>
      <c r="H2553" s="708" t="s">
        <v>1250</v>
      </c>
      <c r="I2553" s="660" t="s">
        <v>466</v>
      </c>
      <c r="J2553" s="660"/>
      <c r="K2553" s="795" t="s">
        <v>163</v>
      </c>
      <c r="L2553" s="1401">
        <v>2</v>
      </c>
      <c r="M2553" s="563"/>
      <c r="N2553" s="563">
        <f t="shared" si="57"/>
        <v>0</v>
      </c>
      <c r="O2553" s="723"/>
    </row>
    <row r="2554" spans="1:15" ht="69.95" customHeight="1" x14ac:dyDescent="0.25">
      <c r="A2554" s="784"/>
      <c r="B2554" s="793"/>
      <c r="C2554" s="729">
        <v>2348001</v>
      </c>
      <c r="D2554" s="943" t="s">
        <v>1251</v>
      </c>
      <c r="E2554" s="944"/>
      <c r="F2554" s="945"/>
      <c r="G2554" s="339">
        <v>55001505</v>
      </c>
      <c r="H2554" s="708" t="s">
        <v>1252</v>
      </c>
      <c r="I2554" s="660" t="s">
        <v>448</v>
      </c>
      <c r="J2554" s="660"/>
      <c r="K2554" s="795" t="s">
        <v>163</v>
      </c>
      <c r="L2554" s="1401">
        <v>2</v>
      </c>
      <c r="M2554" s="563"/>
      <c r="N2554" s="563">
        <f t="shared" si="57"/>
        <v>0</v>
      </c>
      <c r="O2554" s="723"/>
    </row>
    <row r="2555" spans="1:15" ht="69.95" customHeight="1" thickBot="1" x14ac:dyDescent="0.3">
      <c r="A2555" s="784"/>
      <c r="B2555" s="796"/>
      <c r="C2555" s="946">
        <v>4750930</v>
      </c>
      <c r="D2555" s="947" t="s">
        <v>1241</v>
      </c>
      <c r="E2555" s="948"/>
      <c r="F2555" s="949"/>
      <c r="G2555" s="348">
        <v>210514350</v>
      </c>
      <c r="H2555" s="798" t="s">
        <v>1242</v>
      </c>
      <c r="I2555" s="801" t="s">
        <v>726</v>
      </c>
      <c r="J2555" s="801"/>
      <c r="K2555" s="802" t="s">
        <v>103</v>
      </c>
      <c r="L2555" s="1402">
        <v>8</v>
      </c>
      <c r="M2555" s="583"/>
      <c r="N2555" s="583">
        <f t="shared" si="57"/>
        <v>0</v>
      </c>
      <c r="O2555" s="803"/>
    </row>
    <row r="2556" spans="1:15" ht="69.95" customHeight="1" x14ac:dyDescent="0.25">
      <c r="A2556" s="932" t="s">
        <v>1256</v>
      </c>
      <c r="B2556" s="859" t="s">
        <v>1257</v>
      </c>
      <c r="C2556" s="924">
        <v>2820112</v>
      </c>
      <c r="D2556" s="925" t="s">
        <v>475</v>
      </c>
      <c r="E2556" s="926" t="s">
        <v>1258</v>
      </c>
      <c r="F2556" s="927" t="s">
        <v>1258</v>
      </c>
      <c r="G2556" s="356">
        <v>50114160</v>
      </c>
      <c r="H2556" s="806" t="s">
        <v>476</v>
      </c>
      <c r="I2556" s="507" t="s">
        <v>448</v>
      </c>
      <c r="J2556" s="507" t="s">
        <v>623</v>
      </c>
      <c r="K2556" s="809" t="s">
        <v>163</v>
      </c>
      <c r="L2556" s="1403">
        <v>1</v>
      </c>
      <c r="M2556" s="509"/>
      <c r="N2556" s="509">
        <f t="shared" si="57"/>
        <v>0</v>
      </c>
      <c r="O2556" s="929">
        <f>SUM(N2556:N2561)</f>
        <v>0</v>
      </c>
    </row>
    <row r="2557" spans="1:15" ht="69.95" customHeight="1" x14ac:dyDescent="0.25">
      <c r="A2557" s="804"/>
      <c r="B2557" s="811"/>
      <c r="C2557" s="748">
        <v>2988216</v>
      </c>
      <c r="D2557" s="930" t="s">
        <v>1232</v>
      </c>
      <c r="E2557" s="931"/>
      <c r="F2557" s="932"/>
      <c r="G2557" s="283">
        <v>55201016</v>
      </c>
      <c r="H2557" s="930" t="s">
        <v>1233</v>
      </c>
      <c r="I2557" s="752" t="s">
        <v>448</v>
      </c>
      <c r="J2557" s="752"/>
      <c r="K2557" s="813" t="s">
        <v>163</v>
      </c>
      <c r="L2557" s="1399">
        <v>1</v>
      </c>
      <c r="M2557" s="521"/>
      <c r="N2557" s="521">
        <f t="shared" si="57"/>
        <v>0</v>
      </c>
      <c r="O2557" s="744"/>
    </row>
    <row r="2558" spans="1:15" ht="69.95" customHeight="1" x14ac:dyDescent="0.25">
      <c r="A2558" s="804"/>
      <c r="B2558" s="811"/>
      <c r="C2558" s="748">
        <v>2341005</v>
      </c>
      <c r="D2558" s="930" t="s">
        <v>1249</v>
      </c>
      <c r="E2558" s="931"/>
      <c r="F2558" s="932"/>
      <c r="G2558" s="283">
        <v>13201072</v>
      </c>
      <c r="H2558" s="711" t="s">
        <v>1250</v>
      </c>
      <c r="I2558" s="677" t="s">
        <v>466</v>
      </c>
      <c r="J2558" s="677"/>
      <c r="K2558" s="813" t="s">
        <v>163</v>
      </c>
      <c r="L2558" s="1399">
        <v>1</v>
      </c>
      <c r="M2558" s="521"/>
      <c r="N2558" s="521">
        <f t="shared" si="57"/>
        <v>0</v>
      </c>
      <c r="O2558" s="744"/>
    </row>
    <row r="2559" spans="1:15" ht="69.95" customHeight="1" x14ac:dyDescent="0.25">
      <c r="A2559" s="804"/>
      <c r="B2559" s="811"/>
      <c r="C2559" s="748">
        <v>2348001</v>
      </c>
      <c r="D2559" s="930" t="s">
        <v>1251</v>
      </c>
      <c r="E2559" s="931"/>
      <c r="F2559" s="932"/>
      <c r="G2559" s="283">
        <v>55001505</v>
      </c>
      <c r="H2559" s="711" t="s">
        <v>1252</v>
      </c>
      <c r="I2559" s="677" t="s">
        <v>448</v>
      </c>
      <c r="J2559" s="677"/>
      <c r="K2559" s="813" t="s">
        <v>163</v>
      </c>
      <c r="L2559" s="1399">
        <v>1</v>
      </c>
      <c r="M2559" s="521"/>
      <c r="N2559" s="521">
        <f t="shared" si="57"/>
        <v>0</v>
      </c>
      <c r="O2559" s="744"/>
    </row>
    <row r="2560" spans="1:15" ht="69.95" customHeight="1" x14ac:dyDescent="0.25">
      <c r="A2560" s="804"/>
      <c r="B2560" s="811"/>
      <c r="C2560" s="748">
        <v>2343005</v>
      </c>
      <c r="D2560" s="930" t="s">
        <v>1259</v>
      </c>
      <c r="E2560" s="931"/>
      <c r="F2560" s="932"/>
      <c r="G2560" s="283">
        <v>13401071</v>
      </c>
      <c r="H2560" s="711" t="s">
        <v>1260</v>
      </c>
      <c r="I2560" s="677" t="s">
        <v>466</v>
      </c>
      <c r="J2560" s="677"/>
      <c r="K2560" s="813" t="s">
        <v>163</v>
      </c>
      <c r="L2560" s="1399">
        <v>3</v>
      </c>
      <c r="M2560" s="521"/>
      <c r="N2560" s="521">
        <f t="shared" si="57"/>
        <v>0</v>
      </c>
      <c r="O2560" s="744"/>
    </row>
    <row r="2561" spans="1:15" ht="69.95" customHeight="1" thickBot="1" x14ac:dyDescent="0.3">
      <c r="A2561" s="804"/>
      <c r="B2561" s="815"/>
      <c r="C2561" s="933">
        <v>4750930</v>
      </c>
      <c r="D2561" s="934" t="s">
        <v>1241</v>
      </c>
      <c r="E2561" s="935"/>
      <c r="F2561" s="936"/>
      <c r="G2561" s="289">
        <v>210514350</v>
      </c>
      <c r="H2561" s="816" t="s">
        <v>1242</v>
      </c>
      <c r="I2561" s="819" t="s">
        <v>726</v>
      </c>
      <c r="J2561" s="819"/>
      <c r="K2561" s="820" t="s">
        <v>103</v>
      </c>
      <c r="L2561" s="1400">
        <v>9</v>
      </c>
      <c r="M2561" s="541"/>
      <c r="N2561" s="541">
        <f t="shared" si="57"/>
        <v>0</v>
      </c>
      <c r="O2561" s="821"/>
    </row>
    <row r="2562" spans="1:15" ht="69.95" customHeight="1" x14ac:dyDescent="0.25">
      <c r="A2562" s="945" t="s">
        <v>1261</v>
      </c>
      <c r="B2562" s="785" t="s">
        <v>1262</v>
      </c>
      <c r="C2562" s="937">
        <v>2820112</v>
      </c>
      <c r="D2562" s="938" t="s">
        <v>475</v>
      </c>
      <c r="E2562" s="939" t="s">
        <v>1263</v>
      </c>
      <c r="F2562" s="940" t="s">
        <v>1263</v>
      </c>
      <c r="G2562" s="333">
        <v>50114160</v>
      </c>
      <c r="H2562" s="786" t="s">
        <v>476</v>
      </c>
      <c r="I2562" s="789" t="s">
        <v>448</v>
      </c>
      <c r="J2562" s="789" t="s">
        <v>623</v>
      </c>
      <c r="K2562" s="790" t="s">
        <v>163</v>
      </c>
      <c r="L2562" s="1404">
        <v>1</v>
      </c>
      <c r="M2562" s="552"/>
      <c r="N2562" s="552">
        <f t="shared" si="57"/>
        <v>0</v>
      </c>
      <c r="O2562" s="942">
        <f>SUM(N2562:N2567)</f>
        <v>0</v>
      </c>
    </row>
    <row r="2563" spans="1:15" ht="69.95" customHeight="1" x14ac:dyDescent="0.25">
      <c r="A2563" s="784"/>
      <c r="B2563" s="793"/>
      <c r="C2563" s="729">
        <v>2988216</v>
      </c>
      <c r="D2563" s="943" t="s">
        <v>1232</v>
      </c>
      <c r="E2563" s="944"/>
      <c r="F2563" s="945"/>
      <c r="G2563" s="339">
        <v>55201016</v>
      </c>
      <c r="H2563" s="943" t="s">
        <v>1233</v>
      </c>
      <c r="I2563" s="733" t="s">
        <v>448</v>
      </c>
      <c r="J2563" s="733"/>
      <c r="K2563" s="795" t="s">
        <v>163</v>
      </c>
      <c r="L2563" s="1401">
        <v>1</v>
      </c>
      <c r="M2563" s="563"/>
      <c r="N2563" s="563">
        <f t="shared" si="57"/>
        <v>0</v>
      </c>
      <c r="O2563" s="723"/>
    </row>
    <row r="2564" spans="1:15" ht="69.95" customHeight="1" x14ac:dyDescent="0.25">
      <c r="A2564" s="784"/>
      <c r="B2564" s="793"/>
      <c r="C2564" s="729">
        <v>2341005</v>
      </c>
      <c r="D2564" s="943" t="s">
        <v>1249</v>
      </c>
      <c r="E2564" s="944"/>
      <c r="F2564" s="945"/>
      <c r="G2564" s="339">
        <v>13201072</v>
      </c>
      <c r="H2564" s="708" t="s">
        <v>1250</v>
      </c>
      <c r="I2564" s="660" t="s">
        <v>466</v>
      </c>
      <c r="J2564" s="660"/>
      <c r="K2564" s="795" t="s">
        <v>163</v>
      </c>
      <c r="L2564" s="1401">
        <v>1</v>
      </c>
      <c r="M2564" s="563"/>
      <c r="N2564" s="563">
        <f t="shared" si="57"/>
        <v>0</v>
      </c>
      <c r="O2564" s="723"/>
    </row>
    <row r="2565" spans="1:15" ht="69.95" customHeight="1" x14ac:dyDescent="0.25">
      <c r="A2565" s="784"/>
      <c r="B2565" s="793"/>
      <c r="C2565" s="729">
        <v>2348001</v>
      </c>
      <c r="D2565" s="943" t="s">
        <v>1251</v>
      </c>
      <c r="E2565" s="944"/>
      <c r="F2565" s="945"/>
      <c r="G2565" s="339">
        <v>55001505</v>
      </c>
      <c r="H2565" s="708" t="s">
        <v>1252</v>
      </c>
      <c r="I2565" s="660" t="s">
        <v>448</v>
      </c>
      <c r="J2565" s="660"/>
      <c r="K2565" s="795" t="s">
        <v>163</v>
      </c>
      <c r="L2565" s="1401">
        <v>1</v>
      </c>
      <c r="M2565" s="563"/>
      <c r="N2565" s="563">
        <f t="shared" si="57"/>
        <v>0</v>
      </c>
      <c r="O2565" s="723"/>
    </row>
    <row r="2566" spans="1:15" ht="69.95" customHeight="1" x14ac:dyDescent="0.25">
      <c r="A2566" s="784"/>
      <c r="B2566" s="793"/>
      <c r="C2566" s="729">
        <v>2343005</v>
      </c>
      <c r="D2566" s="943" t="s">
        <v>1259</v>
      </c>
      <c r="E2566" s="944"/>
      <c r="F2566" s="945"/>
      <c r="G2566" s="339">
        <v>13401071</v>
      </c>
      <c r="H2566" s="708" t="s">
        <v>1260</v>
      </c>
      <c r="I2566" s="660" t="s">
        <v>466</v>
      </c>
      <c r="J2566" s="660"/>
      <c r="K2566" s="795" t="s">
        <v>163</v>
      </c>
      <c r="L2566" s="1401">
        <v>3</v>
      </c>
      <c r="M2566" s="563"/>
      <c r="N2566" s="563">
        <f t="shared" si="57"/>
        <v>0</v>
      </c>
      <c r="O2566" s="723"/>
    </row>
    <row r="2567" spans="1:15" ht="69.95" customHeight="1" thickBot="1" x14ac:dyDescent="0.3">
      <c r="A2567" s="784"/>
      <c r="B2567" s="796"/>
      <c r="C2567" s="946">
        <v>4750930</v>
      </c>
      <c r="D2567" s="947" t="s">
        <v>1241</v>
      </c>
      <c r="E2567" s="948"/>
      <c r="F2567" s="949"/>
      <c r="G2567" s="348">
        <v>210514350</v>
      </c>
      <c r="H2567" s="798" t="s">
        <v>1242</v>
      </c>
      <c r="I2567" s="801" t="s">
        <v>726</v>
      </c>
      <c r="J2567" s="801"/>
      <c r="K2567" s="802" t="s">
        <v>103</v>
      </c>
      <c r="L2567" s="1402">
        <v>9</v>
      </c>
      <c r="M2567" s="583"/>
      <c r="N2567" s="583">
        <f t="shared" si="57"/>
        <v>0</v>
      </c>
      <c r="O2567" s="803"/>
    </row>
    <row r="2568" spans="1:15" ht="69.95" customHeight="1" x14ac:dyDescent="0.25">
      <c r="A2568" s="950"/>
      <c r="B2568" s="1555" t="s">
        <v>1264</v>
      </c>
      <c r="C2568" s="950">
        <v>2785667</v>
      </c>
      <c r="D2568" s="602" t="s">
        <v>1265</v>
      </c>
      <c r="E2568" s="1555" t="s">
        <v>1266</v>
      </c>
      <c r="F2568" s="1555" t="s">
        <v>1266</v>
      </c>
      <c r="G2568" s="562">
        <v>30112100</v>
      </c>
      <c r="H2568" s="951" t="s">
        <v>1267</v>
      </c>
      <c r="I2568" s="562" t="s">
        <v>1268</v>
      </c>
      <c r="J2568" s="562" t="s">
        <v>38</v>
      </c>
      <c r="K2568" s="562" t="s">
        <v>163</v>
      </c>
      <c r="L2568" s="1382">
        <v>1</v>
      </c>
      <c r="M2568" s="661"/>
      <c r="N2568" s="661">
        <f t="shared" si="57"/>
        <v>0</v>
      </c>
      <c r="O2568" s="942">
        <f>SUM(N2568:N2570)</f>
        <v>0</v>
      </c>
    </row>
    <row r="2569" spans="1:15" ht="69.95" customHeight="1" x14ac:dyDescent="0.25">
      <c r="A2569" s="952"/>
      <c r="B2569" s="1556"/>
      <c r="C2569" s="952">
        <v>1020127</v>
      </c>
      <c r="D2569" s="602" t="s">
        <v>1269</v>
      </c>
      <c r="E2569" s="1556"/>
      <c r="F2569" s="1556"/>
      <c r="G2569" s="562">
        <v>40301048</v>
      </c>
      <c r="H2569" s="951" t="s">
        <v>1270</v>
      </c>
      <c r="I2569" s="562" t="s">
        <v>685</v>
      </c>
      <c r="J2569" s="562"/>
      <c r="K2569" s="562" t="s">
        <v>103</v>
      </c>
      <c r="L2569" s="1382">
        <v>7</v>
      </c>
      <c r="M2569" s="661"/>
      <c r="N2569" s="661">
        <f t="shared" si="57"/>
        <v>0</v>
      </c>
      <c r="O2569" s="953"/>
    </row>
    <row r="2570" spans="1:15" ht="69.95" customHeight="1" thickBot="1" x14ac:dyDescent="0.3">
      <c r="A2570" s="954"/>
      <c r="B2570" s="1557"/>
      <c r="C2570" s="954">
        <v>2056203</v>
      </c>
      <c r="D2570" s="602" t="s">
        <v>727</v>
      </c>
      <c r="E2570" s="1557"/>
      <c r="F2570" s="1557"/>
      <c r="G2570" s="562">
        <v>10804300</v>
      </c>
      <c r="H2570" s="951" t="s">
        <v>728</v>
      </c>
      <c r="I2570" s="562" t="s">
        <v>466</v>
      </c>
      <c r="J2570" s="562"/>
      <c r="K2570" s="562" t="s">
        <v>163</v>
      </c>
      <c r="L2570" s="1382">
        <v>2</v>
      </c>
      <c r="M2570" s="661"/>
      <c r="N2570" s="661">
        <f t="shared" si="57"/>
        <v>0</v>
      </c>
      <c r="O2570" s="955"/>
    </row>
    <row r="2571" spans="1:15" ht="69.95" customHeight="1" x14ac:dyDescent="0.25">
      <c r="A2571" s="956"/>
      <c r="B2571" s="1558" t="s">
        <v>1271</v>
      </c>
      <c r="C2571" s="956">
        <v>2785673</v>
      </c>
      <c r="D2571" s="590" t="s">
        <v>1272</v>
      </c>
      <c r="E2571" s="1558" t="s">
        <v>1273</v>
      </c>
      <c r="F2571" s="1558" t="s">
        <v>1273</v>
      </c>
      <c r="G2571" s="518">
        <v>30112150</v>
      </c>
      <c r="H2571" s="957" t="s">
        <v>1274</v>
      </c>
      <c r="I2571" s="518" t="s">
        <v>1268</v>
      </c>
      <c r="J2571" s="518" t="s">
        <v>38</v>
      </c>
      <c r="K2571" s="518" t="s">
        <v>163</v>
      </c>
      <c r="L2571" s="1383">
        <v>1</v>
      </c>
      <c r="M2571" s="678"/>
      <c r="N2571" s="678">
        <f t="shared" si="57"/>
        <v>0</v>
      </c>
      <c r="O2571" s="929">
        <f>SUM(N2571:N2573)</f>
        <v>0</v>
      </c>
    </row>
    <row r="2572" spans="1:15" ht="69.95" customHeight="1" x14ac:dyDescent="0.25">
      <c r="A2572" s="958"/>
      <c r="B2572" s="1559"/>
      <c r="C2572" s="958">
        <v>1020127</v>
      </c>
      <c r="D2572" s="590" t="s">
        <v>1269</v>
      </c>
      <c r="E2572" s="1559"/>
      <c r="F2572" s="1559"/>
      <c r="G2572" s="518">
        <v>40301048</v>
      </c>
      <c r="H2572" s="957" t="s">
        <v>1270</v>
      </c>
      <c r="I2572" s="518" t="s">
        <v>685</v>
      </c>
      <c r="J2572" s="518"/>
      <c r="K2572" s="518" t="s">
        <v>103</v>
      </c>
      <c r="L2572" s="1383">
        <v>7</v>
      </c>
      <c r="M2572" s="678"/>
      <c r="N2572" s="678">
        <f t="shared" si="57"/>
        <v>0</v>
      </c>
      <c r="O2572" s="959"/>
    </row>
    <row r="2573" spans="1:15" ht="69.95" customHeight="1" thickBot="1" x14ac:dyDescent="0.3">
      <c r="A2573" s="960"/>
      <c r="B2573" s="1560"/>
      <c r="C2573" s="960">
        <v>2056203</v>
      </c>
      <c r="D2573" s="590" t="s">
        <v>727</v>
      </c>
      <c r="E2573" s="1560"/>
      <c r="F2573" s="1560"/>
      <c r="G2573" s="518">
        <v>10804300</v>
      </c>
      <c r="H2573" s="957" t="s">
        <v>728</v>
      </c>
      <c r="I2573" s="518" t="s">
        <v>466</v>
      </c>
      <c r="J2573" s="518"/>
      <c r="K2573" s="518" t="s">
        <v>163</v>
      </c>
      <c r="L2573" s="1383">
        <v>2</v>
      </c>
      <c r="M2573" s="678"/>
      <c r="N2573" s="678">
        <f t="shared" si="57"/>
        <v>0</v>
      </c>
      <c r="O2573" s="961"/>
    </row>
    <row r="2574" spans="1:15" ht="69.95" customHeight="1" x14ac:dyDescent="0.25">
      <c r="A2574" s="950"/>
      <c r="B2574" s="1555" t="s">
        <v>1275</v>
      </c>
      <c r="C2574" s="950">
        <v>2785879</v>
      </c>
      <c r="D2574" s="602" t="s">
        <v>1276</v>
      </c>
      <c r="E2574" s="1555" t="s">
        <v>1277</v>
      </c>
      <c r="F2574" s="1555" t="s">
        <v>1277</v>
      </c>
      <c r="G2574" s="562">
        <v>30116250</v>
      </c>
      <c r="H2574" s="951" t="s">
        <v>1278</v>
      </c>
      <c r="I2574" s="562" t="s">
        <v>1268</v>
      </c>
      <c r="J2574" s="562" t="s">
        <v>38</v>
      </c>
      <c r="K2574" s="562" t="s">
        <v>163</v>
      </c>
      <c r="L2574" s="1382">
        <v>1</v>
      </c>
      <c r="M2574" s="661"/>
      <c r="N2574" s="661">
        <f t="shared" si="57"/>
        <v>0</v>
      </c>
      <c r="O2574" s="942">
        <f>SUM(N2574:N2576)</f>
        <v>0</v>
      </c>
    </row>
    <row r="2575" spans="1:15" ht="69.95" customHeight="1" x14ac:dyDescent="0.25">
      <c r="A2575" s="952"/>
      <c r="B2575" s="1556"/>
      <c r="C2575" s="952">
        <v>1020127</v>
      </c>
      <c r="D2575" s="602" t="s">
        <v>1269</v>
      </c>
      <c r="E2575" s="1556"/>
      <c r="F2575" s="1556"/>
      <c r="G2575" s="562">
        <v>40301048</v>
      </c>
      <c r="H2575" s="951" t="s">
        <v>1270</v>
      </c>
      <c r="I2575" s="562" t="s">
        <v>685</v>
      </c>
      <c r="J2575" s="562"/>
      <c r="K2575" s="562" t="s">
        <v>103</v>
      </c>
      <c r="L2575" s="1382">
        <v>7</v>
      </c>
      <c r="M2575" s="661"/>
      <c r="N2575" s="661">
        <f t="shared" si="57"/>
        <v>0</v>
      </c>
      <c r="O2575" s="953"/>
    </row>
    <row r="2576" spans="1:15" ht="69.95" customHeight="1" thickBot="1" x14ac:dyDescent="0.3">
      <c r="A2576" s="954"/>
      <c r="B2576" s="1557"/>
      <c r="C2576" s="954">
        <v>2056203</v>
      </c>
      <c r="D2576" s="602" t="s">
        <v>727</v>
      </c>
      <c r="E2576" s="1557"/>
      <c r="F2576" s="1557"/>
      <c r="G2576" s="562">
        <v>10804300</v>
      </c>
      <c r="H2576" s="951" t="s">
        <v>728</v>
      </c>
      <c r="I2576" s="562" t="s">
        <v>466</v>
      </c>
      <c r="J2576" s="562"/>
      <c r="K2576" s="562" t="s">
        <v>163</v>
      </c>
      <c r="L2576" s="1382">
        <v>2</v>
      </c>
      <c r="M2576" s="661"/>
      <c r="N2576" s="661">
        <f t="shared" si="57"/>
        <v>0</v>
      </c>
      <c r="O2576" s="955"/>
    </row>
    <row r="2577" spans="1:15" ht="69.95" customHeight="1" x14ac:dyDescent="0.25">
      <c r="A2577" s="956"/>
      <c r="B2577" s="1558" t="s">
        <v>1279</v>
      </c>
      <c r="C2577" s="956">
        <v>2785883</v>
      </c>
      <c r="D2577" s="590" t="s">
        <v>1280</v>
      </c>
      <c r="E2577" s="1558" t="s">
        <v>1281</v>
      </c>
      <c r="F2577" s="1558" t="s">
        <v>1281</v>
      </c>
      <c r="G2577" s="518">
        <v>30116400</v>
      </c>
      <c r="H2577" s="957" t="s">
        <v>1282</v>
      </c>
      <c r="I2577" s="518" t="s">
        <v>1268</v>
      </c>
      <c r="J2577" s="518" t="s">
        <v>38</v>
      </c>
      <c r="K2577" s="518" t="s">
        <v>163</v>
      </c>
      <c r="L2577" s="1383">
        <v>1</v>
      </c>
      <c r="M2577" s="678"/>
      <c r="N2577" s="678">
        <f t="shared" si="57"/>
        <v>0</v>
      </c>
      <c r="O2577" s="929">
        <f>SUM(N2577:N2579)</f>
        <v>0</v>
      </c>
    </row>
    <row r="2578" spans="1:15" ht="69.95" customHeight="1" x14ac:dyDescent="0.25">
      <c r="A2578" s="958"/>
      <c r="B2578" s="1559"/>
      <c r="C2578" s="958">
        <v>1020127</v>
      </c>
      <c r="D2578" s="590" t="s">
        <v>1269</v>
      </c>
      <c r="E2578" s="1559"/>
      <c r="F2578" s="1559"/>
      <c r="G2578" s="518">
        <v>40301048</v>
      </c>
      <c r="H2578" s="957" t="s">
        <v>1270</v>
      </c>
      <c r="I2578" s="518" t="s">
        <v>685</v>
      </c>
      <c r="J2578" s="518"/>
      <c r="K2578" s="518" t="s">
        <v>103</v>
      </c>
      <c r="L2578" s="1383">
        <v>7</v>
      </c>
      <c r="M2578" s="678"/>
      <c r="N2578" s="678">
        <f t="shared" si="57"/>
        <v>0</v>
      </c>
      <c r="O2578" s="959"/>
    </row>
    <row r="2579" spans="1:15" ht="69.95" customHeight="1" thickBot="1" x14ac:dyDescent="0.3">
      <c r="A2579" s="960"/>
      <c r="B2579" s="1560"/>
      <c r="C2579" s="960">
        <v>2056203</v>
      </c>
      <c r="D2579" s="590" t="s">
        <v>727</v>
      </c>
      <c r="E2579" s="1560"/>
      <c r="F2579" s="1560"/>
      <c r="G2579" s="518">
        <v>10804300</v>
      </c>
      <c r="H2579" s="957" t="s">
        <v>728</v>
      </c>
      <c r="I2579" s="518" t="s">
        <v>466</v>
      </c>
      <c r="J2579" s="518"/>
      <c r="K2579" s="518" t="s">
        <v>163</v>
      </c>
      <c r="L2579" s="1383">
        <v>2</v>
      </c>
      <c r="M2579" s="678"/>
      <c r="N2579" s="678">
        <f t="shared" si="57"/>
        <v>0</v>
      </c>
      <c r="O2579" s="961"/>
    </row>
    <row r="2580" spans="1:15" ht="69.95" customHeight="1" x14ac:dyDescent="0.25">
      <c r="A2580" s="950"/>
      <c r="B2580" s="1555" t="s">
        <v>1283</v>
      </c>
      <c r="C2580" s="950">
        <v>2785667</v>
      </c>
      <c r="D2580" s="602" t="s">
        <v>1265</v>
      </c>
      <c r="E2580" s="1555" t="s">
        <v>1266</v>
      </c>
      <c r="F2580" s="1555" t="s">
        <v>1266</v>
      </c>
      <c r="G2580" s="562">
        <v>30112100</v>
      </c>
      <c r="H2580" s="951" t="s">
        <v>1267</v>
      </c>
      <c r="I2580" s="562" t="s">
        <v>1268</v>
      </c>
      <c r="J2580" s="562" t="s">
        <v>38</v>
      </c>
      <c r="K2580" s="562" t="s">
        <v>163</v>
      </c>
      <c r="L2580" s="1382">
        <v>1</v>
      </c>
      <c r="M2580" s="661"/>
      <c r="N2580" s="661">
        <f t="shared" si="57"/>
        <v>0</v>
      </c>
      <c r="O2580" s="942">
        <f>SUM(N2580:N2582)</f>
        <v>0</v>
      </c>
    </row>
    <row r="2581" spans="1:15" ht="69.95" customHeight="1" x14ac:dyDescent="0.25">
      <c r="A2581" s="952"/>
      <c r="B2581" s="1556"/>
      <c r="C2581" s="952">
        <v>1020127</v>
      </c>
      <c r="D2581" s="602" t="s">
        <v>1269</v>
      </c>
      <c r="E2581" s="1556"/>
      <c r="F2581" s="1556"/>
      <c r="G2581" s="562">
        <v>40301048</v>
      </c>
      <c r="H2581" s="951" t="s">
        <v>1270</v>
      </c>
      <c r="I2581" s="562" t="s">
        <v>685</v>
      </c>
      <c r="J2581" s="562"/>
      <c r="K2581" s="562" t="s">
        <v>103</v>
      </c>
      <c r="L2581" s="1382">
        <v>7</v>
      </c>
      <c r="M2581" s="661"/>
      <c r="N2581" s="661">
        <f t="shared" si="57"/>
        <v>0</v>
      </c>
      <c r="O2581" s="953"/>
    </row>
    <row r="2582" spans="1:15" ht="69.95" customHeight="1" thickBot="1" x14ac:dyDescent="0.3">
      <c r="A2582" s="954"/>
      <c r="B2582" s="1557"/>
      <c r="C2582" s="954">
        <v>2056203</v>
      </c>
      <c r="D2582" s="602" t="s">
        <v>727</v>
      </c>
      <c r="E2582" s="1557"/>
      <c r="F2582" s="1557"/>
      <c r="G2582" s="562">
        <v>10804300</v>
      </c>
      <c r="H2582" s="951" t="s">
        <v>728</v>
      </c>
      <c r="I2582" s="562" t="s">
        <v>466</v>
      </c>
      <c r="J2582" s="562"/>
      <c r="K2582" s="562" t="s">
        <v>163</v>
      </c>
      <c r="L2582" s="1382">
        <v>2</v>
      </c>
      <c r="M2582" s="661"/>
      <c r="N2582" s="661">
        <f t="shared" si="57"/>
        <v>0</v>
      </c>
      <c r="O2582" s="955"/>
    </row>
    <row r="2583" spans="1:15" ht="69.95" customHeight="1" x14ac:dyDescent="0.25">
      <c r="A2583" s="956"/>
      <c r="B2583" s="1558" t="s">
        <v>1284</v>
      </c>
      <c r="C2583" s="956">
        <v>2785673</v>
      </c>
      <c r="D2583" s="590" t="s">
        <v>1272</v>
      </c>
      <c r="E2583" s="1558" t="s">
        <v>1273</v>
      </c>
      <c r="F2583" s="1558" t="s">
        <v>1273</v>
      </c>
      <c r="G2583" s="518">
        <v>30112150</v>
      </c>
      <c r="H2583" s="957" t="s">
        <v>1274</v>
      </c>
      <c r="I2583" s="518" t="s">
        <v>1268</v>
      </c>
      <c r="J2583" s="518" t="s">
        <v>38</v>
      </c>
      <c r="K2583" s="518" t="s">
        <v>163</v>
      </c>
      <c r="L2583" s="1383">
        <v>1</v>
      </c>
      <c r="M2583" s="678"/>
      <c r="N2583" s="678">
        <f t="shared" si="57"/>
        <v>0</v>
      </c>
      <c r="O2583" s="929">
        <f>SUM(N2583:N2585)</f>
        <v>0</v>
      </c>
    </row>
    <row r="2584" spans="1:15" ht="69.95" customHeight="1" x14ac:dyDescent="0.25">
      <c r="A2584" s="958"/>
      <c r="B2584" s="1559"/>
      <c r="C2584" s="958">
        <v>1020127</v>
      </c>
      <c r="D2584" s="590" t="s">
        <v>1269</v>
      </c>
      <c r="E2584" s="1559"/>
      <c r="F2584" s="1559"/>
      <c r="G2584" s="518">
        <v>40301048</v>
      </c>
      <c r="H2584" s="957" t="s">
        <v>1270</v>
      </c>
      <c r="I2584" s="518" t="s">
        <v>685</v>
      </c>
      <c r="J2584" s="518"/>
      <c r="K2584" s="518" t="s">
        <v>103</v>
      </c>
      <c r="L2584" s="1383">
        <v>7</v>
      </c>
      <c r="M2584" s="678"/>
      <c r="N2584" s="678">
        <f t="shared" si="57"/>
        <v>0</v>
      </c>
      <c r="O2584" s="959"/>
    </row>
    <row r="2585" spans="1:15" ht="69.95" customHeight="1" thickBot="1" x14ac:dyDescent="0.3">
      <c r="A2585" s="960"/>
      <c r="B2585" s="1560"/>
      <c r="C2585" s="960">
        <v>2056203</v>
      </c>
      <c r="D2585" s="590" t="s">
        <v>727</v>
      </c>
      <c r="E2585" s="1560"/>
      <c r="F2585" s="1560"/>
      <c r="G2585" s="518">
        <v>10804300</v>
      </c>
      <c r="H2585" s="957" t="s">
        <v>728</v>
      </c>
      <c r="I2585" s="518" t="s">
        <v>466</v>
      </c>
      <c r="J2585" s="518"/>
      <c r="K2585" s="518" t="s">
        <v>163</v>
      </c>
      <c r="L2585" s="1383">
        <v>2</v>
      </c>
      <c r="M2585" s="678"/>
      <c r="N2585" s="678">
        <f t="shared" si="57"/>
        <v>0</v>
      </c>
      <c r="O2585" s="961"/>
    </row>
    <row r="2586" spans="1:15" ht="69.95" customHeight="1" x14ac:dyDescent="0.25">
      <c r="A2586" s="950"/>
      <c r="B2586" s="1555" t="s">
        <v>1285</v>
      </c>
      <c r="C2586" s="950">
        <v>2785879</v>
      </c>
      <c r="D2586" s="602" t="s">
        <v>1276</v>
      </c>
      <c r="E2586" s="1555" t="s">
        <v>1277</v>
      </c>
      <c r="F2586" s="1555" t="s">
        <v>1277</v>
      </c>
      <c r="G2586" s="562">
        <v>30116250</v>
      </c>
      <c r="H2586" s="951" t="s">
        <v>1278</v>
      </c>
      <c r="I2586" s="562" t="s">
        <v>1268</v>
      </c>
      <c r="J2586" s="562" t="s">
        <v>38</v>
      </c>
      <c r="K2586" s="562" t="s">
        <v>163</v>
      </c>
      <c r="L2586" s="1382">
        <v>1</v>
      </c>
      <c r="M2586" s="661"/>
      <c r="N2586" s="661">
        <f t="shared" si="57"/>
        <v>0</v>
      </c>
      <c r="O2586" s="942">
        <f>SUM(N2586:N2588)</f>
        <v>0</v>
      </c>
    </row>
    <row r="2587" spans="1:15" ht="69.95" customHeight="1" x14ac:dyDescent="0.25">
      <c r="A2587" s="952"/>
      <c r="B2587" s="1556"/>
      <c r="C2587" s="952">
        <v>1020127</v>
      </c>
      <c r="D2587" s="602" t="s">
        <v>1269</v>
      </c>
      <c r="E2587" s="1556"/>
      <c r="F2587" s="1556"/>
      <c r="G2587" s="562">
        <v>40301048</v>
      </c>
      <c r="H2587" s="951" t="s">
        <v>1270</v>
      </c>
      <c r="I2587" s="562" t="s">
        <v>685</v>
      </c>
      <c r="J2587" s="562"/>
      <c r="K2587" s="562" t="s">
        <v>103</v>
      </c>
      <c r="L2587" s="1382">
        <v>7</v>
      </c>
      <c r="M2587" s="661"/>
      <c r="N2587" s="661">
        <f t="shared" si="57"/>
        <v>0</v>
      </c>
      <c r="O2587" s="953"/>
    </row>
    <row r="2588" spans="1:15" ht="69.95" customHeight="1" thickBot="1" x14ac:dyDescent="0.3">
      <c r="A2588" s="954"/>
      <c r="B2588" s="1557"/>
      <c r="C2588" s="954">
        <v>2056203</v>
      </c>
      <c r="D2588" s="602" t="s">
        <v>727</v>
      </c>
      <c r="E2588" s="1557"/>
      <c r="F2588" s="1557"/>
      <c r="G2588" s="562">
        <v>10804300</v>
      </c>
      <c r="H2588" s="951" t="s">
        <v>728</v>
      </c>
      <c r="I2588" s="562" t="s">
        <v>466</v>
      </c>
      <c r="J2588" s="562"/>
      <c r="K2588" s="562" t="s">
        <v>163</v>
      </c>
      <c r="L2588" s="1382">
        <v>2</v>
      </c>
      <c r="M2588" s="661"/>
      <c r="N2588" s="661">
        <f t="shared" si="57"/>
        <v>0</v>
      </c>
      <c r="O2588" s="955"/>
    </row>
    <row r="2589" spans="1:15" ht="69.95" customHeight="1" x14ac:dyDescent="0.25">
      <c r="A2589" s="956"/>
      <c r="B2589" s="1558" t="s">
        <v>1286</v>
      </c>
      <c r="C2589" s="956">
        <v>2785883</v>
      </c>
      <c r="D2589" s="590" t="s">
        <v>1280</v>
      </c>
      <c r="E2589" s="1558" t="s">
        <v>1281</v>
      </c>
      <c r="F2589" s="1558" t="s">
        <v>1281</v>
      </c>
      <c r="G2589" s="518">
        <v>30116400</v>
      </c>
      <c r="H2589" s="957" t="s">
        <v>1282</v>
      </c>
      <c r="I2589" s="518" t="s">
        <v>1268</v>
      </c>
      <c r="J2589" s="518" t="s">
        <v>38</v>
      </c>
      <c r="K2589" s="518" t="s">
        <v>163</v>
      </c>
      <c r="L2589" s="1383">
        <v>1</v>
      </c>
      <c r="M2589" s="678"/>
      <c r="N2589" s="678">
        <f t="shared" si="57"/>
        <v>0</v>
      </c>
      <c r="O2589" s="929">
        <f>SUM(N2589:N2591)</f>
        <v>0</v>
      </c>
    </row>
    <row r="2590" spans="1:15" ht="69.95" customHeight="1" x14ac:dyDescent="0.25">
      <c r="A2590" s="958"/>
      <c r="B2590" s="1559"/>
      <c r="C2590" s="958">
        <v>1020127</v>
      </c>
      <c r="D2590" s="590" t="s">
        <v>1269</v>
      </c>
      <c r="E2590" s="1559"/>
      <c r="F2590" s="1559"/>
      <c r="G2590" s="518">
        <v>40301048</v>
      </c>
      <c r="H2590" s="957" t="s">
        <v>1270</v>
      </c>
      <c r="I2590" s="518" t="s">
        <v>685</v>
      </c>
      <c r="J2590" s="518"/>
      <c r="K2590" s="518" t="s">
        <v>103</v>
      </c>
      <c r="L2590" s="1383">
        <v>7</v>
      </c>
      <c r="M2590" s="678"/>
      <c r="N2590" s="678">
        <f t="shared" si="57"/>
        <v>0</v>
      </c>
      <c r="O2590" s="959"/>
    </row>
    <row r="2591" spans="1:15" ht="69.95" customHeight="1" thickBot="1" x14ac:dyDescent="0.3">
      <c r="A2591" s="960"/>
      <c r="B2591" s="1560"/>
      <c r="C2591" s="960">
        <v>2056203</v>
      </c>
      <c r="D2591" s="590" t="s">
        <v>727</v>
      </c>
      <c r="E2591" s="1560"/>
      <c r="F2591" s="1560"/>
      <c r="G2591" s="518">
        <v>10804300</v>
      </c>
      <c r="H2591" s="957" t="s">
        <v>728</v>
      </c>
      <c r="I2591" s="518" t="s">
        <v>466</v>
      </c>
      <c r="J2591" s="518"/>
      <c r="K2591" s="518" t="s">
        <v>163</v>
      </c>
      <c r="L2591" s="1383">
        <v>2</v>
      </c>
      <c r="M2591" s="678"/>
      <c r="N2591" s="678">
        <f t="shared" ref="N2591:N2619" si="58">M2591*L2591</f>
        <v>0</v>
      </c>
      <c r="O2591" s="961"/>
    </row>
    <row r="2592" spans="1:15" ht="69.95" customHeight="1" x14ac:dyDescent="0.25">
      <c r="A2592" s="950"/>
      <c r="B2592" s="1555" t="s">
        <v>1287</v>
      </c>
      <c r="C2592" s="950">
        <v>2785867</v>
      </c>
      <c r="D2592" s="602" t="s">
        <v>1288</v>
      </c>
      <c r="E2592" s="962" t="s">
        <v>1289</v>
      </c>
      <c r="F2592" s="962" t="s">
        <v>1289</v>
      </c>
      <c r="G2592" s="562">
        <v>30110100</v>
      </c>
      <c r="H2592" s="951" t="s">
        <v>1290</v>
      </c>
      <c r="I2592" s="562" t="s">
        <v>1268</v>
      </c>
      <c r="J2592" s="562" t="s">
        <v>38</v>
      </c>
      <c r="K2592" s="562" t="s">
        <v>163</v>
      </c>
      <c r="L2592" s="1382">
        <v>1</v>
      </c>
      <c r="M2592" s="661"/>
      <c r="N2592" s="661">
        <f t="shared" si="58"/>
        <v>0</v>
      </c>
      <c r="O2592" s="942">
        <f>SUM(N2592:N2594)</f>
        <v>0</v>
      </c>
    </row>
    <row r="2593" spans="1:15" ht="69.95" customHeight="1" x14ac:dyDescent="0.25">
      <c r="A2593" s="952"/>
      <c r="B2593" s="1556"/>
      <c r="C2593" s="952">
        <v>1020127</v>
      </c>
      <c r="D2593" s="602" t="s">
        <v>1269</v>
      </c>
      <c r="E2593" s="963"/>
      <c r="F2593" s="963"/>
      <c r="G2593" s="562">
        <v>40301048</v>
      </c>
      <c r="H2593" s="951" t="s">
        <v>1270</v>
      </c>
      <c r="I2593" s="562" t="s">
        <v>685</v>
      </c>
      <c r="J2593" s="562"/>
      <c r="K2593" s="562" t="s">
        <v>103</v>
      </c>
      <c r="L2593" s="1382">
        <v>7</v>
      </c>
      <c r="M2593" s="661"/>
      <c r="N2593" s="661">
        <f t="shared" si="58"/>
        <v>0</v>
      </c>
      <c r="O2593" s="953"/>
    </row>
    <row r="2594" spans="1:15" ht="69.95" customHeight="1" thickBot="1" x14ac:dyDescent="0.3">
      <c r="A2594" s="954"/>
      <c r="B2594" s="1557"/>
      <c r="C2594" s="954">
        <v>2056203</v>
      </c>
      <c r="D2594" s="602" t="s">
        <v>727</v>
      </c>
      <c r="E2594" s="964"/>
      <c r="F2594" s="964"/>
      <c r="G2594" s="562">
        <v>10804300</v>
      </c>
      <c r="H2594" s="951" t="s">
        <v>728</v>
      </c>
      <c r="I2594" s="562" t="s">
        <v>466</v>
      </c>
      <c r="J2594" s="562"/>
      <c r="K2594" s="562" t="s">
        <v>163</v>
      </c>
      <c r="L2594" s="1382">
        <v>2</v>
      </c>
      <c r="M2594" s="661"/>
      <c r="N2594" s="661">
        <f t="shared" si="58"/>
        <v>0</v>
      </c>
      <c r="O2594" s="955"/>
    </row>
    <row r="2595" spans="1:15" ht="69.95" customHeight="1" x14ac:dyDescent="0.25">
      <c r="A2595" s="956"/>
      <c r="B2595" s="1558" t="s">
        <v>1291</v>
      </c>
      <c r="C2595" s="956">
        <v>2785873</v>
      </c>
      <c r="D2595" s="590" t="s">
        <v>1292</v>
      </c>
      <c r="E2595" s="1558" t="s">
        <v>1293</v>
      </c>
      <c r="F2595" s="1558" t="s">
        <v>1293</v>
      </c>
      <c r="G2595" s="518">
        <v>30110150</v>
      </c>
      <c r="H2595" s="957" t="s">
        <v>1294</v>
      </c>
      <c r="I2595" s="518" t="s">
        <v>1268</v>
      </c>
      <c r="J2595" s="518" t="s">
        <v>38</v>
      </c>
      <c r="K2595" s="518" t="s">
        <v>163</v>
      </c>
      <c r="L2595" s="1383">
        <v>1</v>
      </c>
      <c r="M2595" s="678"/>
      <c r="N2595" s="678">
        <f t="shared" si="58"/>
        <v>0</v>
      </c>
      <c r="O2595" s="929">
        <f>SUM(N2595:N2597)</f>
        <v>0</v>
      </c>
    </row>
    <row r="2596" spans="1:15" ht="69.95" customHeight="1" x14ac:dyDescent="0.25">
      <c r="A2596" s="958"/>
      <c r="B2596" s="1559"/>
      <c r="C2596" s="958">
        <v>1020127</v>
      </c>
      <c r="D2596" s="590" t="s">
        <v>1269</v>
      </c>
      <c r="E2596" s="1559"/>
      <c r="F2596" s="1559"/>
      <c r="G2596" s="518">
        <v>40301048</v>
      </c>
      <c r="H2596" s="957" t="s">
        <v>1270</v>
      </c>
      <c r="I2596" s="518" t="s">
        <v>685</v>
      </c>
      <c r="J2596" s="518"/>
      <c r="K2596" s="518" t="s">
        <v>103</v>
      </c>
      <c r="L2596" s="1383">
        <v>7</v>
      </c>
      <c r="M2596" s="678"/>
      <c r="N2596" s="678">
        <f t="shared" si="58"/>
        <v>0</v>
      </c>
      <c r="O2596" s="959"/>
    </row>
    <row r="2597" spans="1:15" ht="69.95" customHeight="1" thickBot="1" x14ac:dyDescent="0.3">
      <c r="A2597" s="960"/>
      <c r="B2597" s="1560"/>
      <c r="C2597" s="960">
        <v>2056203</v>
      </c>
      <c r="D2597" s="590" t="s">
        <v>727</v>
      </c>
      <c r="E2597" s="1560"/>
      <c r="F2597" s="1560"/>
      <c r="G2597" s="518">
        <v>10804300</v>
      </c>
      <c r="H2597" s="957" t="s">
        <v>728</v>
      </c>
      <c r="I2597" s="518" t="s">
        <v>466</v>
      </c>
      <c r="J2597" s="518"/>
      <c r="K2597" s="518" t="s">
        <v>163</v>
      </c>
      <c r="L2597" s="1383">
        <v>2</v>
      </c>
      <c r="M2597" s="678"/>
      <c r="N2597" s="678">
        <f t="shared" si="58"/>
        <v>0</v>
      </c>
      <c r="O2597" s="961"/>
    </row>
    <row r="2598" spans="1:15" ht="69.95" customHeight="1" x14ac:dyDescent="0.25">
      <c r="A2598" s="965"/>
      <c r="B2598" s="1561" t="s">
        <v>1295</v>
      </c>
      <c r="C2598" s="965">
        <v>2785878</v>
      </c>
      <c r="D2598" s="966" t="s">
        <v>1296</v>
      </c>
      <c r="E2598" s="1555" t="s">
        <v>1297</v>
      </c>
      <c r="F2598" s="1555" t="s">
        <v>1297</v>
      </c>
      <c r="G2598" s="967">
        <v>30114250</v>
      </c>
      <c r="H2598" s="968" t="s">
        <v>1298</v>
      </c>
      <c r="I2598" s="967" t="s">
        <v>1268</v>
      </c>
      <c r="J2598" s="967" t="s">
        <v>38</v>
      </c>
      <c r="K2598" s="967" t="s">
        <v>163</v>
      </c>
      <c r="L2598" s="1405">
        <v>1</v>
      </c>
      <c r="M2598" s="969"/>
      <c r="N2598" s="969">
        <f t="shared" si="58"/>
        <v>0</v>
      </c>
      <c r="O2598" s="942">
        <f>SUM(N2598:N2600)</f>
        <v>0</v>
      </c>
    </row>
    <row r="2599" spans="1:15" ht="69.95" customHeight="1" x14ac:dyDescent="0.25">
      <c r="A2599" s="970"/>
      <c r="B2599" s="1562"/>
      <c r="C2599" s="970">
        <v>1020127</v>
      </c>
      <c r="D2599" s="966" t="s">
        <v>1269</v>
      </c>
      <c r="E2599" s="1556"/>
      <c r="F2599" s="1556"/>
      <c r="G2599" s="967">
        <v>40301048</v>
      </c>
      <c r="H2599" s="968" t="s">
        <v>1270</v>
      </c>
      <c r="I2599" s="967" t="s">
        <v>685</v>
      </c>
      <c r="J2599" s="967"/>
      <c r="K2599" s="967" t="s">
        <v>103</v>
      </c>
      <c r="L2599" s="1405">
        <v>7</v>
      </c>
      <c r="M2599" s="969"/>
      <c r="N2599" s="969">
        <f t="shared" si="58"/>
        <v>0</v>
      </c>
      <c r="O2599" s="971"/>
    </row>
    <row r="2600" spans="1:15" ht="69.95" customHeight="1" thickBot="1" x14ac:dyDescent="0.3">
      <c r="A2600" s="972"/>
      <c r="B2600" s="1563"/>
      <c r="C2600" s="972">
        <v>2056203</v>
      </c>
      <c r="D2600" s="966" t="s">
        <v>727</v>
      </c>
      <c r="E2600" s="1557"/>
      <c r="F2600" s="1557"/>
      <c r="G2600" s="967">
        <v>10804300</v>
      </c>
      <c r="H2600" s="968" t="s">
        <v>728</v>
      </c>
      <c r="I2600" s="967" t="s">
        <v>466</v>
      </c>
      <c r="J2600" s="967"/>
      <c r="K2600" s="967" t="s">
        <v>163</v>
      </c>
      <c r="L2600" s="1405">
        <v>2</v>
      </c>
      <c r="M2600" s="969"/>
      <c r="N2600" s="969">
        <f t="shared" si="58"/>
        <v>0</v>
      </c>
      <c r="O2600" s="973"/>
    </row>
    <row r="2601" spans="1:15" ht="69.95" customHeight="1" x14ac:dyDescent="0.25">
      <c r="A2601" s="956"/>
      <c r="B2601" s="1558" t="s">
        <v>1299</v>
      </c>
      <c r="C2601" s="956">
        <v>2785882</v>
      </c>
      <c r="D2601" s="590" t="s">
        <v>1300</v>
      </c>
      <c r="E2601" s="1558" t="s">
        <v>1301</v>
      </c>
      <c r="F2601" s="1558" t="s">
        <v>1301</v>
      </c>
      <c r="G2601" s="518">
        <v>30114400</v>
      </c>
      <c r="H2601" s="957" t="s">
        <v>1302</v>
      </c>
      <c r="I2601" s="518" t="s">
        <v>1268</v>
      </c>
      <c r="J2601" s="518" t="s">
        <v>38</v>
      </c>
      <c r="K2601" s="518" t="s">
        <v>163</v>
      </c>
      <c r="L2601" s="1383">
        <v>1</v>
      </c>
      <c r="M2601" s="678"/>
      <c r="N2601" s="678">
        <f t="shared" si="58"/>
        <v>0</v>
      </c>
      <c r="O2601" s="929">
        <f>SUM(N2601:N2603)</f>
        <v>0</v>
      </c>
    </row>
    <row r="2602" spans="1:15" ht="69.95" customHeight="1" x14ac:dyDescent="0.25">
      <c r="A2602" s="958"/>
      <c r="B2602" s="1559"/>
      <c r="C2602" s="958">
        <v>1020127</v>
      </c>
      <c r="D2602" s="590" t="s">
        <v>1269</v>
      </c>
      <c r="E2602" s="1559"/>
      <c r="F2602" s="1559"/>
      <c r="G2602" s="518">
        <v>40301048</v>
      </c>
      <c r="H2602" s="957" t="s">
        <v>1270</v>
      </c>
      <c r="I2602" s="518" t="s">
        <v>685</v>
      </c>
      <c r="J2602" s="518"/>
      <c r="K2602" s="518" t="s">
        <v>103</v>
      </c>
      <c r="L2602" s="1383">
        <v>7</v>
      </c>
      <c r="M2602" s="678"/>
      <c r="N2602" s="678">
        <f t="shared" si="58"/>
        <v>0</v>
      </c>
      <c r="O2602" s="959"/>
    </row>
    <row r="2603" spans="1:15" ht="69.95" customHeight="1" thickBot="1" x14ac:dyDescent="0.3">
      <c r="A2603" s="960"/>
      <c r="B2603" s="1560"/>
      <c r="C2603" s="960">
        <v>2056203</v>
      </c>
      <c r="D2603" s="590" t="s">
        <v>727</v>
      </c>
      <c r="E2603" s="1560"/>
      <c r="F2603" s="1560"/>
      <c r="G2603" s="518">
        <v>10804300</v>
      </c>
      <c r="H2603" s="957" t="s">
        <v>728</v>
      </c>
      <c r="I2603" s="518" t="s">
        <v>466</v>
      </c>
      <c r="J2603" s="518"/>
      <c r="K2603" s="518" t="s">
        <v>163</v>
      </c>
      <c r="L2603" s="1383">
        <v>2</v>
      </c>
      <c r="M2603" s="678"/>
      <c r="N2603" s="678">
        <f t="shared" si="58"/>
        <v>0</v>
      </c>
      <c r="O2603" s="961"/>
    </row>
    <row r="2604" spans="1:15" ht="69.95" customHeight="1" x14ac:dyDescent="0.25">
      <c r="A2604" s="950"/>
      <c r="B2604" s="1555" t="s">
        <v>1303</v>
      </c>
      <c r="C2604" s="950">
        <v>2785867</v>
      </c>
      <c r="D2604" s="602" t="s">
        <v>1288</v>
      </c>
      <c r="E2604" s="1555" t="s">
        <v>1289</v>
      </c>
      <c r="F2604" s="1555" t="s">
        <v>1289</v>
      </c>
      <c r="G2604" s="562">
        <v>30110100</v>
      </c>
      <c r="H2604" s="951" t="s">
        <v>1290</v>
      </c>
      <c r="I2604" s="562" t="s">
        <v>1268</v>
      </c>
      <c r="J2604" s="562" t="s">
        <v>38</v>
      </c>
      <c r="K2604" s="562" t="s">
        <v>163</v>
      </c>
      <c r="L2604" s="1382">
        <v>1</v>
      </c>
      <c r="M2604" s="661"/>
      <c r="N2604" s="661">
        <f t="shared" si="58"/>
        <v>0</v>
      </c>
      <c r="O2604" s="942">
        <f>SUM(N2604:N2606)</f>
        <v>0</v>
      </c>
    </row>
    <row r="2605" spans="1:15" ht="69.95" customHeight="1" x14ac:dyDescent="0.25">
      <c r="A2605" s="952"/>
      <c r="B2605" s="1556"/>
      <c r="C2605" s="952">
        <v>1020127</v>
      </c>
      <c r="D2605" s="602" t="s">
        <v>1269</v>
      </c>
      <c r="E2605" s="1556"/>
      <c r="F2605" s="1556"/>
      <c r="G2605" s="562">
        <v>40301048</v>
      </c>
      <c r="H2605" s="951" t="s">
        <v>1270</v>
      </c>
      <c r="I2605" s="562" t="s">
        <v>685</v>
      </c>
      <c r="J2605" s="562"/>
      <c r="K2605" s="562" t="s">
        <v>103</v>
      </c>
      <c r="L2605" s="1382">
        <v>7</v>
      </c>
      <c r="M2605" s="661"/>
      <c r="N2605" s="661">
        <f t="shared" si="58"/>
        <v>0</v>
      </c>
      <c r="O2605" s="953"/>
    </row>
    <row r="2606" spans="1:15" ht="69.95" customHeight="1" thickBot="1" x14ac:dyDescent="0.3">
      <c r="A2606" s="954"/>
      <c r="B2606" s="1557"/>
      <c r="C2606" s="954">
        <v>2056203</v>
      </c>
      <c r="D2606" s="602" t="s">
        <v>727</v>
      </c>
      <c r="E2606" s="1557"/>
      <c r="F2606" s="1557"/>
      <c r="G2606" s="562">
        <v>10804300</v>
      </c>
      <c r="H2606" s="951" t="s">
        <v>728</v>
      </c>
      <c r="I2606" s="562" t="s">
        <v>466</v>
      </c>
      <c r="J2606" s="562"/>
      <c r="K2606" s="562" t="s">
        <v>163</v>
      </c>
      <c r="L2606" s="1382">
        <v>2</v>
      </c>
      <c r="M2606" s="661"/>
      <c r="N2606" s="661">
        <f t="shared" si="58"/>
        <v>0</v>
      </c>
      <c r="O2606" s="955"/>
    </row>
    <row r="2607" spans="1:15" ht="69.95" customHeight="1" x14ac:dyDescent="0.25">
      <c r="A2607" s="956"/>
      <c r="B2607" s="1558" t="s">
        <v>1304</v>
      </c>
      <c r="C2607" s="956">
        <v>2785873</v>
      </c>
      <c r="D2607" s="590" t="s">
        <v>1292</v>
      </c>
      <c r="E2607" s="1558" t="s">
        <v>1293</v>
      </c>
      <c r="F2607" s="1558" t="s">
        <v>1293</v>
      </c>
      <c r="G2607" s="518">
        <v>30110150</v>
      </c>
      <c r="H2607" s="957" t="s">
        <v>1294</v>
      </c>
      <c r="I2607" s="518" t="s">
        <v>1268</v>
      </c>
      <c r="J2607" s="518" t="s">
        <v>38</v>
      </c>
      <c r="K2607" s="518" t="s">
        <v>163</v>
      </c>
      <c r="L2607" s="1383">
        <v>1</v>
      </c>
      <c r="M2607" s="678"/>
      <c r="N2607" s="678">
        <f t="shared" si="58"/>
        <v>0</v>
      </c>
      <c r="O2607" s="929">
        <f>SUM(N2607:N2609)</f>
        <v>0</v>
      </c>
    </row>
    <row r="2608" spans="1:15" ht="69.95" customHeight="1" x14ac:dyDescent="0.25">
      <c r="A2608" s="958"/>
      <c r="B2608" s="1559"/>
      <c r="C2608" s="958">
        <v>1020127</v>
      </c>
      <c r="D2608" s="590" t="s">
        <v>1269</v>
      </c>
      <c r="E2608" s="1559"/>
      <c r="F2608" s="1559"/>
      <c r="G2608" s="518">
        <v>40301048</v>
      </c>
      <c r="H2608" s="957" t="s">
        <v>1270</v>
      </c>
      <c r="I2608" s="518" t="s">
        <v>685</v>
      </c>
      <c r="J2608" s="518"/>
      <c r="K2608" s="518" t="s">
        <v>103</v>
      </c>
      <c r="L2608" s="1383">
        <v>7</v>
      </c>
      <c r="M2608" s="678"/>
      <c r="N2608" s="678">
        <f t="shared" si="58"/>
        <v>0</v>
      </c>
      <c r="O2608" s="959"/>
    </row>
    <row r="2609" spans="1:15" ht="69.95" customHeight="1" thickBot="1" x14ac:dyDescent="0.3">
      <c r="A2609" s="960"/>
      <c r="B2609" s="1560"/>
      <c r="C2609" s="960">
        <v>2056203</v>
      </c>
      <c r="D2609" s="590" t="s">
        <v>727</v>
      </c>
      <c r="E2609" s="1560"/>
      <c r="F2609" s="1560"/>
      <c r="G2609" s="518">
        <v>10804300</v>
      </c>
      <c r="H2609" s="957" t="s">
        <v>728</v>
      </c>
      <c r="I2609" s="518" t="s">
        <v>466</v>
      </c>
      <c r="J2609" s="518"/>
      <c r="K2609" s="518" t="s">
        <v>163</v>
      </c>
      <c r="L2609" s="1383">
        <v>2</v>
      </c>
      <c r="M2609" s="678"/>
      <c r="N2609" s="678">
        <f t="shared" si="58"/>
        <v>0</v>
      </c>
      <c r="O2609" s="961"/>
    </row>
    <row r="2610" spans="1:15" ht="69.95" customHeight="1" x14ac:dyDescent="0.25">
      <c r="A2610" s="950"/>
      <c r="B2610" s="1555" t="s">
        <v>1305</v>
      </c>
      <c r="C2610" s="950">
        <v>2785878</v>
      </c>
      <c r="D2610" s="602" t="s">
        <v>1296</v>
      </c>
      <c r="E2610" s="1555" t="s">
        <v>1297</v>
      </c>
      <c r="F2610" s="1555" t="s">
        <v>1297</v>
      </c>
      <c r="G2610" s="562">
        <v>30114250</v>
      </c>
      <c r="H2610" s="951" t="s">
        <v>1298</v>
      </c>
      <c r="I2610" s="562" t="s">
        <v>1268</v>
      </c>
      <c r="J2610" s="562" t="s">
        <v>38</v>
      </c>
      <c r="K2610" s="562" t="s">
        <v>163</v>
      </c>
      <c r="L2610" s="1382">
        <v>1</v>
      </c>
      <c r="M2610" s="661"/>
      <c r="N2610" s="661">
        <f t="shared" si="58"/>
        <v>0</v>
      </c>
      <c r="O2610" s="942">
        <f>SUM(N2610:N2612)</f>
        <v>0</v>
      </c>
    </row>
    <row r="2611" spans="1:15" ht="69.95" customHeight="1" x14ac:dyDescent="0.25">
      <c r="A2611" s="952"/>
      <c r="B2611" s="1556"/>
      <c r="C2611" s="952">
        <v>1020127</v>
      </c>
      <c r="D2611" s="602" t="s">
        <v>1269</v>
      </c>
      <c r="E2611" s="1556"/>
      <c r="F2611" s="1556"/>
      <c r="G2611" s="562">
        <v>40301048</v>
      </c>
      <c r="H2611" s="951" t="s">
        <v>1270</v>
      </c>
      <c r="I2611" s="562" t="s">
        <v>685</v>
      </c>
      <c r="J2611" s="562"/>
      <c r="K2611" s="562" t="s">
        <v>103</v>
      </c>
      <c r="L2611" s="1382">
        <v>7</v>
      </c>
      <c r="M2611" s="661"/>
      <c r="N2611" s="661">
        <f t="shared" si="58"/>
        <v>0</v>
      </c>
      <c r="O2611" s="953"/>
    </row>
    <row r="2612" spans="1:15" ht="69.95" customHeight="1" thickBot="1" x14ac:dyDescent="0.3">
      <c r="A2612" s="954"/>
      <c r="B2612" s="1557"/>
      <c r="C2612" s="954">
        <v>2056203</v>
      </c>
      <c r="D2612" s="602" t="s">
        <v>727</v>
      </c>
      <c r="E2612" s="1557"/>
      <c r="F2612" s="1557"/>
      <c r="G2612" s="562">
        <v>10804300</v>
      </c>
      <c r="H2612" s="951" t="s">
        <v>728</v>
      </c>
      <c r="I2612" s="562" t="s">
        <v>466</v>
      </c>
      <c r="J2612" s="562"/>
      <c r="K2612" s="562" t="s">
        <v>163</v>
      </c>
      <c r="L2612" s="1382">
        <v>2</v>
      </c>
      <c r="M2612" s="661"/>
      <c r="N2612" s="661">
        <f t="shared" si="58"/>
        <v>0</v>
      </c>
      <c r="O2612" s="955"/>
    </row>
    <row r="2613" spans="1:15" ht="69.95" customHeight="1" x14ac:dyDescent="0.25">
      <c r="A2613" s="956"/>
      <c r="B2613" s="1558" t="s">
        <v>1306</v>
      </c>
      <c r="C2613" s="956">
        <v>2785882</v>
      </c>
      <c r="D2613" s="590" t="s">
        <v>1300</v>
      </c>
      <c r="E2613" s="1558" t="s">
        <v>1301</v>
      </c>
      <c r="F2613" s="1558" t="s">
        <v>1301</v>
      </c>
      <c r="G2613" s="518">
        <v>30114400</v>
      </c>
      <c r="H2613" s="957" t="s">
        <v>1302</v>
      </c>
      <c r="I2613" s="518" t="s">
        <v>1268</v>
      </c>
      <c r="J2613" s="518" t="s">
        <v>38</v>
      </c>
      <c r="K2613" s="518" t="s">
        <v>163</v>
      </c>
      <c r="L2613" s="1383">
        <v>1</v>
      </c>
      <c r="M2613" s="678"/>
      <c r="N2613" s="678">
        <f t="shared" si="58"/>
        <v>0</v>
      </c>
      <c r="O2613" s="929">
        <f>SUM(N2613:N2615)</f>
        <v>0</v>
      </c>
    </row>
    <row r="2614" spans="1:15" ht="69.95" customHeight="1" x14ac:dyDescent="0.25">
      <c r="A2614" s="958"/>
      <c r="B2614" s="1559"/>
      <c r="C2614" s="958">
        <v>1020127</v>
      </c>
      <c r="D2614" s="590" t="s">
        <v>1269</v>
      </c>
      <c r="E2614" s="1559"/>
      <c r="F2614" s="1559"/>
      <c r="G2614" s="518">
        <v>40301048</v>
      </c>
      <c r="H2614" s="957" t="s">
        <v>1270</v>
      </c>
      <c r="I2614" s="518" t="s">
        <v>685</v>
      </c>
      <c r="J2614" s="518"/>
      <c r="K2614" s="518" t="s">
        <v>103</v>
      </c>
      <c r="L2614" s="1383">
        <v>7</v>
      </c>
      <c r="M2614" s="678"/>
      <c r="N2614" s="678">
        <f t="shared" si="58"/>
        <v>0</v>
      </c>
      <c r="O2614" s="959"/>
    </row>
    <row r="2615" spans="1:15" ht="69.95" customHeight="1" thickBot="1" x14ac:dyDescent="0.3">
      <c r="A2615" s="960"/>
      <c r="B2615" s="1560"/>
      <c r="C2615" s="960">
        <v>2056203</v>
      </c>
      <c r="D2615" s="590" t="s">
        <v>727</v>
      </c>
      <c r="E2615" s="1560"/>
      <c r="F2615" s="1560"/>
      <c r="G2615" s="518">
        <v>10804300</v>
      </c>
      <c r="H2615" s="957" t="s">
        <v>728</v>
      </c>
      <c r="I2615" s="518" t="s">
        <v>466</v>
      </c>
      <c r="J2615" s="518"/>
      <c r="K2615" s="518" t="s">
        <v>163</v>
      </c>
      <c r="L2615" s="1383">
        <v>2</v>
      </c>
      <c r="M2615" s="678"/>
      <c r="N2615" s="678">
        <f t="shared" si="58"/>
        <v>0</v>
      </c>
      <c r="O2615" s="961"/>
    </row>
    <row r="2616" spans="1:15" ht="69.95" customHeight="1" x14ac:dyDescent="0.25">
      <c r="A2616" s="950"/>
      <c r="B2616" s="1555" t="s">
        <v>1307</v>
      </c>
      <c r="C2616" s="950">
        <v>1020133</v>
      </c>
      <c r="D2616" s="602" t="s">
        <v>1308</v>
      </c>
      <c r="E2616" s="1555" t="s">
        <v>1309</v>
      </c>
      <c r="F2616" s="1555" t="s">
        <v>35</v>
      </c>
      <c r="G2616" s="562">
        <v>40301054</v>
      </c>
      <c r="H2616" s="951" t="s">
        <v>1310</v>
      </c>
      <c r="I2616" s="562" t="s">
        <v>685</v>
      </c>
      <c r="J2616" s="562" t="s">
        <v>38</v>
      </c>
      <c r="K2616" s="562" t="s">
        <v>103</v>
      </c>
      <c r="L2616" s="1382">
        <v>4</v>
      </c>
      <c r="M2616" s="661"/>
      <c r="N2616" s="661">
        <f t="shared" si="58"/>
        <v>0</v>
      </c>
      <c r="O2616" s="942">
        <f>SUM(N2616:N2619)</f>
        <v>0</v>
      </c>
    </row>
    <row r="2617" spans="1:15" ht="69.95" customHeight="1" x14ac:dyDescent="0.25">
      <c r="A2617" s="952"/>
      <c r="B2617" s="1556"/>
      <c r="C2617" s="952">
        <v>2795203</v>
      </c>
      <c r="D2617" s="602" t="s">
        <v>1311</v>
      </c>
      <c r="E2617" s="1556"/>
      <c r="F2617" s="1556"/>
      <c r="G2617" s="562">
        <v>33046030</v>
      </c>
      <c r="H2617" s="951" t="s">
        <v>1312</v>
      </c>
      <c r="I2617" s="562" t="s">
        <v>1268</v>
      </c>
      <c r="J2617" s="562"/>
      <c r="K2617" s="562" t="s">
        <v>163</v>
      </c>
      <c r="L2617" s="1382">
        <v>1</v>
      </c>
      <c r="M2617" s="661"/>
      <c r="N2617" s="661">
        <f t="shared" si="58"/>
        <v>0</v>
      </c>
      <c r="O2617" s="953"/>
    </row>
    <row r="2618" spans="1:15" ht="69.95" customHeight="1" x14ac:dyDescent="0.25">
      <c r="A2618" s="952"/>
      <c r="B2618" s="1556"/>
      <c r="C2618" s="952">
        <v>2795352</v>
      </c>
      <c r="D2618" s="602" t="s">
        <v>1313</v>
      </c>
      <c r="E2618" s="1556"/>
      <c r="F2618" s="1556"/>
      <c r="G2618" s="562" t="e">
        <v>#N/A</v>
      </c>
      <c r="H2618" s="951" t="s">
        <v>1313</v>
      </c>
      <c r="I2618" s="562" t="s">
        <v>1268</v>
      </c>
      <c r="J2618" s="562"/>
      <c r="K2618" s="562" t="s">
        <v>163</v>
      </c>
      <c r="L2618" s="1382">
        <v>1</v>
      </c>
      <c r="M2618" s="661"/>
      <c r="N2618" s="661">
        <f t="shared" si="58"/>
        <v>0</v>
      </c>
      <c r="O2618" s="953"/>
    </row>
    <row r="2619" spans="1:15" ht="69.95" customHeight="1" thickBot="1" x14ac:dyDescent="0.3">
      <c r="A2619" s="954"/>
      <c r="B2619" s="1557"/>
      <c r="C2619" s="954">
        <v>2056203</v>
      </c>
      <c r="D2619" s="602" t="s">
        <v>727</v>
      </c>
      <c r="E2619" s="1557"/>
      <c r="F2619" s="1557"/>
      <c r="G2619" s="562">
        <v>10804300</v>
      </c>
      <c r="H2619" s="951" t="s">
        <v>728</v>
      </c>
      <c r="I2619" s="562" t="s">
        <v>466</v>
      </c>
      <c r="J2619" s="562"/>
      <c r="K2619" s="562" t="s">
        <v>163</v>
      </c>
      <c r="L2619" s="1382">
        <v>2</v>
      </c>
      <c r="M2619" s="661"/>
      <c r="N2619" s="661">
        <f t="shared" si="58"/>
        <v>0</v>
      </c>
      <c r="O2619" s="955"/>
    </row>
    <row r="2620" spans="1:15" ht="69.95" customHeight="1" x14ac:dyDescent="0.25">
      <c r="A2620" s="932"/>
      <c r="B2620" s="1558" t="s">
        <v>1314</v>
      </c>
      <c r="C2620" s="644">
        <v>1020133</v>
      </c>
      <c r="D2620" s="974" t="s">
        <v>1308</v>
      </c>
      <c r="E2620" s="1558" t="s">
        <v>1309</v>
      </c>
      <c r="F2620" s="1558" t="s">
        <v>35</v>
      </c>
      <c r="G2620" s="598">
        <v>40301054</v>
      </c>
      <c r="H2620" s="743" t="s">
        <v>1310</v>
      </c>
      <c r="I2620" s="677" t="s">
        <v>685</v>
      </c>
      <c r="J2620" s="677" t="s">
        <v>38</v>
      </c>
      <c r="K2620" s="813" t="s">
        <v>103</v>
      </c>
      <c r="L2620" s="1406">
        <v>4</v>
      </c>
      <c r="M2620" s="521"/>
      <c r="N2620" s="521">
        <f>L2620*M2620</f>
        <v>0</v>
      </c>
      <c r="O2620" s="929">
        <f>SUM(N2620:N2623)</f>
        <v>0</v>
      </c>
    </row>
    <row r="2621" spans="1:15" ht="69.95" customHeight="1" x14ac:dyDescent="0.25">
      <c r="A2621" s="877"/>
      <c r="B2621" s="1559"/>
      <c r="C2621" s="532">
        <v>2795203</v>
      </c>
      <c r="D2621" s="975" t="s">
        <v>1311</v>
      </c>
      <c r="E2621" s="1559"/>
      <c r="F2621" s="1559"/>
      <c r="G2621" s="598">
        <v>33046030</v>
      </c>
      <c r="H2621" s="743" t="s">
        <v>1312</v>
      </c>
      <c r="I2621" s="677" t="s">
        <v>1268</v>
      </c>
      <c r="J2621" s="677"/>
      <c r="K2621" s="813" t="s">
        <v>163</v>
      </c>
      <c r="L2621" s="1406">
        <v>1</v>
      </c>
      <c r="M2621" s="521"/>
      <c r="N2621" s="521">
        <f>L2621*M2621</f>
        <v>0</v>
      </c>
      <c r="O2621" s="744"/>
    </row>
    <row r="2622" spans="1:15" ht="69.95" customHeight="1" x14ac:dyDescent="0.25">
      <c r="A2622" s="877"/>
      <c r="B2622" s="1559"/>
      <c r="C2622" s="532">
        <v>2795352</v>
      </c>
      <c r="D2622" s="975" t="s">
        <v>1313</v>
      </c>
      <c r="E2622" s="1559"/>
      <c r="F2622" s="1559"/>
      <c r="G2622" s="598" t="e">
        <v>#N/A</v>
      </c>
      <c r="H2622" s="713" t="s">
        <v>1313</v>
      </c>
      <c r="I2622" s="686" t="s">
        <v>1268</v>
      </c>
      <c r="J2622" s="686"/>
      <c r="K2622" s="813" t="s">
        <v>163</v>
      </c>
      <c r="L2622" s="1399">
        <v>1</v>
      </c>
      <c r="M2622" s="521"/>
      <c r="N2622" s="521">
        <f>L2622*M2622</f>
        <v>0</v>
      </c>
      <c r="O2622" s="744"/>
    </row>
    <row r="2623" spans="1:15" ht="69.95" customHeight="1" thickBot="1" x14ac:dyDescent="0.3">
      <c r="A2623" s="877"/>
      <c r="B2623" s="1560"/>
      <c r="C2623" s="627">
        <v>2056203</v>
      </c>
      <c r="D2623" s="976" t="s">
        <v>727</v>
      </c>
      <c r="E2623" s="1560"/>
      <c r="F2623" s="1560"/>
      <c r="G2623" s="598">
        <v>10804300</v>
      </c>
      <c r="H2623" s="743" t="s">
        <v>728</v>
      </c>
      <c r="I2623" s="677" t="s">
        <v>466</v>
      </c>
      <c r="J2623" s="677"/>
      <c r="K2623" s="813" t="s">
        <v>163</v>
      </c>
      <c r="L2623" s="1399">
        <v>2</v>
      </c>
      <c r="M2623" s="521"/>
      <c r="N2623" s="521">
        <f>L2623*M2623</f>
        <v>0</v>
      </c>
      <c r="O2623" s="821"/>
    </row>
    <row r="2624" spans="1:15" ht="69.95" customHeight="1" x14ac:dyDescent="0.25">
      <c r="A2624" s="932" t="s">
        <v>1315</v>
      </c>
      <c r="B2624" s="805" t="s">
        <v>1316</v>
      </c>
      <c r="C2624" s="644">
        <v>2351618</v>
      </c>
      <c r="D2624" s="977" t="s">
        <v>1317</v>
      </c>
      <c r="E2624" s="926" t="s">
        <v>1318</v>
      </c>
      <c r="F2624" s="927" t="s">
        <v>1318</v>
      </c>
      <c r="G2624" s="646">
        <v>14216180</v>
      </c>
      <c r="H2624" s="978" t="s">
        <v>1319</v>
      </c>
      <c r="I2624" s="507" t="s">
        <v>1320</v>
      </c>
      <c r="J2624" s="507" t="s">
        <v>623</v>
      </c>
      <c r="K2624" s="809" t="s">
        <v>163</v>
      </c>
      <c r="L2624" s="1398">
        <v>1</v>
      </c>
      <c r="M2624" s="509"/>
      <c r="N2624" s="509">
        <f t="shared" ref="N2624:N2663" si="59">L2624*M2624</f>
        <v>0</v>
      </c>
      <c r="O2624" s="929">
        <f>SUM(N2624:N2627)</f>
        <v>0</v>
      </c>
    </row>
    <row r="2625" spans="1:15" ht="69.95" customHeight="1" x14ac:dyDescent="0.25">
      <c r="A2625" s="979"/>
      <c r="B2625" s="980"/>
      <c r="C2625" s="532">
        <v>11890109</v>
      </c>
      <c r="D2625" s="737" t="s">
        <v>1321</v>
      </c>
      <c r="E2625" s="981"/>
      <c r="F2625" s="979"/>
      <c r="G2625" s="598">
        <v>212908090</v>
      </c>
      <c r="H2625" s="676" t="s">
        <v>1322</v>
      </c>
      <c r="I2625" s="677" t="s">
        <v>1320</v>
      </c>
      <c r="J2625" s="677"/>
      <c r="K2625" s="813" t="s">
        <v>163</v>
      </c>
      <c r="L2625" s="1406">
        <v>1</v>
      </c>
      <c r="M2625" s="520"/>
      <c r="N2625" s="520">
        <f t="shared" si="59"/>
        <v>0</v>
      </c>
      <c r="O2625" s="744"/>
    </row>
    <row r="2626" spans="1:15" ht="69.95" customHeight="1" x14ac:dyDescent="0.25">
      <c r="A2626" s="979"/>
      <c r="B2626" s="980"/>
      <c r="C2626" s="532">
        <v>2052244</v>
      </c>
      <c r="D2626" s="737" t="s">
        <v>491</v>
      </c>
      <c r="E2626" s="981"/>
      <c r="F2626" s="979"/>
      <c r="G2626" s="598">
        <v>10606082</v>
      </c>
      <c r="H2626" s="713" t="s">
        <v>492</v>
      </c>
      <c r="I2626" s="686" t="s">
        <v>466</v>
      </c>
      <c r="J2626" s="686"/>
      <c r="K2626" s="813" t="s">
        <v>163</v>
      </c>
      <c r="L2626" s="1399">
        <v>3</v>
      </c>
      <c r="M2626" s="520"/>
      <c r="N2626" s="520">
        <f t="shared" si="59"/>
        <v>0</v>
      </c>
      <c r="O2626" s="744"/>
    </row>
    <row r="2627" spans="1:15" ht="69.95" customHeight="1" thickBot="1" x14ac:dyDescent="0.3">
      <c r="A2627" s="979"/>
      <c r="B2627" s="982"/>
      <c r="C2627" s="627">
        <v>1011139</v>
      </c>
      <c r="D2627" s="983" t="s">
        <v>1323</v>
      </c>
      <c r="E2627" s="984"/>
      <c r="F2627" s="985"/>
      <c r="G2627" s="629">
        <v>40111060</v>
      </c>
      <c r="H2627" s="986" t="s">
        <v>1324</v>
      </c>
      <c r="I2627" s="819" t="s">
        <v>669</v>
      </c>
      <c r="J2627" s="819"/>
      <c r="K2627" s="820" t="s">
        <v>103</v>
      </c>
      <c r="L2627" s="1400">
        <v>15</v>
      </c>
      <c r="M2627" s="540"/>
      <c r="N2627" s="540">
        <f t="shared" si="59"/>
        <v>0</v>
      </c>
      <c r="O2627" s="821"/>
    </row>
    <row r="2628" spans="1:15" ht="69.95" customHeight="1" x14ac:dyDescent="0.25">
      <c r="A2628" s="945" t="s">
        <v>1325</v>
      </c>
      <c r="B2628" s="785" t="s">
        <v>1326</v>
      </c>
      <c r="C2628" s="630">
        <v>2351618</v>
      </c>
      <c r="D2628" s="987" t="s">
        <v>1317</v>
      </c>
      <c r="E2628" s="939" t="s">
        <v>1327</v>
      </c>
      <c r="F2628" s="940" t="s">
        <v>35</v>
      </c>
      <c r="G2628" s="632">
        <v>14216180</v>
      </c>
      <c r="H2628" s="988" t="s">
        <v>1319</v>
      </c>
      <c r="I2628" s="789" t="s">
        <v>1320</v>
      </c>
      <c r="J2628" s="789" t="s">
        <v>623</v>
      </c>
      <c r="K2628" s="790" t="s">
        <v>163</v>
      </c>
      <c r="L2628" s="1384">
        <v>1</v>
      </c>
      <c r="M2628" s="552"/>
      <c r="N2628" s="552">
        <f t="shared" si="59"/>
        <v>0</v>
      </c>
      <c r="O2628" s="942">
        <f>SUM(N2628:N2631)</f>
        <v>0</v>
      </c>
    </row>
    <row r="2629" spans="1:15" ht="69.95" customHeight="1" x14ac:dyDescent="0.25">
      <c r="A2629" s="989"/>
      <c r="B2629" s="990"/>
      <c r="C2629" s="574">
        <v>11890109</v>
      </c>
      <c r="D2629" s="724" t="s">
        <v>1321</v>
      </c>
      <c r="E2629" s="991"/>
      <c r="F2629" s="989"/>
      <c r="G2629" s="608">
        <v>212908090</v>
      </c>
      <c r="H2629" s="659" t="s">
        <v>1322</v>
      </c>
      <c r="I2629" s="660" t="s">
        <v>1320</v>
      </c>
      <c r="J2629" s="660"/>
      <c r="K2629" s="795" t="s">
        <v>163</v>
      </c>
      <c r="L2629" s="1385">
        <v>1</v>
      </c>
      <c r="M2629" s="601"/>
      <c r="N2629" s="601">
        <f t="shared" si="59"/>
        <v>0</v>
      </c>
      <c r="O2629" s="723"/>
    </row>
    <row r="2630" spans="1:15" ht="69.95" customHeight="1" x14ac:dyDescent="0.25">
      <c r="A2630" s="989"/>
      <c r="B2630" s="990"/>
      <c r="C2630" s="574">
        <v>2052244</v>
      </c>
      <c r="D2630" s="724" t="s">
        <v>491</v>
      </c>
      <c r="E2630" s="991"/>
      <c r="F2630" s="989"/>
      <c r="G2630" s="608">
        <v>10606082</v>
      </c>
      <c r="H2630" s="710" t="s">
        <v>492</v>
      </c>
      <c r="I2630" s="668" t="s">
        <v>466</v>
      </c>
      <c r="J2630" s="668"/>
      <c r="K2630" s="795" t="s">
        <v>163</v>
      </c>
      <c r="L2630" s="1401">
        <v>3</v>
      </c>
      <c r="M2630" s="601"/>
      <c r="N2630" s="601">
        <f t="shared" si="59"/>
        <v>0</v>
      </c>
      <c r="O2630" s="723"/>
    </row>
    <row r="2631" spans="1:15" ht="69.95" customHeight="1" thickBot="1" x14ac:dyDescent="0.3">
      <c r="A2631" s="989"/>
      <c r="B2631" s="992"/>
      <c r="C2631" s="797">
        <v>1011151</v>
      </c>
      <c r="D2631" s="993" t="s">
        <v>1328</v>
      </c>
      <c r="E2631" s="994"/>
      <c r="F2631" s="995"/>
      <c r="G2631" s="996">
        <v>40111191</v>
      </c>
      <c r="H2631" s="997" t="s">
        <v>1329</v>
      </c>
      <c r="I2631" s="801" t="s">
        <v>669</v>
      </c>
      <c r="J2631" s="801"/>
      <c r="K2631" s="802" t="s">
        <v>103</v>
      </c>
      <c r="L2631" s="1402">
        <v>15</v>
      </c>
      <c r="M2631" s="611"/>
      <c r="N2631" s="611">
        <f t="shared" si="59"/>
        <v>0</v>
      </c>
      <c r="O2631" s="803"/>
    </row>
    <row r="2632" spans="1:15" ht="69.95" customHeight="1" x14ac:dyDescent="0.25">
      <c r="A2632" s="932" t="s">
        <v>1330</v>
      </c>
      <c r="B2632" s="859" t="s">
        <v>1331</v>
      </c>
      <c r="C2632" s="644">
        <v>2351618</v>
      </c>
      <c r="D2632" s="977" t="s">
        <v>1317</v>
      </c>
      <c r="E2632" s="926" t="s">
        <v>1332</v>
      </c>
      <c r="F2632" s="927" t="s">
        <v>1332</v>
      </c>
      <c r="G2632" s="646">
        <v>14216180</v>
      </c>
      <c r="H2632" s="978" t="s">
        <v>1319</v>
      </c>
      <c r="I2632" s="507" t="s">
        <v>1320</v>
      </c>
      <c r="J2632" s="507" t="s">
        <v>623</v>
      </c>
      <c r="K2632" s="809" t="s">
        <v>163</v>
      </c>
      <c r="L2632" s="1398">
        <v>1</v>
      </c>
      <c r="M2632" s="509"/>
      <c r="N2632" s="509">
        <f t="shared" si="59"/>
        <v>0</v>
      </c>
      <c r="O2632" s="929">
        <f>SUM(N2632:N2637)</f>
        <v>0</v>
      </c>
    </row>
    <row r="2633" spans="1:15" ht="69.95" customHeight="1" x14ac:dyDescent="0.25">
      <c r="A2633" s="979"/>
      <c r="B2633" s="980"/>
      <c r="C2633" s="532">
        <v>11890109</v>
      </c>
      <c r="D2633" s="737" t="s">
        <v>1321</v>
      </c>
      <c r="E2633" s="981"/>
      <c r="F2633" s="979"/>
      <c r="G2633" s="598">
        <v>212908090</v>
      </c>
      <c r="H2633" s="676" t="s">
        <v>1322</v>
      </c>
      <c r="I2633" s="677" t="s">
        <v>1320</v>
      </c>
      <c r="J2633" s="677"/>
      <c r="K2633" s="813" t="s">
        <v>163</v>
      </c>
      <c r="L2633" s="1406">
        <v>1</v>
      </c>
      <c r="M2633" s="520"/>
      <c r="N2633" s="520">
        <f t="shared" si="59"/>
        <v>0</v>
      </c>
      <c r="O2633" s="744"/>
    </row>
    <row r="2634" spans="1:15" ht="69.95" customHeight="1" x14ac:dyDescent="0.25">
      <c r="A2634" s="979"/>
      <c r="B2634" s="980"/>
      <c r="C2634" s="364">
        <v>2056203</v>
      </c>
      <c r="D2634" s="998" t="s">
        <v>727</v>
      </c>
      <c r="E2634" s="981"/>
      <c r="F2634" s="979"/>
      <c r="G2634" s="999">
        <v>10804300</v>
      </c>
      <c r="H2634" s="1000" t="s">
        <v>728</v>
      </c>
      <c r="I2634" s="1001" t="s">
        <v>466</v>
      </c>
      <c r="J2634" s="1001"/>
      <c r="K2634" s="813" t="s">
        <v>163</v>
      </c>
      <c r="L2634" s="1399">
        <v>2</v>
      </c>
      <c r="M2634" s="520"/>
      <c r="N2634" s="520">
        <f t="shared" si="59"/>
        <v>0</v>
      </c>
      <c r="O2634" s="744"/>
    </row>
    <row r="2635" spans="1:15" ht="69.95" customHeight="1" x14ac:dyDescent="0.25">
      <c r="A2635" s="979"/>
      <c r="B2635" s="980"/>
      <c r="C2635" s="532">
        <v>1011139</v>
      </c>
      <c r="D2635" s="737" t="s">
        <v>1323</v>
      </c>
      <c r="E2635" s="981"/>
      <c r="F2635" s="979"/>
      <c r="G2635" s="598">
        <v>40111060</v>
      </c>
      <c r="H2635" s="676" t="s">
        <v>1324</v>
      </c>
      <c r="I2635" s="677" t="s">
        <v>669</v>
      </c>
      <c r="J2635" s="677"/>
      <c r="K2635" s="813" t="s">
        <v>103</v>
      </c>
      <c r="L2635" s="1399">
        <v>15</v>
      </c>
      <c r="M2635" s="520"/>
      <c r="N2635" s="520">
        <f t="shared" si="59"/>
        <v>0</v>
      </c>
      <c r="O2635" s="744"/>
    </row>
    <row r="2636" spans="1:15" ht="69.95" customHeight="1" x14ac:dyDescent="0.25">
      <c r="A2636" s="979"/>
      <c r="B2636" s="980"/>
      <c r="C2636" s="532">
        <v>1021739</v>
      </c>
      <c r="D2636" s="737" t="s">
        <v>1333</v>
      </c>
      <c r="E2636" s="981"/>
      <c r="F2636" s="979"/>
      <c r="G2636" s="598">
        <v>41002060</v>
      </c>
      <c r="H2636" s="676" t="s">
        <v>1334</v>
      </c>
      <c r="I2636" s="677" t="s">
        <v>685</v>
      </c>
      <c r="J2636" s="677"/>
      <c r="K2636" s="813" t="s">
        <v>103</v>
      </c>
      <c r="L2636" s="1406">
        <v>1.5</v>
      </c>
      <c r="M2636" s="520"/>
      <c r="N2636" s="520">
        <f t="shared" si="59"/>
        <v>0</v>
      </c>
      <c r="O2636" s="744"/>
    </row>
    <row r="2637" spans="1:15" ht="69.95" customHeight="1" thickBot="1" x14ac:dyDescent="0.3">
      <c r="A2637" s="979"/>
      <c r="B2637" s="982"/>
      <c r="C2637" s="627">
        <v>2052244</v>
      </c>
      <c r="D2637" s="983" t="s">
        <v>491</v>
      </c>
      <c r="E2637" s="984"/>
      <c r="F2637" s="985"/>
      <c r="G2637" s="629">
        <v>10606082</v>
      </c>
      <c r="H2637" s="1002" t="s">
        <v>492</v>
      </c>
      <c r="I2637" s="1003" t="s">
        <v>466</v>
      </c>
      <c r="J2637" s="1003"/>
      <c r="K2637" s="820" t="s">
        <v>163</v>
      </c>
      <c r="L2637" s="1407">
        <v>1</v>
      </c>
      <c r="M2637" s="540"/>
      <c r="N2637" s="540">
        <f t="shared" si="59"/>
        <v>0</v>
      </c>
      <c r="O2637" s="821"/>
    </row>
    <row r="2638" spans="1:15" ht="69.95" customHeight="1" x14ac:dyDescent="0.25">
      <c r="A2638" s="945" t="s">
        <v>1335</v>
      </c>
      <c r="B2638" s="785" t="s">
        <v>1336</v>
      </c>
      <c r="C2638" s="630">
        <v>2351618</v>
      </c>
      <c r="D2638" s="987" t="s">
        <v>1317</v>
      </c>
      <c r="E2638" s="939" t="s">
        <v>1337</v>
      </c>
      <c r="F2638" s="940" t="s">
        <v>35</v>
      </c>
      <c r="G2638" s="632">
        <v>14216180</v>
      </c>
      <c r="H2638" s="988" t="s">
        <v>1319</v>
      </c>
      <c r="I2638" s="789" t="s">
        <v>1320</v>
      </c>
      <c r="J2638" s="789" t="s">
        <v>623</v>
      </c>
      <c r="K2638" s="790" t="s">
        <v>163</v>
      </c>
      <c r="L2638" s="1384">
        <v>1</v>
      </c>
      <c r="M2638" s="552"/>
      <c r="N2638" s="552">
        <f t="shared" si="59"/>
        <v>0</v>
      </c>
      <c r="O2638" s="942">
        <f>SUM(N2638:N2643)</f>
        <v>0</v>
      </c>
    </row>
    <row r="2639" spans="1:15" ht="69.95" customHeight="1" x14ac:dyDescent="0.25">
      <c r="A2639" s="989"/>
      <c r="B2639" s="990"/>
      <c r="C2639" s="574">
        <v>11890109</v>
      </c>
      <c r="D2639" s="724" t="s">
        <v>1321</v>
      </c>
      <c r="E2639" s="991"/>
      <c r="F2639" s="989"/>
      <c r="G2639" s="608">
        <v>212908090</v>
      </c>
      <c r="H2639" s="659" t="s">
        <v>1322</v>
      </c>
      <c r="I2639" s="660" t="s">
        <v>1320</v>
      </c>
      <c r="J2639" s="660"/>
      <c r="K2639" s="795" t="s">
        <v>163</v>
      </c>
      <c r="L2639" s="1385">
        <v>1</v>
      </c>
      <c r="M2639" s="601"/>
      <c r="N2639" s="601">
        <f t="shared" si="59"/>
        <v>0</v>
      </c>
      <c r="O2639" s="723"/>
    </row>
    <row r="2640" spans="1:15" ht="69.95" customHeight="1" x14ac:dyDescent="0.25">
      <c r="A2640" s="989"/>
      <c r="B2640" s="990"/>
      <c r="C2640" s="346">
        <v>2056203</v>
      </c>
      <c r="D2640" s="1004" t="s">
        <v>727</v>
      </c>
      <c r="E2640" s="991"/>
      <c r="F2640" s="989"/>
      <c r="G2640" s="1005">
        <v>10804300</v>
      </c>
      <c r="H2640" s="1006" t="s">
        <v>728</v>
      </c>
      <c r="I2640" s="1007" t="s">
        <v>466</v>
      </c>
      <c r="J2640" s="1007"/>
      <c r="K2640" s="795" t="s">
        <v>163</v>
      </c>
      <c r="L2640" s="1401">
        <v>2</v>
      </c>
      <c r="M2640" s="601"/>
      <c r="N2640" s="601">
        <f t="shared" si="59"/>
        <v>0</v>
      </c>
      <c r="O2640" s="723"/>
    </row>
    <row r="2641" spans="1:15" ht="69.95" customHeight="1" x14ac:dyDescent="0.25">
      <c r="A2641" s="989"/>
      <c r="B2641" s="990"/>
      <c r="C2641" s="574">
        <v>1011151</v>
      </c>
      <c r="D2641" s="724" t="s">
        <v>1328</v>
      </c>
      <c r="E2641" s="991"/>
      <c r="F2641" s="989"/>
      <c r="G2641" s="608">
        <v>40111191</v>
      </c>
      <c r="H2641" s="659" t="s">
        <v>1329</v>
      </c>
      <c r="I2641" s="660" t="s">
        <v>669</v>
      </c>
      <c r="J2641" s="660"/>
      <c r="K2641" s="795" t="s">
        <v>103</v>
      </c>
      <c r="L2641" s="1401">
        <v>15</v>
      </c>
      <c r="M2641" s="601"/>
      <c r="N2641" s="601">
        <f t="shared" si="59"/>
        <v>0</v>
      </c>
      <c r="O2641" s="723"/>
    </row>
    <row r="2642" spans="1:15" ht="69.95" customHeight="1" x14ac:dyDescent="0.25">
      <c r="A2642" s="989"/>
      <c r="B2642" s="990"/>
      <c r="C2642" s="574">
        <v>1021751</v>
      </c>
      <c r="D2642" s="724" t="s">
        <v>1338</v>
      </c>
      <c r="E2642" s="991"/>
      <c r="F2642" s="989"/>
      <c r="G2642" s="608">
        <v>41002191</v>
      </c>
      <c r="H2642" s="659" t="s">
        <v>1339</v>
      </c>
      <c r="I2642" s="660" t="s">
        <v>685</v>
      </c>
      <c r="J2642" s="660"/>
      <c r="K2642" s="795" t="s">
        <v>103</v>
      </c>
      <c r="L2642" s="1385">
        <v>1.5</v>
      </c>
      <c r="M2642" s="601"/>
      <c r="N2642" s="601">
        <f t="shared" si="59"/>
        <v>0</v>
      </c>
      <c r="O2642" s="723"/>
    </row>
    <row r="2643" spans="1:15" ht="69.95" customHeight="1" thickBot="1" x14ac:dyDescent="0.3">
      <c r="A2643" s="989"/>
      <c r="B2643" s="992"/>
      <c r="C2643" s="797">
        <v>2052244</v>
      </c>
      <c r="D2643" s="993" t="s">
        <v>491</v>
      </c>
      <c r="E2643" s="994"/>
      <c r="F2643" s="995"/>
      <c r="G2643" s="996">
        <v>10606082</v>
      </c>
      <c r="H2643" s="1008" t="s">
        <v>492</v>
      </c>
      <c r="I2643" s="1009" t="s">
        <v>466</v>
      </c>
      <c r="J2643" s="1009"/>
      <c r="K2643" s="802" t="s">
        <v>163</v>
      </c>
      <c r="L2643" s="1386">
        <v>1</v>
      </c>
      <c r="M2643" s="611"/>
      <c r="N2643" s="611">
        <f t="shared" si="59"/>
        <v>0</v>
      </c>
      <c r="O2643" s="803"/>
    </row>
    <row r="2644" spans="1:15" ht="69.95" customHeight="1" x14ac:dyDescent="0.25">
      <c r="A2644" s="932" t="s">
        <v>1340</v>
      </c>
      <c r="B2644" s="859" t="s">
        <v>1341</v>
      </c>
      <c r="C2644" s="644">
        <v>2351618</v>
      </c>
      <c r="D2644" s="977" t="s">
        <v>1317</v>
      </c>
      <c r="E2644" s="926" t="s">
        <v>1342</v>
      </c>
      <c r="F2644" s="927" t="s">
        <v>35</v>
      </c>
      <c r="G2644" s="646">
        <v>14216180</v>
      </c>
      <c r="H2644" s="978" t="s">
        <v>1319</v>
      </c>
      <c r="I2644" s="507" t="s">
        <v>1320</v>
      </c>
      <c r="J2644" s="507" t="s">
        <v>30</v>
      </c>
      <c r="K2644" s="809" t="s">
        <v>163</v>
      </c>
      <c r="L2644" s="1403">
        <v>2</v>
      </c>
      <c r="M2644" s="509"/>
      <c r="N2644" s="509">
        <f t="shared" si="59"/>
        <v>0</v>
      </c>
      <c r="O2644" s="929">
        <f>SUM(N2644:N2647)</f>
        <v>0</v>
      </c>
    </row>
    <row r="2645" spans="1:15" ht="69.95" customHeight="1" x14ac:dyDescent="0.25">
      <c r="A2645" s="979"/>
      <c r="B2645" s="980"/>
      <c r="C2645" s="532">
        <v>11890109</v>
      </c>
      <c r="D2645" s="737" t="s">
        <v>1321</v>
      </c>
      <c r="E2645" s="981"/>
      <c r="F2645" s="979"/>
      <c r="G2645" s="598">
        <v>212908090</v>
      </c>
      <c r="H2645" s="676" t="s">
        <v>1322</v>
      </c>
      <c r="I2645" s="677" t="s">
        <v>1320</v>
      </c>
      <c r="J2645" s="677"/>
      <c r="K2645" s="813" t="s">
        <v>163</v>
      </c>
      <c r="L2645" s="1399">
        <v>2</v>
      </c>
      <c r="M2645" s="520"/>
      <c r="N2645" s="520">
        <f t="shared" si="59"/>
        <v>0</v>
      </c>
      <c r="O2645" s="744"/>
    </row>
    <row r="2646" spans="1:15" ht="69.95" customHeight="1" x14ac:dyDescent="0.25">
      <c r="A2646" s="979"/>
      <c r="B2646" s="980"/>
      <c r="C2646" s="532">
        <v>2052244</v>
      </c>
      <c r="D2646" s="737" t="s">
        <v>491</v>
      </c>
      <c r="E2646" s="981"/>
      <c r="F2646" s="979"/>
      <c r="G2646" s="598">
        <v>10606082</v>
      </c>
      <c r="H2646" s="713" t="s">
        <v>492</v>
      </c>
      <c r="I2646" s="686" t="s">
        <v>466</v>
      </c>
      <c r="J2646" s="686"/>
      <c r="K2646" s="813" t="s">
        <v>163</v>
      </c>
      <c r="L2646" s="1399">
        <v>3</v>
      </c>
      <c r="M2646" s="520"/>
      <c r="N2646" s="520">
        <f t="shared" si="59"/>
        <v>0</v>
      </c>
      <c r="O2646" s="744"/>
    </row>
    <row r="2647" spans="1:15" ht="69.95" customHeight="1" thickBot="1" x14ac:dyDescent="0.3">
      <c r="A2647" s="979"/>
      <c r="B2647" s="982"/>
      <c r="C2647" s="627">
        <v>1011139</v>
      </c>
      <c r="D2647" s="983" t="s">
        <v>1323</v>
      </c>
      <c r="E2647" s="984"/>
      <c r="F2647" s="985"/>
      <c r="G2647" s="629">
        <v>40111060</v>
      </c>
      <c r="H2647" s="986" t="s">
        <v>1324</v>
      </c>
      <c r="I2647" s="819" t="s">
        <v>669</v>
      </c>
      <c r="J2647" s="819"/>
      <c r="K2647" s="820" t="s">
        <v>103</v>
      </c>
      <c r="L2647" s="1400">
        <v>18</v>
      </c>
      <c r="M2647" s="540"/>
      <c r="N2647" s="540">
        <f t="shared" si="59"/>
        <v>0</v>
      </c>
      <c r="O2647" s="821"/>
    </row>
    <row r="2648" spans="1:15" ht="69.95" customHeight="1" x14ac:dyDescent="0.25">
      <c r="A2648" s="784" t="s">
        <v>1343</v>
      </c>
      <c r="B2648" s="785" t="s">
        <v>1344</v>
      </c>
      <c r="C2648" s="630">
        <v>2351618</v>
      </c>
      <c r="D2648" s="987" t="s">
        <v>1317</v>
      </c>
      <c r="E2648" s="939" t="s">
        <v>1345</v>
      </c>
      <c r="F2648" s="940" t="s">
        <v>35</v>
      </c>
      <c r="G2648" s="632">
        <v>14216180</v>
      </c>
      <c r="H2648" s="988" t="s">
        <v>1319</v>
      </c>
      <c r="I2648" s="789" t="s">
        <v>1320</v>
      </c>
      <c r="J2648" s="789" t="s">
        <v>30</v>
      </c>
      <c r="K2648" s="790" t="s">
        <v>163</v>
      </c>
      <c r="L2648" s="1404">
        <v>2</v>
      </c>
      <c r="M2648" s="552"/>
      <c r="N2648" s="552">
        <f t="shared" si="59"/>
        <v>0</v>
      </c>
      <c r="O2648" s="942">
        <f>SUM(N2648:N2651)</f>
        <v>0</v>
      </c>
    </row>
    <row r="2649" spans="1:15" ht="69.95" customHeight="1" x14ac:dyDescent="0.25">
      <c r="A2649" s="989"/>
      <c r="B2649" s="990"/>
      <c r="C2649" s="574">
        <v>11890109</v>
      </c>
      <c r="D2649" s="724" t="s">
        <v>1321</v>
      </c>
      <c r="E2649" s="991"/>
      <c r="F2649" s="989"/>
      <c r="G2649" s="608">
        <v>212908090</v>
      </c>
      <c r="H2649" s="659" t="s">
        <v>1322</v>
      </c>
      <c r="I2649" s="660" t="s">
        <v>1320</v>
      </c>
      <c r="J2649" s="660"/>
      <c r="K2649" s="795" t="s">
        <v>163</v>
      </c>
      <c r="L2649" s="1401">
        <v>2</v>
      </c>
      <c r="M2649" s="601"/>
      <c r="N2649" s="601">
        <f t="shared" si="59"/>
        <v>0</v>
      </c>
      <c r="O2649" s="723"/>
    </row>
    <row r="2650" spans="1:15" ht="69.95" customHeight="1" x14ac:dyDescent="0.25">
      <c r="A2650" s="989"/>
      <c r="B2650" s="990"/>
      <c r="C2650" s="574">
        <v>2052244</v>
      </c>
      <c r="D2650" s="724" t="s">
        <v>491</v>
      </c>
      <c r="E2650" s="991"/>
      <c r="F2650" s="989"/>
      <c r="G2650" s="608">
        <v>10606082</v>
      </c>
      <c r="H2650" s="710" t="s">
        <v>492</v>
      </c>
      <c r="I2650" s="668" t="s">
        <v>466</v>
      </c>
      <c r="J2650" s="668"/>
      <c r="K2650" s="795" t="s">
        <v>163</v>
      </c>
      <c r="L2650" s="1401">
        <v>3</v>
      </c>
      <c r="M2650" s="601"/>
      <c r="N2650" s="601">
        <f t="shared" si="59"/>
        <v>0</v>
      </c>
      <c r="O2650" s="723"/>
    </row>
    <row r="2651" spans="1:15" ht="69.95" customHeight="1" thickBot="1" x14ac:dyDescent="0.3">
      <c r="A2651" s="989"/>
      <c r="B2651" s="992"/>
      <c r="C2651" s="797">
        <v>1011151</v>
      </c>
      <c r="D2651" s="993" t="s">
        <v>1328</v>
      </c>
      <c r="E2651" s="994"/>
      <c r="F2651" s="995"/>
      <c r="G2651" s="996">
        <v>40111191</v>
      </c>
      <c r="H2651" s="997" t="s">
        <v>1329</v>
      </c>
      <c r="I2651" s="801" t="s">
        <v>669</v>
      </c>
      <c r="J2651" s="801"/>
      <c r="K2651" s="802" t="s">
        <v>103</v>
      </c>
      <c r="L2651" s="1402">
        <v>18</v>
      </c>
      <c r="M2651" s="611"/>
      <c r="N2651" s="611">
        <f t="shared" si="59"/>
        <v>0</v>
      </c>
      <c r="O2651" s="803"/>
    </row>
    <row r="2652" spans="1:15" ht="69.95" customHeight="1" x14ac:dyDescent="0.25">
      <c r="A2652" s="932" t="s">
        <v>1346</v>
      </c>
      <c r="B2652" s="859" t="s">
        <v>1347</v>
      </c>
      <c r="C2652" s="644">
        <v>2351618</v>
      </c>
      <c r="D2652" s="977" t="s">
        <v>1317</v>
      </c>
      <c r="E2652" s="926" t="s">
        <v>1348</v>
      </c>
      <c r="F2652" s="927" t="s">
        <v>35</v>
      </c>
      <c r="G2652" s="646">
        <v>14216180</v>
      </c>
      <c r="H2652" s="978" t="s">
        <v>1319</v>
      </c>
      <c r="I2652" s="507" t="s">
        <v>1320</v>
      </c>
      <c r="J2652" s="507" t="s">
        <v>30</v>
      </c>
      <c r="K2652" s="809" t="s">
        <v>163</v>
      </c>
      <c r="L2652" s="1403">
        <v>2</v>
      </c>
      <c r="M2652" s="509"/>
      <c r="N2652" s="509">
        <f t="shared" si="59"/>
        <v>0</v>
      </c>
      <c r="O2652" s="929">
        <f>SUM(N2652:N2657)</f>
        <v>0</v>
      </c>
    </row>
    <row r="2653" spans="1:15" ht="69.95" customHeight="1" x14ac:dyDescent="0.25">
      <c r="A2653" s="979"/>
      <c r="B2653" s="980"/>
      <c r="C2653" s="532">
        <v>11890109</v>
      </c>
      <c r="D2653" s="737" t="s">
        <v>1321</v>
      </c>
      <c r="E2653" s="981"/>
      <c r="F2653" s="979"/>
      <c r="G2653" s="598">
        <v>212908090</v>
      </c>
      <c r="H2653" s="676" t="s">
        <v>1322</v>
      </c>
      <c r="I2653" s="677" t="s">
        <v>1320</v>
      </c>
      <c r="J2653" s="677"/>
      <c r="K2653" s="813" t="s">
        <v>163</v>
      </c>
      <c r="L2653" s="1399">
        <v>2</v>
      </c>
      <c r="M2653" s="520"/>
      <c r="N2653" s="520">
        <f t="shared" si="59"/>
        <v>0</v>
      </c>
      <c r="O2653" s="744"/>
    </row>
    <row r="2654" spans="1:15" ht="69.95" customHeight="1" x14ac:dyDescent="0.25">
      <c r="A2654" s="979"/>
      <c r="B2654" s="980"/>
      <c r="C2654" s="532">
        <v>2056203</v>
      </c>
      <c r="D2654" s="1010" t="s">
        <v>727</v>
      </c>
      <c r="E2654" s="981"/>
      <c r="F2654" s="979"/>
      <c r="G2654" s="1011">
        <v>10804300</v>
      </c>
      <c r="H2654" s="1000" t="s">
        <v>728</v>
      </c>
      <c r="I2654" s="1001" t="s">
        <v>466</v>
      </c>
      <c r="J2654" s="1001"/>
      <c r="K2654" s="813" t="s">
        <v>163</v>
      </c>
      <c r="L2654" s="1399">
        <v>2</v>
      </c>
      <c r="M2654" s="520"/>
      <c r="N2654" s="520">
        <f t="shared" si="59"/>
        <v>0</v>
      </c>
      <c r="O2654" s="744"/>
    </row>
    <row r="2655" spans="1:15" ht="69.95" customHeight="1" x14ac:dyDescent="0.25">
      <c r="A2655" s="979"/>
      <c r="B2655" s="980"/>
      <c r="C2655" s="532">
        <v>1011139</v>
      </c>
      <c r="D2655" s="737" t="s">
        <v>1323</v>
      </c>
      <c r="E2655" s="981"/>
      <c r="F2655" s="979"/>
      <c r="G2655" s="598">
        <v>40111060</v>
      </c>
      <c r="H2655" s="676" t="s">
        <v>1324</v>
      </c>
      <c r="I2655" s="677" t="s">
        <v>669</v>
      </c>
      <c r="J2655" s="677"/>
      <c r="K2655" s="813" t="s">
        <v>103</v>
      </c>
      <c r="L2655" s="1399">
        <v>18</v>
      </c>
      <c r="M2655" s="520"/>
      <c r="N2655" s="520">
        <f t="shared" si="59"/>
        <v>0</v>
      </c>
      <c r="O2655" s="744"/>
    </row>
    <row r="2656" spans="1:15" ht="69.95" customHeight="1" x14ac:dyDescent="0.25">
      <c r="A2656" s="979"/>
      <c r="B2656" s="980"/>
      <c r="C2656" s="532">
        <v>1021739</v>
      </c>
      <c r="D2656" s="737" t="s">
        <v>1333</v>
      </c>
      <c r="E2656" s="981"/>
      <c r="F2656" s="979"/>
      <c r="G2656" s="598">
        <v>41002060</v>
      </c>
      <c r="H2656" s="676" t="s">
        <v>1334</v>
      </c>
      <c r="I2656" s="677" t="s">
        <v>685</v>
      </c>
      <c r="J2656" s="677"/>
      <c r="K2656" s="813" t="s">
        <v>103</v>
      </c>
      <c r="L2656" s="1406">
        <v>1.5</v>
      </c>
      <c r="M2656" s="520"/>
      <c r="N2656" s="520">
        <f t="shared" si="59"/>
        <v>0</v>
      </c>
      <c r="O2656" s="744"/>
    </row>
    <row r="2657" spans="1:15" ht="69.95" customHeight="1" thickBot="1" x14ac:dyDescent="0.3">
      <c r="A2657" s="979"/>
      <c r="B2657" s="982"/>
      <c r="C2657" s="627">
        <v>2052244</v>
      </c>
      <c r="D2657" s="983" t="s">
        <v>491</v>
      </c>
      <c r="E2657" s="984"/>
      <c r="F2657" s="985"/>
      <c r="G2657" s="629">
        <v>10606082</v>
      </c>
      <c r="H2657" s="1002" t="s">
        <v>492</v>
      </c>
      <c r="I2657" s="1003" t="s">
        <v>466</v>
      </c>
      <c r="J2657" s="1003"/>
      <c r="K2657" s="820" t="s">
        <v>163</v>
      </c>
      <c r="L2657" s="1407">
        <v>1</v>
      </c>
      <c r="M2657" s="540"/>
      <c r="N2657" s="540">
        <f t="shared" si="59"/>
        <v>0</v>
      </c>
      <c r="O2657" s="821"/>
    </row>
    <row r="2658" spans="1:15" ht="69.95" customHeight="1" x14ac:dyDescent="0.25">
      <c r="A2658" s="945" t="s">
        <v>1349</v>
      </c>
      <c r="B2658" s="785" t="s">
        <v>1350</v>
      </c>
      <c r="C2658" s="630">
        <v>2351618</v>
      </c>
      <c r="D2658" s="987" t="s">
        <v>1317</v>
      </c>
      <c r="E2658" s="939" t="s">
        <v>1351</v>
      </c>
      <c r="F2658" s="940" t="s">
        <v>35</v>
      </c>
      <c r="G2658" s="632">
        <v>14216180</v>
      </c>
      <c r="H2658" s="988" t="s">
        <v>1319</v>
      </c>
      <c r="I2658" s="789" t="s">
        <v>1320</v>
      </c>
      <c r="J2658" s="789" t="s">
        <v>30</v>
      </c>
      <c r="K2658" s="790" t="s">
        <v>163</v>
      </c>
      <c r="L2658" s="1404">
        <v>2</v>
      </c>
      <c r="M2658" s="552"/>
      <c r="N2658" s="552">
        <f t="shared" si="59"/>
        <v>0</v>
      </c>
      <c r="O2658" s="942">
        <f>SUM(N2658:N2663)</f>
        <v>0</v>
      </c>
    </row>
    <row r="2659" spans="1:15" ht="69.95" customHeight="1" x14ac:dyDescent="0.25">
      <c r="A2659" s="989"/>
      <c r="B2659" s="990"/>
      <c r="C2659" s="574">
        <v>11890109</v>
      </c>
      <c r="D2659" s="724" t="s">
        <v>1321</v>
      </c>
      <c r="E2659" s="991"/>
      <c r="F2659" s="989"/>
      <c r="G2659" s="608">
        <v>212908090</v>
      </c>
      <c r="H2659" s="659" t="s">
        <v>1322</v>
      </c>
      <c r="I2659" s="660" t="s">
        <v>1320</v>
      </c>
      <c r="J2659" s="660"/>
      <c r="K2659" s="795" t="s">
        <v>163</v>
      </c>
      <c r="L2659" s="1401">
        <v>2</v>
      </c>
      <c r="M2659" s="601"/>
      <c r="N2659" s="601">
        <f t="shared" si="59"/>
        <v>0</v>
      </c>
      <c r="O2659" s="723"/>
    </row>
    <row r="2660" spans="1:15" ht="69.95" customHeight="1" x14ac:dyDescent="0.25">
      <c r="A2660" s="989"/>
      <c r="B2660" s="990"/>
      <c r="C2660" s="346">
        <v>2056203</v>
      </c>
      <c r="D2660" s="1004" t="s">
        <v>727</v>
      </c>
      <c r="E2660" s="991"/>
      <c r="F2660" s="989"/>
      <c r="G2660" s="1005">
        <v>10804300</v>
      </c>
      <c r="H2660" s="1006" t="s">
        <v>728</v>
      </c>
      <c r="I2660" s="1007" t="s">
        <v>466</v>
      </c>
      <c r="J2660" s="1007"/>
      <c r="K2660" s="795" t="s">
        <v>163</v>
      </c>
      <c r="L2660" s="1401">
        <v>2</v>
      </c>
      <c r="M2660" s="601"/>
      <c r="N2660" s="601">
        <f t="shared" si="59"/>
        <v>0</v>
      </c>
      <c r="O2660" s="723"/>
    </row>
    <row r="2661" spans="1:15" ht="69.95" customHeight="1" x14ac:dyDescent="0.25">
      <c r="A2661" s="989"/>
      <c r="B2661" s="990"/>
      <c r="C2661" s="574">
        <v>1011151</v>
      </c>
      <c r="D2661" s="724" t="s">
        <v>1328</v>
      </c>
      <c r="E2661" s="991"/>
      <c r="F2661" s="989"/>
      <c r="G2661" s="608">
        <v>40111191</v>
      </c>
      <c r="H2661" s="659" t="s">
        <v>1329</v>
      </c>
      <c r="I2661" s="660" t="s">
        <v>669</v>
      </c>
      <c r="J2661" s="660"/>
      <c r="K2661" s="795" t="s">
        <v>103</v>
      </c>
      <c r="L2661" s="1401">
        <v>18</v>
      </c>
      <c r="M2661" s="601"/>
      <c r="N2661" s="601">
        <f t="shared" si="59"/>
        <v>0</v>
      </c>
      <c r="O2661" s="723"/>
    </row>
    <row r="2662" spans="1:15" ht="69.95" customHeight="1" x14ac:dyDescent="0.25">
      <c r="A2662" s="989"/>
      <c r="B2662" s="990"/>
      <c r="C2662" s="574">
        <v>1021751</v>
      </c>
      <c r="D2662" s="724" t="s">
        <v>1338</v>
      </c>
      <c r="E2662" s="991"/>
      <c r="F2662" s="989"/>
      <c r="G2662" s="608">
        <v>41002191</v>
      </c>
      <c r="H2662" s="659" t="s">
        <v>1339</v>
      </c>
      <c r="I2662" s="660" t="s">
        <v>685</v>
      </c>
      <c r="J2662" s="660"/>
      <c r="K2662" s="795" t="s">
        <v>103</v>
      </c>
      <c r="L2662" s="1385">
        <v>1.5</v>
      </c>
      <c r="M2662" s="601"/>
      <c r="N2662" s="601">
        <f t="shared" si="59"/>
        <v>0</v>
      </c>
      <c r="O2662" s="723"/>
    </row>
    <row r="2663" spans="1:15" ht="69.95" customHeight="1" thickBot="1" x14ac:dyDescent="0.3">
      <c r="A2663" s="989"/>
      <c r="B2663" s="992"/>
      <c r="C2663" s="797">
        <v>2052244</v>
      </c>
      <c r="D2663" s="993" t="s">
        <v>491</v>
      </c>
      <c r="E2663" s="994"/>
      <c r="F2663" s="995"/>
      <c r="G2663" s="996">
        <v>10606082</v>
      </c>
      <c r="H2663" s="1008" t="s">
        <v>492</v>
      </c>
      <c r="I2663" s="1009" t="s">
        <v>466</v>
      </c>
      <c r="J2663" s="1009"/>
      <c r="K2663" s="802" t="s">
        <v>163</v>
      </c>
      <c r="L2663" s="1386">
        <v>1</v>
      </c>
      <c r="M2663" s="611"/>
      <c r="N2663" s="611">
        <f t="shared" si="59"/>
        <v>0</v>
      </c>
      <c r="O2663" s="803"/>
    </row>
    <row r="2664" spans="1:15" ht="69.95" customHeight="1" x14ac:dyDescent="0.25">
      <c r="A2664" s="1012"/>
      <c r="B2664" s="1013"/>
      <c r="C2664" s="1014">
        <v>2351618</v>
      </c>
      <c r="D2664" s="1015" t="s">
        <v>1317</v>
      </c>
      <c r="E2664" s="1016" t="s">
        <v>1352</v>
      </c>
      <c r="F2664" s="1017" t="s">
        <v>1353</v>
      </c>
      <c r="G2664" s="309">
        <v>14216180</v>
      </c>
      <c r="H2664" s="835" t="s">
        <v>1319</v>
      </c>
      <c r="I2664" s="838" t="s">
        <v>1320</v>
      </c>
      <c r="J2664" s="838" t="s">
        <v>623</v>
      </c>
      <c r="K2664" s="1018" t="s">
        <v>163</v>
      </c>
      <c r="L2664" s="1391">
        <v>1</v>
      </c>
      <c r="M2664" s="315"/>
      <c r="N2664" s="1019">
        <f>M2664*L2664</f>
        <v>0</v>
      </c>
      <c r="O2664" s="1020">
        <f>SUM(N2664:N2666)</f>
        <v>0</v>
      </c>
    </row>
    <row r="2665" spans="1:15" ht="69.95" customHeight="1" x14ac:dyDescent="0.25">
      <c r="A2665" s="1012"/>
      <c r="B2665" s="1021"/>
      <c r="C2665" s="1014">
        <v>1011133</v>
      </c>
      <c r="D2665" s="1015" t="s">
        <v>1354</v>
      </c>
      <c r="E2665" s="1022"/>
      <c r="F2665" s="1012"/>
      <c r="G2665" s="309">
        <v>40111054</v>
      </c>
      <c r="H2665" s="835" t="s">
        <v>1355</v>
      </c>
      <c r="I2665" s="838" t="s">
        <v>669</v>
      </c>
      <c r="J2665" s="838"/>
      <c r="K2665" s="1018" t="s">
        <v>103</v>
      </c>
      <c r="L2665" s="1391">
        <v>2.5</v>
      </c>
      <c r="M2665" s="315"/>
      <c r="N2665" s="1019">
        <f>M2665*L2665</f>
        <v>0</v>
      </c>
      <c r="O2665" s="843"/>
    </row>
    <row r="2666" spans="1:15" ht="69.95" customHeight="1" thickBot="1" x14ac:dyDescent="0.3">
      <c r="A2666" s="1012"/>
      <c r="B2666" s="1023"/>
      <c r="C2666" s="1014">
        <v>2351655</v>
      </c>
      <c r="D2666" s="1015" t="s">
        <v>1356</v>
      </c>
      <c r="E2666" s="1024"/>
      <c r="F2666" s="1025"/>
      <c r="G2666" s="309">
        <v>11025058</v>
      </c>
      <c r="H2666" s="835" t="s">
        <v>1357</v>
      </c>
      <c r="I2666" s="838" t="s">
        <v>1320</v>
      </c>
      <c r="J2666" s="838"/>
      <c r="K2666" s="1018" t="s">
        <v>163</v>
      </c>
      <c r="L2666" s="1391">
        <v>1</v>
      </c>
      <c r="M2666" s="315"/>
      <c r="N2666" s="1019">
        <f>M2666*L2666</f>
        <v>0</v>
      </c>
      <c r="O2666" s="854"/>
    </row>
    <row r="2667" spans="1:15" ht="69.95" customHeight="1" x14ac:dyDescent="0.25">
      <c r="A2667" s="784" t="s">
        <v>1358</v>
      </c>
      <c r="B2667" s="855" t="s">
        <v>1359</v>
      </c>
      <c r="C2667" s="630">
        <v>1015206</v>
      </c>
      <c r="D2667" s="988" t="s">
        <v>683</v>
      </c>
      <c r="E2667" s="787" t="s">
        <v>28</v>
      </c>
      <c r="F2667" s="788" t="s">
        <v>28</v>
      </c>
      <c r="G2667" s="1026">
        <v>45002011</v>
      </c>
      <c r="H2667" s="988" t="s">
        <v>684</v>
      </c>
      <c r="I2667" s="789" t="s">
        <v>685</v>
      </c>
      <c r="J2667" s="789" t="s">
        <v>30</v>
      </c>
      <c r="K2667" s="790" t="s">
        <v>103</v>
      </c>
      <c r="L2667" s="1384">
        <v>14</v>
      </c>
      <c r="M2667" s="552"/>
      <c r="N2667" s="552">
        <f t="shared" ref="N2667:N2730" si="60">M2667*L2667</f>
        <v>0</v>
      </c>
      <c r="O2667" s="942">
        <f>SUM(N2667:N2672)</f>
        <v>0</v>
      </c>
    </row>
    <row r="2668" spans="1:15" ht="69.95" customHeight="1" x14ac:dyDescent="0.25">
      <c r="A2668" s="784"/>
      <c r="B2668" s="793"/>
      <c r="C2668" s="574">
        <v>2282003</v>
      </c>
      <c r="D2668" s="659" t="s">
        <v>1360</v>
      </c>
      <c r="E2668" s="794"/>
      <c r="F2668" s="784"/>
      <c r="G2668" s="1027">
        <v>13605010</v>
      </c>
      <c r="H2668" s="659" t="s">
        <v>1361</v>
      </c>
      <c r="I2668" s="660" t="s">
        <v>466</v>
      </c>
      <c r="J2668" s="660"/>
      <c r="K2668" s="795" t="s">
        <v>163</v>
      </c>
      <c r="L2668" s="1385">
        <v>3</v>
      </c>
      <c r="M2668" s="563"/>
      <c r="N2668" s="563">
        <f t="shared" si="60"/>
        <v>0</v>
      </c>
      <c r="O2668" s="723"/>
    </row>
    <row r="2669" spans="1:15" ht="69.95" customHeight="1" x14ac:dyDescent="0.25">
      <c r="A2669" s="784"/>
      <c r="B2669" s="793"/>
      <c r="C2669" s="574">
        <v>2371009</v>
      </c>
      <c r="D2669" s="659" t="s">
        <v>1362</v>
      </c>
      <c r="E2669" s="794"/>
      <c r="F2669" s="784"/>
      <c r="G2669" s="1027">
        <v>54801009</v>
      </c>
      <c r="H2669" s="659" t="s">
        <v>1363</v>
      </c>
      <c r="I2669" s="660" t="s">
        <v>448</v>
      </c>
      <c r="J2669" s="660"/>
      <c r="K2669" s="795" t="s">
        <v>163</v>
      </c>
      <c r="L2669" s="1385">
        <v>1</v>
      </c>
      <c r="M2669" s="563"/>
      <c r="N2669" s="563">
        <f t="shared" si="60"/>
        <v>0</v>
      </c>
      <c r="O2669" s="723"/>
    </row>
    <row r="2670" spans="1:15" ht="69.95" customHeight="1" x14ac:dyDescent="0.25">
      <c r="A2670" s="784"/>
      <c r="B2670" s="793"/>
      <c r="C2670" s="574">
        <v>2852618</v>
      </c>
      <c r="D2670" s="659" t="s">
        <v>1364</v>
      </c>
      <c r="E2670" s="794"/>
      <c r="F2670" s="784"/>
      <c r="G2670" s="1027">
        <v>55616180</v>
      </c>
      <c r="H2670" s="659" t="s">
        <v>1365</v>
      </c>
      <c r="I2670" s="660" t="s">
        <v>448</v>
      </c>
      <c r="J2670" s="660"/>
      <c r="K2670" s="795" t="s">
        <v>163</v>
      </c>
      <c r="L2670" s="1385">
        <v>1</v>
      </c>
      <c r="M2670" s="563"/>
      <c r="N2670" s="563">
        <f t="shared" si="60"/>
        <v>0</v>
      </c>
      <c r="O2670" s="723"/>
    </row>
    <row r="2671" spans="1:15" ht="69.95" customHeight="1" x14ac:dyDescent="0.25">
      <c r="A2671" s="784"/>
      <c r="B2671" s="793"/>
      <c r="C2671" s="574">
        <v>7070430</v>
      </c>
      <c r="D2671" s="659" t="s">
        <v>1366</v>
      </c>
      <c r="E2671" s="794"/>
      <c r="F2671" s="784"/>
      <c r="G2671" s="1027">
        <v>10501004</v>
      </c>
      <c r="H2671" s="659" t="s">
        <v>1367</v>
      </c>
      <c r="I2671" s="660" t="s">
        <v>726</v>
      </c>
      <c r="J2671" s="660"/>
      <c r="K2671" s="795" t="s">
        <v>163</v>
      </c>
      <c r="L2671" s="1385">
        <v>1</v>
      </c>
      <c r="M2671" s="563"/>
      <c r="N2671" s="563">
        <f t="shared" si="60"/>
        <v>0</v>
      </c>
      <c r="O2671" s="723"/>
    </row>
    <row r="2672" spans="1:15" ht="69.95" customHeight="1" thickBot="1" x14ac:dyDescent="0.3">
      <c r="A2672" s="784"/>
      <c r="B2672" s="796"/>
      <c r="C2672" s="797">
        <v>2010703</v>
      </c>
      <c r="D2672" s="997" t="s">
        <v>1368</v>
      </c>
      <c r="E2672" s="799"/>
      <c r="F2672" s="800"/>
      <c r="G2672" s="1028">
        <v>21001543</v>
      </c>
      <c r="H2672" s="997" t="s">
        <v>1369</v>
      </c>
      <c r="I2672" s="801" t="s">
        <v>463</v>
      </c>
      <c r="J2672" s="801"/>
      <c r="K2672" s="802" t="s">
        <v>163</v>
      </c>
      <c r="L2672" s="1386">
        <v>1</v>
      </c>
      <c r="M2672" s="583"/>
      <c r="N2672" s="583">
        <f t="shared" si="60"/>
        <v>0</v>
      </c>
      <c r="O2672" s="803"/>
    </row>
    <row r="2673" spans="1:15" ht="69.95" customHeight="1" x14ac:dyDescent="0.25">
      <c r="A2673" s="804" t="s">
        <v>1370</v>
      </c>
      <c r="B2673" s="805" t="s">
        <v>1371</v>
      </c>
      <c r="C2673" s="644">
        <v>1015206</v>
      </c>
      <c r="D2673" s="1029" t="s">
        <v>683</v>
      </c>
      <c r="E2673" s="807" t="s">
        <v>27</v>
      </c>
      <c r="F2673" s="808" t="s">
        <v>27</v>
      </c>
      <c r="G2673" s="1030">
        <v>45002011</v>
      </c>
      <c r="H2673" s="1029" t="s">
        <v>684</v>
      </c>
      <c r="I2673" s="507" t="s">
        <v>685</v>
      </c>
      <c r="J2673" s="507" t="s">
        <v>30</v>
      </c>
      <c r="K2673" s="809" t="s">
        <v>103</v>
      </c>
      <c r="L2673" s="1403">
        <v>25</v>
      </c>
      <c r="M2673" s="509"/>
      <c r="N2673" s="509">
        <f t="shared" si="60"/>
        <v>0</v>
      </c>
      <c r="O2673" s="929">
        <f>SUM(N2673:N2678)</f>
        <v>0</v>
      </c>
    </row>
    <row r="2674" spans="1:15" ht="69.95" customHeight="1" x14ac:dyDescent="0.25">
      <c r="A2674" s="804"/>
      <c r="B2674" s="811"/>
      <c r="C2674" s="532">
        <v>2282003</v>
      </c>
      <c r="D2674" s="743" t="s">
        <v>1360</v>
      </c>
      <c r="E2674" s="812"/>
      <c r="F2674" s="804"/>
      <c r="G2674" s="1031">
        <v>13605010</v>
      </c>
      <c r="H2674" s="743" t="s">
        <v>1361</v>
      </c>
      <c r="I2674" s="677" t="s">
        <v>466</v>
      </c>
      <c r="J2674" s="677"/>
      <c r="K2674" s="813" t="s">
        <v>163</v>
      </c>
      <c r="L2674" s="1399">
        <v>4</v>
      </c>
      <c r="M2674" s="521"/>
      <c r="N2674" s="521">
        <f t="shared" si="60"/>
        <v>0</v>
      </c>
      <c r="O2674" s="744"/>
    </row>
    <row r="2675" spans="1:15" ht="69.95" customHeight="1" x14ac:dyDescent="0.25">
      <c r="A2675" s="804"/>
      <c r="B2675" s="811"/>
      <c r="C2675" s="532">
        <v>2371009</v>
      </c>
      <c r="D2675" s="743" t="s">
        <v>1362</v>
      </c>
      <c r="E2675" s="812"/>
      <c r="F2675" s="804"/>
      <c r="G2675" s="1031">
        <v>54801009</v>
      </c>
      <c r="H2675" s="743" t="s">
        <v>1363</v>
      </c>
      <c r="I2675" s="677" t="s">
        <v>448</v>
      </c>
      <c r="J2675" s="677"/>
      <c r="K2675" s="813" t="s">
        <v>163</v>
      </c>
      <c r="L2675" s="1399">
        <v>2</v>
      </c>
      <c r="M2675" s="521"/>
      <c r="N2675" s="521">
        <f t="shared" si="60"/>
        <v>0</v>
      </c>
      <c r="O2675" s="744"/>
    </row>
    <row r="2676" spans="1:15" ht="69.95" customHeight="1" x14ac:dyDescent="0.25">
      <c r="A2676" s="804"/>
      <c r="B2676" s="811"/>
      <c r="C2676" s="532">
        <v>2852618</v>
      </c>
      <c r="D2676" s="743" t="s">
        <v>1364</v>
      </c>
      <c r="E2676" s="812"/>
      <c r="F2676" s="804"/>
      <c r="G2676" s="1031">
        <v>55616180</v>
      </c>
      <c r="H2676" s="743" t="s">
        <v>1365</v>
      </c>
      <c r="I2676" s="677" t="s">
        <v>448</v>
      </c>
      <c r="J2676" s="677"/>
      <c r="K2676" s="813" t="s">
        <v>163</v>
      </c>
      <c r="L2676" s="1406">
        <v>1</v>
      </c>
      <c r="M2676" s="521"/>
      <c r="N2676" s="521">
        <f t="shared" si="60"/>
        <v>0</v>
      </c>
      <c r="O2676" s="744"/>
    </row>
    <row r="2677" spans="1:15" ht="69.95" customHeight="1" x14ac:dyDescent="0.25">
      <c r="A2677" s="804"/>
      <c r="B2677" s="811"/>
      <c r="C2677" s="532">
        <v>7070430</v>
      </c>
      <c r="D2677" s="751" t="s">
        <v>1366</v>
      </c>
      <c r="E2677" s="812"/>
      <c r="F2677" s="804"/>
      <c r="G2677" s="1032">
        <v>10501004</v>
      </c>
      <c r="H2677" s="743" t="s">
        <v>1367</v>
      </c>
      <c r="I2677" s="677" t="s">
        <v>726</v>
      </c>
      <c r="J2677" s="677"/>
      <c r="K2677" s="813" t="s">
        <v>163</v>
      </c>
      <c r="L2677" s="1406">
        <v>1</v>
      </c>
      <c r="M2677" s="521"/>
      <c r="N2677" s="521">
        <f t="shared" si="60"/>
        <v>0</v>
      </c>
      <c r="O2677" s="744"/>
    </row>
    <row r="2678" spans="1:15" ht="69.95" customHeight="1" thickBot="1" x14ac:dyDescent="0.3">
      <c r="A2678" s="804"/>
      <c r="B2678" s="815"/>
      <c r="C2678" s="627">
        <v>2010703</v>
      </c>
      <c r="D2678" s="1033" t="s">
        <v>1368</v>
      </c>
      <c r="E2678" s="817"/>
      <c r="F2678" s="818"/>
      <c r="G2678" s="1034">
        <v>21001543</v>
      </c>
      <c r="H2678" s="1033" t="s">
        <v>1369</v>
      </c>
      <c r="I2678" s="819" t="s">
        <v>463</v>
      </c>
      <c r="J2678" s="819"/>
      <c r="K2678" s="820" t="s">
        <v>163</v>
      </c>
      <c r="L2678" s="1407">
        <v>1</v>
      </c>
      <c r="M2678" s="541"/>
      <c r="N2678" s="541">
        <f t="shared" si="60"/>
        <v>0</v>
      </c>
      <c r="O2678" s="821"/>
    </row>
    <row r="2679" spans="1:15" ht="69.95" customHeight="1" x14ac:dyDescent="0.25">
      <c r="A2679" s="784" t="s">
        <v>1372</v>
      </c>
      <c r="B2679" s="855" t="s">
        <v>1373</v>
      </c>
      <c r="C2679" s="630">
        <v>1015206</v>
      </c>
      <c r="D2679" s="1035" t="s">
        <v>683</v>
      </c>
      <c r="E2679" s="787" t="s">
        <v>26</v>
      </c>
      <c r="F2679" s="788" t="s">
        <v>26</v>
      </c>
      <c r="G2679" s="1026">
        <v>45002011</v>
      </c>
      <c r="H2679" s="1035" t="s">
        <v>684</v>
      </c>
      <c r="I2679" s="789" t="s">
        <v>685</v>
      </c>
      <c r="J2679" s="789" t="s">
        <v>30</v>
      </c>
      <c r="K2679" s="790" t="s">
        <v>103</v>
      </c>
      <c r="L2679" s="1404">
        <v>14</v>
      </c>
      <c r="M2679" s="552"/>
      <c r="N2679" s="552">
        <f t="shared" si="60"/>
        <v>0</v>
      </c>
      <c r="O2679" s="942">
        <f>SUM(N2679:N2685)</f>
        <v>0</v>
      </c>
    </row>
    <row r="2680" spans="1:15" ht="69.95" customHeight="1" x14ac:dyDescent="0.25">
      <c r="A2680" s="784"/>
      <c r="B2680" s="793"/>
      <c r="C2680" s="574">
        <v>2282003</v>
      </c>
      <c r="D2680" s="754" t="s">
        <v>1360</v>
      </c>
      <c r="E2680" s="794"/>
      <c r="F2680" s="784"/>
      <c r="G2680" s="1027">
        <v>13605010</v>
      </c>
      <c r="H2680" s="754" t="s">
        <v>1361</v>
      </c>
      <c r="I2680" s="660" t="s">
        <v>466</v>
      </c>
      <c r="J2680" s="660"/>
      <c r="K2680" s="795" t="s">
        <v>163</v>
      </c>
      <c r="L2680" s="1401">
        <v>3</v>
      </c>
      <c r="M2680" s="563"/>
      <c r="N2680" s="563">
        <f t="shared" si="60"/>
        <v>0</v>
      </c>
      <c r="O2680" s="723"/>
    </row>
    <row r="2681" spans="1:15" ht="69.95" customHeight="1" x14ac:dyDescent="0.25">
      <c r="A2681" s="784"/>
      <c r="B2681" s="793"/>
      <c r="C2681" s="574">
        <v>2371009</v>
      </c>
      <c r="D2681" s="754" t="s">
        <v>1362</v>
      </c>
      <c r="E2681" s="794"/>
      <c r="F2681" s="784"/>
      <c r="G2681" s="1027">
        <v>54801009</v>
      </c>
      <c r="H2681" s="754" t="s">
        <v>1363</v>
      </c>
      <c r="I2681" s="660" t="s">
        <v>448</v>
      </c>
      <c r="J2681" s="660"/>
      <c r="K2681" s="795" t="s">
        <v>163</v>
      </c>
      <c r="L2681" s="1385">
        <v>1</v>
      </c>
      <c r="M2681" s="563"/>
      <c r="N2681" s="563">
        <f t="shared" si="60"/>
        <v>0</v>
      </c>
      <c r="O2681" s="723"/>
    </row>
    <row r="2682" spans="1:15" ht="69.95" customHeight="1" x14ac:dyDescent="0.25">
      <c r="A2682" s="784"/>
      <c r="B2682" s="793"/>
      <c r="C2682" s="574">
        <v>2852618</v>
      </c>
      <c r="D2682" s="754" t="s">
        <v>1364</v>
      </c>
      <c r="E2682" s="794"/>
      <c r="F2682" s="784"/>
      <c r="G2682" s="1027">
        <v>55616180</v>
      </c>
      <c r="H2682" s="754" t="s">
        <v>1365</v>
      </c>
      <c r="I2682" s="660" t="s">
        <v>448</v>
      </c>
      <c r="J2682" s="660"/>
      <c r="K2682" s="795" t="s">
        <v>163</v>
      </c>
      <c r="L2682" s="1385">
        <v>1</v>
      </c>
      <c r="M2682" s="563"/>
      <c r="N2682" s="563">
        <f t="shared" si="60"/>
        <v>0</v>
      </c>
      <c r="O2682" s="723"/>
    </row>
    <row r="2683" spans="1:15" ht="69.95" customHeight="1" x14ac:dyDescent="0.25">
      <c r="A2683" s="784"/>
      <c r="B2683" s="793"/>
      <c r="C2683" s="574">
        <v>7070430</v>
      </c>
      <c r="D2683" s="755" t="s">
        <v>1366</v>
      </c>
      <c r="E2683" s="794"/>
      <c r="F2683" s="784"/>
      <c r="G2683" s="1036">
        <v>10501004</v>
      </c>
      <c r="H2683" s="754" t="s">
        <v>1367</v>
      </c>
      <c r="I2683" s="660" t="s">
        <v>726</v>
      </c>
      <c r="J2683" s="660"/>
      <c r="K2683" s="795" t="s">
        <v>163</v>
      </c>
      <c r="L2683" s="1385">
        <v>1</v>
      </c>
      <c r="M2683" s="563"/>
      <c r="N2683" s="563">
        <f t="shared" si="60"/>
        <v>0</v>
      </c>
      <c r="O2683" s="723"/>
    </row>
    <row r="2684" spans="1:15" ht="69.95" customHeight="1" x14ac:dyDescent="0.25">
      <c r="A2684" s="784"/>
      <c r="B2684" s="793"/>
      <c r="C2684" s="574">
        <v>2010703</v>
      </c>
      <c r="D2684" s="754" t="s">
        <v>1368</v>
      </c>
      <c r="E2684" s="794"/>
      <c r="F2684" s="784"/>
      <c r="G2684" s="1027">
        <v>21001543</v>
      </c>
      <c r="H2684" s="754" t="s">
        <v>1369</v>
      </c>
      <c r="I2684" s="660" t="s">
        <v>463</v>
      </c>
      <c r="J2684" s="660"/>
      <c r="K2684" s="795" t="s">
        <v>163</v>
      </c>
      <c r="L2684" s="1385">
        <v>1</v>
      </c>
      <c r="M2684" s="563"/>
      <c r="N2684" s="563">
        <f t="shared" si="60"/>
        <v>0</v>
      </c>
      <c r="O2684" s="723"/>
    </row>
    <row r="2685" spans="1:15" ht="69.95" customHeight="1" thickBot="1" x14ac:dyDescent="0.3">
      <c r="A2685" s="784"/>
      <c r="B2685" s="796"/>
      <c r="C2685" s="797">
        <v>2885915</v>
      </c>
      <c r="D2685" s="1037" t="s">
        <v>1374</v>
      </c>
      <c r="E2685" s="799"/>
      <c r="F2685" s="800"/>
      <c r="G2685" s="1028">
        <v>50551150</v>
      </c>
      <c r="H2685" s="1037" t="s">
        <v>1375</v>
      </c>
      <c r="I2685" s="801" t="s">
        <v>448</v>
      </c>
      <c r="J2685" s="801"/>
      <c r="K2685" s="802" t="s">
        <v>163</v>
      </c>
      <c r="L2685" s="1386">
        <v>1</v>
      </c>
      <c r="M2685" s="583"/>
      <c r="N2685" s="583">
        <f t="shared" si="60"/>
        <v>0</v>
      </c>
      <c r="O2685" s="803"/>
    </row>
    <row r="2686" spans="1:15" ht="69.95" customHeight="1" x14ac:dyDescent="0.25">
      <c r="A2686" s="804" t="s">
        <v>1372</v>
      </c>
      <c r="B2686" s="805" t="s">
        <v>1376</v>
      </c>
      <c r="C2686" s="644">
        <v>1015206</v>
      </c>
      <c r="D2686" s="1029" t="s">
        <v>683</v>
      </c>
      <c r="E2686" s="807" t="s">
        <v>1377</v>
      </c>
      <c r="F2686" s="808" t="s">
        <v>1377</v>
      </c>
      <c r="G2686" s="1030">
        <v>45002011</v>
      </c>
      <c r="H2686" s="1029" t="s">
        <v>684</v>
      </c>
      <c r="I2686" s="507" t="s">
        <v>685</v>
      </c>
      <c r="J2686" s="507" t="s">
        <v>30</v>
      </c>
      <c r="K2686" s="809" t="s">
        <v>103</v>
      </c>
      <c r="L2686" s="1403">
        <v>27</v>
      </c>
      <c r="M2686" s="509"/>
      <c r="N2686" s="509">
        <f t="shared" si="60"/>
        <v>0</v>
      </c>
      <c r="O2686" s="929">
        <f>SUM(N2686:N2692)</f>
        <v>0</v>
      </c>
    </row>
    <row r="2687" spans="1:15" ht="69.95" customHeight="1" x14ac:dyDescent="0.25">
      <c r="A2687" s="804"/>
      <c r="B2687" s="811"/>
      <c r="C2687" s="532">
        <v>2282003</v>
      </c>
      <c r="D2687" s="743" t="s">
        <v>1360</v>
      </c>
      <c r="E2687" s="812"/>
      <c r="F2687" s="804"/>
      <c r="G2687" s="1031">
        <v>13605010</v>
      </c>
      <c r="H2687" s="743" t="s">
        <v>1361</v>
      </c>
      <c r="I2687" s="677" t="s">
        <v>466</v>
      </c>
      <c r="J2687" s="677"/>
      <c r="K2687" s="813" t="s">
        <v>163</v>
      </c>
      <c r="L2687" s="1399">
        <v>4</v>
      </c>
      <c r="M2687" s="521"/>
      <c r="N2687" s="521">
        <f t="shared" si="60"/>
        <v>0</v>
      </c>
      <c r="O2687" s="744"/>
    </row>
    <row r="2688" spans="1:15" ht="69.95" customHeight="1" x14ac:dyDescent="0.25">
      <c r="A2688" s="804"/>
      <c r="B2688" s="811"/>
      <c r="C2688" s="532">
        <v>2371009</v>
      </c>
      <c r="D2688" s="743" t="s">
        <v>1362</v>
      </c>
      <c r="E2688" s="812"/>
      <c r="F2688" s="804"/>
      <c r="G2688" s="1031">
        <v>54801009</v>
      </c>
      <c r="H2688" s="743" t="s">
        <v>1363</v>
      </c>
      <c r="I2688" s="677" t="s">
        <v>448</v>
      </c>
      <c r="J2688" s="677"/>
      <c r="K2688" s="813" t="s">
        <v>163</v>
      </c>
      <c r="L2688" s="1399">
        <v>2</v>
      </c>
      <c r="M2688" s="521"/>
      <c r="N2688" s="521">
        <f t="shared" si="60"/>
        <v>0</v>
      </c>
      <c r="O2688" s="744"/>
    </row>
    <row r="2689" spans="1:15" ht="69.95" customHeight="1" x14ac:dyDescent="0.25">
      <c r="A2689" s="804"/>
      <c r="B2689" s="811"/>
      <c r="C2689" s="532">
        <v>2852618</v>
      </c>
      <c r="D2689" s="743" t="s">
        <v>1364</v>
      </c>
      <c r="E2689" s="812"/>
      <c r="F2689" s="804"/>
      <c r="G2689" s="1031">
        <v>55616180</v>
      </c>
      <c r="H2689" s="743" t="s">
        <v>1365</v>
      </c>
      <c r="I2689" s="677" t="s">
        <v>448</v>
      </c>
      <c r="J2689" s="677"/>
      <c r="K2689" s="813" t="s">
        <v>163</v>
      </c>
      <c r="L2689" s="1406">
        <v>1</v>
      </c>
      <c r="M2689" s="521"/>
      <c r="N2689" s="521">
        <f t="shared" si="60"/>
        <v>0</v>
      </c>
      <c r="O2689" s="744"/>
    </row>
    <row r="2690" spans="1:15" ht="69.95" customHeight="1" x14ac:dyDescent="0.25">
      <c r="A2690" s="804"/>
      <c r="B2690" s="811"/>
      <c r="C2690" s="532">
        <v>7070430</v>
      </c>
      <c r="D2690" s="751" t="s">
        <v>1366</v>
      </c>
      <c r="E2690" s="812"/>
      <c r="F2690" s="804"/>
      <c r="G2690" s="1032">
        <v>10501004</v>
      </c>
      <c r="H2690" s="743" t="s">
        <v>1367</v>
      </c>
      <c r="I2690" s="677" t="s">
        <v>726</v>
      </c>
      <c r="J2690" s="677"/>
      <c r="K2690" s="813" t="s">
        <v>163</v>
      </c>
      <c r="L2690" s="1406">
        <v>1</v>
      </c>
      <c r="M2690" s="521"/>
      <c r="N2690" s="521">
        <f t="shared" si="60"/>
        <v>0</v>
      </c>
      <c r="O2690" s="744"/>
    </row>
    <row r="2691" spans="1:15" ht="69.95" customHeight="1" x14ac:dyDescent="0.25">
      <c r="A2691" s="804"/>
      <c r="B2691" s="811"/>
      <c r="C2691" s="532">
        <v>2010703</v>
      </c>
      <c r="D2691" s="743" t="s">
        <v>1368</v>
      </c>
      <c r="E2691" s="812"/>
      <c r="F2691" s="804"/>
      <c r="G2691" s="1031">
        <v>21001543</v>
      </c>
      <c r="H2691" s="743" t="s">
        <v>1369</v>
      </c>
      <c r="I2691" s="677" t="s">
        <v>463</v>
      </c>
      <c r="J2691" s="677"/>
      <c r="K2691" s="813" t="s">
        <v>163</v>
      </c>
      <c r="L2691" s="1406">
        <v>1</v>
      </c>
      <c r="M2691" s="521"/>
      <c r="N2691" s="521">
        <f t="shared" si="60"/>
        <v>0</v>
      </c>
      <c r="O2691" s="744"/>
    </row>
    <row r="2692" spans="1:15" ht="69.95" customHeight="1" thickBot="1" x14ac:dyDescent="0.3">
      <c r="A2692" s="804"/>
      <c r="B2692" s="815"/>
      <c r="C2692" s="627">
        <v>2885915</v>
      </c>
      <c r="D2692" s="1033" t="s">
        <v>1374</v>
      </c>
      <c r="E2692" s="817"/>
      <c r="F2692" s="818"/>
      <c r="G2692" s="1034">
        <v>50551150</v>
      </c>
      <c r="H2692" s="1033" t="s">
        <v>1375</v>
      </c>
      <c r="I2692" s="819" t="s">
        <v>448</v>
      </c>
      <c r="J2692" s="819"/>
      <c r="K2692" s="820" t="s">
        <v>163</v>
      </c>
      <c r="L2692" s="1407">
        <v>1</v>
      </c>
      <c r="M2692" s="541"/>
      <c r="N2692" s="541">
        <f t="shared" si="60"/>
        <v>0</v>
      </c>
      <c r="O2692" s="821"/>
    </row>
    <row r="2693" spans="1:15" ht="69.95" customHeight="1" x14ac:dyDescent="0.25">
      <c r="A2693" s="784" t="s">
        <v>1378</v>
      </c>
      <c r="B2693" s="855" t="s">
        <v>1379</v>
      </c>
      <c r="C2693" s="630">
        <v>1015206</v>
      </c>
      <c r="D2693" s="1035" t="s">
        <v>683</v>
      </c>
      <c r="E2693" s="787" t="s">
        <v>1380</v>
      </c>
      <c r="F2693" s="788" t="s">
        <v>1380</v>
      </c>
      <c r="G2693" s="1026">
        <v>45002011</v>
      </c>
      <c r="H2693" s="1035" t="s">
        <v>684</v>
      </c>
      <c r="I2693" s="789" t="s">
        <v>685</v>
      </c>
      <c r="J2693" s="789" t="s">
        <v>30</v>
      </c>
      <c r="K2693" s="790" t="s">
        <v>103</v>
      </c>
      <c r="L2693" s="1404">
        <v>20</v>
      </c>
      <c r="M2693" s="552"/>
      <c r="N2693" s="552">
        <f t="shared" si="60"/>
        <v>0</v>
      </c>
      <c r="O2693" s="942">
        <f>SUM(N2693:N2698)</f>
        <v>0</v>
      </c>
    </row>
    <row r="2694" spans="1:15" ht="69.95" customHeight="1" x14ac:dyDescent="0.25">
      <c r="A2694" s="784"/>
      <c r="B2694" s="793"/>
      <c r="C2694" s="574">
        <v>2282003</v>
      </c>
      <c r="D2694" s="754" t="s">
        <v>1360</v>
      </c>
      <c r="E2694" s="794"/>
      <c r="F2694" s="784"/>
      <c r="G2694" s="1027">
        <v>13605010</v>
      </c>
      <c r="H2694" s="754" t="s">
        <v>1361</v>
      </c>
      <c r="I2694" s="660" t="s">
        <v>466</v>
      </c>
      <c r="J2694" s="660"/>
      <c r="K2694" s="795" t="s">
        <v>163</v>
      </c>
      <c r="L2694" s="1401">
        <v>3</v>
      </c>
      <c r="M2694" s="563"/>
      <c r="N2694" s="563">
        <f t="shared" si="60"/>
        <v>0</v>
      </c>
      <c r="O2694" s="723"/>
    </row>
    <row r="2695" spans="1:15" ht="69.95" customHeight="1" x14ac:dyDescent="0.25">
      <c r="A2695" s="784"/>
      <c r="B2695" s="793"/>
      <c r="C2695" s="574">
        <v>2371009</v>
      </c>
      <c r="D2695" s="754" t="s">
        <v>1362</v>
      </c>
      <c r="E2695" s="794"/>
      <c r="F2695" s="784"/>
      <c r="G2695" s="1027">
        <v>54801009</v>
      </c>
      <c r="H2695" s="754" t="s">
        <v>1363</v>
      </c>
      <c r="I2695" s="660" t="s">
        <v>448</v>
      </c>
      <c r="J2695" s="660"/>
      <c r="K2695" s="795" t="s">
        <v>163</v>
      </c>
      <c r="L2695" s="1401">
        <v>1</v>
      </c>
      <c r="M2695" s="563"/>
      <c r="N2695" s="563">
        <f t="shared" si="60"/>
        <v>0</v>
      </c>
      <c r="O2695" s="723"/>
    </row>
    <row r="2696" spans="1:15" ht="69.95" customHeight="1" x14ac:dyDescent="0.25">
      <c r="A2696" s="784"/>
      <c r="B2696" s="793"/>
      <c r="C2696" s="574">
        <v>2010703</v>
      </c>
      <c r="D2696" s="754" t="s">
        <v>1368</v>
      </c>
      <c r="E2696" s="794"/>
      <c r="F2696" s="784"/>
      <c r="G2696" s="1027">
        <v>21001543</v>
      </c>
      <c r="H2696" s="754" t="s">
        <v>1369</v>
      </c>
      <c r="I2696" s="660" t="s">
        <v>463</v>
      </c>
      <c r="J2696" s="660"/>
      <c r="K2696" s="795" t="s">
        <v>163</v>
      </c>
      <c r="L2696" s="1401">
        <v>1</v>
      </c>
      <c r="M2696" s="563"/>
      <c r="N2696" s="563">
        <f t="shared" si="60"/>
        <v>0</v>
      </c>
      <c r="O2696" s="723"/>
    </row>
    <row r="2697" spans="1:15" ht="69.95" customHeight="1" x14ac:dyDescent="0.25">
      <c r="A2697" s="784"/>
      <c r="B2697" s="793"/>
      <c r="C2697" s="574">
        <v>2988216</v>
      </c>
      <c r="D2697" s="754" t="s">
        <v>1232</v>
      </c>
      <c r="E2697" s="794"/>
      <c r="F2697" s="784"/>
      <c r="G2697" s="1027">
        <v>55201016</v>
      </c>
      <c r="H2697" s="754" t="s">
        <v>1233</v>
      </c>
      <c r="I2697" s="660" t="s">
        <v>448</v>
      </c>
      <c r="J2697" s="660"/>
      <c r="K2697" s="795" t="s">
        <v>163</v>
      </c>
      <c r="L2697" s="1401">
        <v>1</v>
      </c>
      <c r="M2697" s="563"/>
      <c r="N2697" s="563">
        <f t="shared" si="60"/>
        <v>0</v>
      </c>
      <c r="O2697" s="723"/>
    </row>
    <row r="2698" spans="1:15" ht="69.95" customHeight="1" thickBot="1" x14ac:dyDescent="0.3">
      <c r="A2698" s="784"/>
      <c r="B2698" s="796"/>
      <c r="C2698" s="797">
        <v>2820111</v>
      </c>
      <c r="D2698" s="1037" t="s">
        <v>455</v>
      </c>
      <c r="E2698" s="799"/>
      <c r="F2698" s="800"/>
      <c r="G2698" s="1028">
        <v>50113160</v>
      </c>
      <c r="H2698" s="1037" t="s">
        <v>456</v>
      </c>
      <c r="I2698" s="801" t="s">
        <v>448</v>
      </c>
      <c r="J2698" s="801"/>
      <c r="K2698" s="802" t="s">
        <v>163</v>
      </c>
      <c r="L2698" s="1402">
        <v>1</v>
      </c>
      <c r="M2698" s="583"/>
      <c r="N2698" s="583">
        <f t="shared" si="60"/>
        <v>0</v>
      </c>
      <c r="O2698" s="803"/>
    </row>
    <row r="2699" spans="1:15" ht="69.95" customHeight="1" x14ac:dyDescent="0.25">
      <c r="A2699" s="804" t="s">
        <v>1358</v>
      </c>
      <c r="B2699" s="805" t="s">
        <v>1381</v>
      </c>
      <c r="C2699" s="644">
        <v>1015206</v>
      </c>
      <c r="D2699" s="1029" t="s">
        <v>683</v>
      </c>
      <c r="E2699" s="807" t="s">
        <v>1382</v>
      </c>
      <c r="F2699" s="808" t="s">
        <v>1382</v>
      </c>
      <c r="G2699" s="1030">
        <v>45002011</v>
      </c>
      <c r="H2699" s="1029" t="s">
        <v>684</v>
      </c>
      <c r="I2699" s="507" t="s">
        <v>685</v>
      </c>
      <c r="J2699" s="507" t="s">
        <v>30</v>
      </c>
      <c r="K2699" s="809" t="s">
        <v>103</v>
      </c>
      <c r="L2699" s="1398">
        <v>14</v>
      </c>
      <c r="M2699" s="509"/>
      <c r="N2699" s="509">
        <f t="shared" si="60"/>
        <v>0</v>
      </c>
      <c r="O2699" s="929">
        <f>SUM(N2699:N2704)</f>
        <v>0</v>
      </c>
    </row>
    <row r="2700" spans="1:15" ht="69.95" customHeight="1" x14ac:dyDescent="0.25">
      <c r="A2700" s="804"/>
      <c r="B2700" s="811"/>
      <c r="C2700" s="532">
        <v>2282003</v>
      </c>
      <c r="D2700" s="743" t="s">
        <v>1360</v>
      </c>
      <c r="E2700" s="812"/>
      <c r="F2700" s="804"/>
      <c r="G2700" s="1031">
        <v>13605010</v>
      </c>
      <c r="H2700" s="743" t="s">
        <v>1361</v>
      </c>
      <c r="I2700" s="677" t="s">
        <v>466</v>
      </c>
      <c r="J2700" s="677"/>
      <c r="K2700" s="813" t="s">
        <v>163</v>
      </c>
      <c r="L2700" s="1406">
        <v>3</v>
      </c>
      <c r="M2700" s="521"/>
      <c r="N2700" s="521">
        <f t="shared" si="60"/>
        <v>0</v>
      </c>
      <c r="O2700" s="744"/>
    </row>
    <row r="2701" spans="1:15" ht="69.95" customHeight="1" x14ac:dyDescent="0.25">
      <c r="A2701" s="804"/>
      <c r="B2701" s="811"/>
      <c r="C2701" s="532">
        <v>2371009</v>
      </c>
      <c r="D2701" s="743" t="s">
        <v>1362</v>
      </c>
      <c r="E2701" s="812"/>
      <c r="F2701" s="804"/>
      <c r="G2701" s="1031">
        <v>54801009</v>
      </c>
      <c r="H2701" s="743" t="s">
        <v>1363</v>
      </c>
      <c r="I2701" s="677" t="s">
        <v>448</v>
      </c>
      <c r="J2701" s="677"/>
      <c r="K2701" s="813" t="s">
        <v>163</v>
      </c>
      <c r="L2701" s="1406">
        <v>1</v>
      </c>
      <c r="M2701" s="521"/>
      <c r="N2701" s="521">
        <f t="shared" si="60"/>
        <v>0</v>
      </c>
      <c r="O2701" s="744"/>
    </row>
    <row r="2702" spans="1:15" ht="69.95" customHeight="1" x14ac:dyDescent="0.25">
      <c r="A2702" s="804"/>
      <c r="B2702" s="811"/>
      <c r="C2702" s="532">
        <v>2852618</v>
      </c>
      <c r="D2702" s="743" t="s">
        <v>1364</v>
      </c>
      <c r="E2702" s="812"/>
      <c r="F2702" s="804"/>
      <c r="G2702" s="1031">
        <v>55616180</v>
      </c>
      <c r="H2702" s="743" t="s">
        <v>1365</v>
      </c>
      <c r="I2702" s="677" t="s">
        <v>448</v>
      </c>
      <c r="J2702" s="677"/>
      <c r="K2702" s="813" t="s">
        <v>163</v>
      </c>
      <c r="L2702" s="1406">
        <v>1</v>
      </c>
      <c r="M2702" s="521"/>
      <c r="N2702" s="521">
        <f t="shared" si="60"/>
        <v>0</v>
      </c>
      <c r="O2702" s="744"/>
    </row>
    <row r="2703" spans="1:15" ht="69.95" customHeight="1" x14ac:dyDescent="0.25">
      <c r="A2703" s="804"/>
      <c r="B2703" s="811"/>
      <c r="C2703" s="532">
        <v>7070430</v>
      </c>
      <c r="D2703" s="743" t="s">
        <v>1366</v>
      </c>
      <c r="E2703" s="812"/>
      <c r="F2703" s="804"/>
      <c r="G2703" s="1031">
        <v>10501004</v>
      </c>
      <c r="H2703" s="743" t="s">
        <v>1367</v>
      </c>
      <c r="I2703" s="677" t="s">
        <v>726</v>
      </c>
      <c r="J2703" s="677"/>
      <c r="K2703" s="813" t="s">
        <v>163</v>
      </c>
      <c r="L2703" s="1406">
        <v>1</v>
      </c>
      <c r="M2703" s="521"/>
      <c r="N2703" s="521">
        <f t="shared" si="60"/>
        <v>0</v>
      </c>
      <c r="O2703" s="744"/>
    </row>
    <row r="2704" spans="1:15" ht="69.95" customHeight="1" thickBot="1" x14ac:dyDescent="0.3">
      <c r="A2704" s="804"/>
      <c r="B2704" s="815"/>
      <c r="C2704" s="627">
        <v>2010703</v>
      </c>
      <c r="D2704" s="1033" t="s">
        <v>1368</v>
      </c>
      <c r="E2704" s="817"/>
      <c r="F2704" s="818"/>
      <c r="G2704" s="1034">
        <v>21001543</v>
      </c>
      <c r="H2704" s="1033" t="s">
        <v>1369</v>
      </c>
      <c r="I2704" s="819" t="s">
        <v>463</v>
      </c>
      <c r="J2704" s="819"/>
      <c r="K2704" s="820" t="s">
        <v>163</v>
      </c>
      <c r="L2704" s="1407">
        <v>1</v>
      </c>
      <c r="M2704" s="541"/>
      <c r="N2704" s="541">
        <f t="shared" si="60"/>
        <v>0</v>
      </c>
      <c r="O2704" s="821"/>
    </row>
    <row r="2705" spans="1:15" ht="69.95" customHeight="1" x14ac:dyDescent="0.25">
      <c r="A2705" s="784" t="s">
        <v>1370</v>
      </c>
      <c r="B2705" s="855" t="s">
        <v>1383</v>
      </c>
      <c r="C2705" s="630">
        <v>1015206</v>
      </c>
      <c r="D2705" s="1035" t="s">
        <v>683</v>
      </c>
      <c r="E2705" s="787" t="s">
        <v>1384</v>
      </c>
      <c r="F2705" s="788" t="s">
        <v>1384</v>
      </c>
      <c r="G2705" s="1026">
        <v>45002011</v>
      </c>
      <c r="H2705" s="1035" t="s">
        <v>684</v>
      </c>
      <c r="I2705" s="789" t="s">
        <v>685</v>
      </c>
      <c r="J2705" s="789" t="s">
        <v>30</v>
      </c>
      <c r="K2705" s="790" t="s">
        <v>103</v>
      </c>
      <c r="L2705" s="1404">
        <v>25</v>
      </c>
      <c r="M2705" s="552"/>
      <c r="N2705" s="552">
        <f t="shared" si="60"/>
        <v>0</v>
      </c>
      <c r="O2705" s="942">
        <f>SUM(N2705:N2710)</f>
        <v>0</v>
      </c>
    </row>
    <row r="2706" spans="1:15" ht="69.95" customHeight="1" x14ac:dyDescent="0.25">
      <c r="A2706" s="784"/>
      <c r="B2706" s="793"/>
      <c r="C2706" s="574">
        <v>2282003</v>
      </c>
      <c r="D2706" s="754" t="s">
        <v>1360</v>
      </c>
      <c r="E2706" s="794"/>
      <c r="F2706" s="784"/>
      <c r="G2706" s="1027">
        <v>13605010</v>
      </c>
      <c r="H2706" s="754" t="s">
        <v>1361</v>
      </c>
      <c r="I2706" s="660" t="s">
        <v>466</v>
      </c>
      <c r="J2706" s="660"/>
      <c r="K2706" s="795" t="s">
        <v>163</v>
      </c>
      <c r="L2706" s="1401">
        <v>4</v>
      </c>
      <c r="M2706" s="563"/>
      <c r="N2706" s="563">
        <f t="shared" si="60"/>
        <v>0</v>
      </c>
      <c r="O2706" s="723"/>
    </row>
    <row r="2707" spans="1:15" ht="69.95" customHeight="1" x14ac:dyDescent="0.25">
      <c r="A2707" s="784"/>
      <c r="B2707" s="793"/>
      <c r="C2707" s="574">
        <v>2371009</v>
      </c>
      <c r="D2707" s="754" t="s">
        <v>1362</v>
      </c>
      <c r="E2707" s="794"/>
      <c r="F2707" s="784"/>
      <c r="G2707" s="1027">
        <v>54801009</v>
      </c>
      <c r="H2707" s="754" t="s">
        <v>1363</v>
      </c>
      <c r="I2707" s="660" t="s">
        <v>448</v>
      </c>
      <c r="J2707" s="660"/>
      <c r="K2707" s="795" t="s">
        <v>163</v>
      </c>
      <c r="L2707" s="1401">
        <v>2</v>
      </c>
      <c r="M2707" s="563"/>
      <c r="N2707" s="563">
        <f t="shared" si="60"/>
        <v>0</v>
      </c>
      <c r="O2707" s="723"/>
    </row>
    <row r="2708" spans="1:15" ht="69.95" customHeight="1" x14ac:dyDescent="0.25">
      <c r="A2708" s="784"/>
      <c r="B2708" s="793"/>
      <c r="C2708" s="574">
        <v>2852618</v>
      </c>
      <c r="D2708" s="754" t="s">
        <v>1364</v>
      </c>
      <c r="E2708" s="794"/>
      <c r="F2708" s="784"/>
      <c r="G2708" s="1027">
        <v>55616180</v>
      </c>
      <c r="H2708" s="754" t="s">
        <v>1365</v>
      </c>
      <c r="I2708" s="660" t="s">
        <v>448</v>
      </c>
      <c r="J2708" s="660"/>
      <c r="K2708" s="795" t="s">
        <v>163</v>
      </c>
      <c r="L2708" s="1385">
        <v>1</v>
      </c>
      <c r="M2708" s="563"/>
      <c r="N2708" s="563">
        <f t="shared" si="60"/>
        <v>0</v>
      </c>
      <c r="O2708" s="723"/>
    </row>
    <row r="2709" spans="1:15" ht="69.95" customHeight="1" x14ac:dyDescent="0.25">
      <c r="A2709" s="784"/>
      <c r="B2709" s="793"/>
      <c r="C2709" s="574">
        <v>7070430</v>
      </c>
      <c r="D2709" s="755" t="s">
        <v>1366</v>
      </c>
      <c r="E2709" s="794"/>
      <c r="F2709" s="784"/>
      <c r="G2709" s="1036">
        <v>10501004</v>
      </c>
      <c r="H2709" s="754" t="s">
        <v>1367</v>
      </c>
      <c r="I2709" s="660" t="s">
        <v>726</v>
      </c>
      <c r="J2709" s="660"/>
      <c r="K2709" s="795" t="s">
        <v>163</v>
      </c>
      <c r="L2709" s="1385">
        <v>1</v>
      </c>
      <c r="M2709" s="563"/>
      <c r="N2709" s="563">
        <f t="shared" si="60"/>
        <v>0</v>
      </c>
      <c r="O2709" s="723"/>
    </row>
    <row r="2710" spans="1:15" ht="69.95" customHeight="1" thickBot="1" x14ac:dyDescent="0.3">
      <c r="A2710" s="784"/>
      <c r="B2710" s="796"/>
      <c r="C2710" s="797">
        <v>2010703</v>
      </c>
      <c r="D2710" s="1037" t="s">
        <v>1368</v>
      </c>
      <c r="E2710" s="799"/>
      <c r="F2710" s="800"/>
      <c r="G2710" s="1028">
        <v>21001543</v>
      </c>
      <c r="H2710" s="1037" t="s">
        <v>1369</v>
      </c>
      <c r="I2710" s="801" t="s">
        <v>463</v>
      </c>
      <c r="J2710" s="801"/>
      <c r="K2710" s="802" t="s">
        <v>163</v>
      </c>
      <c r="L2710" s="1386">
        <v>1</v>
      </c>
      <c r="M2710" s="583"/>
      <c r="N2710" s="583">
        <f t="shared" si="60"/>
        <v>0</v>
      </c>
      <c r="O2710" s="803"/>
    </row>
    <row r="2711" spans="1:15" ht="69.95" customHeight="1" x14ac:dyDescent="0.25">
      <c r="A2711" s="804" t="s">
        <v>1372</v>
      </c>
      <c r="B2711" s="805" t="s">
        <v>1385</v>
      </c>
      <c r="C2711" s="644">
        <v>1015206</v>
      </c>
      <c r="D2711" s="1029" t="s">
        <v>683</v>
      </c>
      <c r="E2711" s="807" t="s">
        <v>1386</v>
      </c>
      <c r="F2711" s="808" t="s">
        <v>1386</v>
      </c>
      <c r="G2711" s="1030">
        <v>45002011</v>
      </c>
      <c r="H2711" s="1029" t="s">
        <v>684</v>
      </c>
      <c r="I2711" s="507" t="s">
        <v>685</v>
      </c>
      <c r="J2711" s="507" t="s">
        <v>30</v>
      </c>
      <c r="K2711" s="809" t="s">
        <v>103</v>
      </c>
      <c r="L2711" s="1403">
        <v>14</v>
      </c>
      <c r="M2711" s="509"/>
      <c r="N2711" s="509">
        <f t="shared" si="60"/>
        <v>0</v>
      </c>
      <c r="O2711" s="929">
        <f>SUM(N2711:N2717)</f>
        <v>0</v>
      </c>
    </row>
    <row r="2712" spans="1:15" ht="69.95" customHeight="1" x14ac:dyDescent="0.25">
      <c r="A2712" s="804"/>
      <c r="B2712" s="811"/>
      <c r="C2712" s="532">
        <v>2282003</v>
      </c>
      <c r="D2712" s="743" t="s">
        <v>1360</v>
      </c>
      <c r="E2712" s="812"/>
      <c r="F2712" s="804"/>
      <c r="G2712" s="1031">
        <v>13605010</v>
      </c>
      <c r="H2712" s="743" t="s">
        <v>1361</v>
      </c>
      <c r="I2712" s="677" t="s">
        <v>466</v>
      </c>
      <c r="J2712" s="677"/>
      <c r="K2712" s="813" t="s">
        <v>163</v>
      </c>
      <c r="L2712" s="1399">
        <v>3</v>
      </c>
      <c r="M2712" s="521"/>
      <c r="N2712" s="521">
        <f t="shared" si="60"/>
        <v>0</v>
      </c>
      <c r="O2712" s="744"/>
    </row>
    <row r="2713" spans="1:15" ht="69.95" customHeight="1" x14ac:dyDescent="0.25">
      <c r="A2713" s="804"/>
      <c r="B2713" s="811"/>
      <c r="C2713" s="532">
        <v>2371009</v>
      </c>
      <c r="D2713" s="743" t="s">
        <v>1362</v>
      </c>
      <c r="E2713" s="812"/>
      <c r="F2713" s="804"/>
      <c r="G2713" s="1031">
        <v>54801009</v>
      </c>
      <c r="H2713" s="743" t="s">
        <v>1363</v>
      </c>
      <c r="I2713" s="677" t="s">
        <v>448</v>
      </c>
      <c r="J2713" s="677"/>
      <c r="K2713" s="813" t="s">
        <v>163</v>
      </c>
      <c r="L2713" s="1406">
        <v>1</v>
      </c>
      <c r="M2713" s="521"/>
      <c r="N2713" s="521">
        <f t="shared" si="60"/>
        <v>0</v>
      </c>
      <c r="O2713" s="744"/>
    </row>
    <row r="2714" spans="1:15" ht="69.95" customHeight="1" x14ac:dyDescent="0.25">
      <c r="A2714" s="804"/>
      <c r="B2714" s="811"/>
      <c r="C2714" s="532">
        <v>2852618</v>
      </c>
      <c r="D2714" s="743" t="s">
        <v>1364</v>
      </c>
      <c r="E2714" s="812"/>
      <c r="F2714" s="804"/>
      <c r="G2714" s="1031">
        <v>55616180</v>
      </c>
      <c r="H2714" s="743" t="s">
        <v>1365</v>
      </c>
      <c r="I2714" s="677" t="s">
        <v>448</v>
      </c>
      <c r="J2714" s="677"/>
      <c r="K2714" s="813" t="s">
        <v>163</v>
      </c>
      <c r="L2714" s="1406">
        <v>1</v>
      </c>
      <c r="M2714" s="521"/>
      <c r="N2714" s="521">
        <f t="shared" si="60"/>
        <v>0</v>
      </c>
      <c r="O2714" s="744"/>
    </row>
    <row r="2715" spans="1:15" ht="69.95" customHeight="1" x14ac:dyDescent="0.25">
      <c r="A2715" s="804"/>
      <c r="B2715" s="811"/>
      <c r="C2715" s="532">
        <v>7070430</v>
      </c>
      <c r="D2715" s="751" t="s">
        <v>1366</v>
      </c>
      <c r="E2715" s="812"/>
      <c r="F2715" s="804"/>
      <c r="G2715" s="1032">
        <v>10501004</v>
      </c>
      <c r="H2715" s="743" t="s">
        <v>1367</v>
      </c>
      <c r="I2715" s="677" t="s">
        <v>726</v>
      </c>
      <c r="J2715" s="677"/>
      <c r="K2715" s="813" t="s">
        <v>163</v>
      </c>
      <c r="L2715" s="1406">
        <v>1</v>
      </c>
      <c r="M2715" s="521"/>
      <c r="N2715" s="521">
        <f t="shared" si="60"/>
        <v>0</v>
      </c>
      <c r="O2715" s="744"/>
    </row>
    <row r="2716" spans="1:15" ht="69.95" customHeight="1" x14ac:dyDescent="0.25">
      <c r="A2716" s="804"/>
      <c r="B2716" s="811"/>
      <c r="C2716" s="532">
        <v>2010703</v>
      </c>
      <c r="D2716" s="743" t="s">
        <v>1368</v>
      </c>
      <c r="E2716" s="812"/>
      <c r="F2716" s="804"/>
      <c r="G2716" s="1031">
        <v>21001543</v>
      </c>
      <c r="H2716" s="743" t="s">
        <v>1369</v>
      </c>
      <c r="I2716" s="677" t="s">
        <v>463</v>
      </c>
      <c r="J2716" s="677"/>
      <c r="K2716" s="813" t="s">
        <v>163</v>
      </c>
      <c r="L2716" s="1406">
        <v>1</v>
      </c>
      <c r="M2716" s="521"/>
      <c r="N2716" s="521">
        <f t="shared" si="60"/>
        <v>0</v>
      </c>
      <c r="O2716" s="744"/>
    </row>
    <row r="2717" spans="1:15" ht="69.95" customHeight="1" thickBot="1" x14ac:dyDescent="0.3">
      <c r="A2717" s="804"/>
      <c r="B2717" s="815"/>
      <c r="C2717" s="627">
        <v>2885915</v>
      </c>
      <c r="D2717" s="1033" t="s">
        <v>1374</v>
      </c>
      <c r="E2717" s="817"/>
      <c r="F2717" s="818"/>
      <c r="G2717" s="1034">
        <v>50551150</v>
      </c>
      <c r="H2717" s="1033" t="s">
        <v>1375</v>
      </c>
      <c r="I2717" s="819" t="s">
        <v>448</v>
      </c>
      <c r="J2717" s="819"/>
      <c r="K2717" s="820" t="s">
        <v>163</v>
      </c>
      <c r="L2717" s="1407">
        <v>1</v>
      </c>
      <c r="M2717" s="541"/>
      <c r="N2717" s="541">
        <f t="shared" si="60"/>
        <v>0</v>
      </c>
      <c r="O2717" s="821"/>
    </row>
    <row r="2718" spans="1:15" ht="69.95" customHeight="1" x14ac:dyDescent="0.25">
      <c r="A2718" s="784" t="s">
        <v>1372</v>
      </c>
      <c r="B2718" s="855" t="s">
        <v>1387</v>
      </c>
      <c r="C2718" s="630">
        <v>1015206</v>
      </c>
      <c r="D2718" s="1035" t="s">
        <v>683</v>
      </c>
      <c r="E2718" s="787" t="s">
        <v>1388</v>
      </c>
      <c r="F2718" s="788" t="s">
        <v>1388</v>
      </c>
      <c r="G2718" s="1026">
        <v>45002011</v>
      </c>
      <c r="H2718" s="1035" t="s">
        <v>684</v>
      </c>
      <c r="I2718" s="789" t="s">
        <v>685</v>
      </c>
      <c r="J2718" s="789" t="s">
        <v>30</v>
      </c>
      <c r="K2718" s="790" t="s">
        <v>103</v>
      </c>
      <c r="L2718" s="1404">
        <v>27</v>
      </c>
      <c r="M2718" s="552"/>
      <c r="N2718" s="552">
        <f t="shared" si="60"/>
        <v>0</v>
      </c>
      <c r="O2718" s="942">
        <f>SUM(N2718:N2724)</f>
        <v>0</v>
      </c>
    </row>
    <row r="2719" spans="1:15" ht="69.95" customHeight="1" x14ac:dyDescent="0.25">
      <c r="A2719" s="784"/>
      <c r="B2719" s="793"/>
      <c r="C2719" s="574">
        <v>2282003</v>
      </c>
      <c r="D2719" s="754" t="s">
        <v>1360</v>
      </c>
      <c r="E2719" s="794"/>
      <c r="F2719" s="784"/>
      <c r="G2719" s="1027">
        <v>13605010</v>
      </c>
      <c r="H2719" s="754" t="s">
        <v>1361</v>
      </c>
      <c r="I2719" s="660" t="s">
        <v>466</v>
      </c>
      <c r="J2719" s="660"/>
      <c r="K2719" s="795" t="s">
        <v>163</v>
      </c>
      <c r="L2719" s="1401">
        <v>4</v>
      </c>
      <c r="M2719" s="563"/>
      <c r="N2719" s="563">
        <f t="shared" si="60"/>
        <v>0</v>
      </c>
      <c r="O2719" s="723"/>
    </row>
    <row r="2720" spans="1:15" ht="69.95" customHeight="1" x14ac:dyDescent="0.25">
      <c r="A2720" s="784"/>
      <c r="B2720" s="793"/>
      <c r="C2720" s="574">
        <v>2371009</v>
      </c>
      <c r="D2720" s="754" t="s">
        <v>1362</v>
      </c>
      <c r="E2720" s="794"/>
      <c r="F2720" s="784"/>
      <c r="G2720" s="1027">
        <v>54801009</v>
      </c>
      <c r="H2720" s="754" t="s">
        <v>1363</v>
      </c>
      <c r="I2720" s="660" t="s">
        <v>448</v>
      </c>
      <c r="J2720" s="660"/>
      <c r="K2720" s="795" t="s">
        <v>163</v>
      </c>
      <c r="L2720" s="1401">
        <v>2</v>
      </c>
      <c r="M2720" s="563"/>
      <c r="N2720" s="563">
        <f t="shared" si="60"/>
        <v>0</v>
      </c>
      <c r="O2720" s="723"/>
    </row>
    <row r="2721" spans="1:15" ht="69.95" customHeight="1" x14ac:dyDescent="0.25">
      <c r="A2721" s="784"/>
      <c r="B2721" s="793"/>
      <c r="C2721" s="574">
        <v>2852618</v>
      </c>
      <c r="D2721" s="754" t="s">
        <v>1364</v>
      </c>
      <c r="E2721" s="794"/>
      <c r="F2721" s="784"/>
      <c r="G2721" s="1027">
        <v>55616180</v>
      </c>
      <c r="H2721" s="754" t="s">
        <v>1365</v>
      </c>
      <c r="I2721" s="660" t="s">
        <v>448</v>
      </c>
      <c r="J2721" s="660"/>
      <c r="K2721" s="795" t="s">
        <v>163</v>
      </c>
      <c r="L2721" s="1385">
        <v>1</v>
      </c>
      <c r="M2721" s="563"/>
      <c r="N2721" s="563">
        <f t="shared" si="60"/>
        <v>0</v>
      </c>
      <c r="O2721" s="723"/>
    </row>
    <row r="2722" spans="1:15" ht="69.95" customHeight="1" x14ac:dyDescent="0.25">
      <c r="A2722" s="784"/>
      <c r="B2722" s="793"/>
      <c r="C2722" s="574">
        <v>7070430</v>
      </c>
      <c r="D2722" s="755" t="s">
        <v>1366</v>
      </c>
      <c r="E2722" s="794"/>
      <c r="F2722" s="784"/>
      <c r="G2722" s="1036">
        <v>10501004</v>
      </c>
      <c r="H2722" s="754" t="s">
        <v>1367</v>
      </c>
      <c r="I2722" s="660" t="s">
        <v>726</v>
      </c>
      <c r="J2722" s="660"/>
      <c r="K2722" s="795" t="s">
        <v>163</v>
      </c>
      <c r="L2722" s="1385">
        <v>1</v>
      </c>
      <c r="M2722" s="563"/>
      <c r="N2722" s="563">
        <f t="shared" si="60"/>
        <v>0</v>
      </c>
      <c r="O2722" s="723"/>
    </row>
    <row r="2723" spans="1:15" ht="69.95" customHeight="1" x14ac:dyDescent="0.25">
      <c r="A2723" s="784"/>
      <c r="B2723" s="793"/>
      <c r="C2723" s="574">
        <v>2010703</v>
      </c>
      <c r="D2723" s="754" t="s">
        <v>1368</v>
      </c>
      <c r="E2723" s="794"/>
      <c r="F2723" s="784"/>
      <c r="G2723" s="1027">
        <v>21001543</v>
      </c>
      <c r="H2723" s="754" t="s">
        <v>1369</v>
      </c>
      <c r="I2723" s="660" t="s">
        <v>463</v>
      </c>
      <c r="J2723" s="660"/>
      <c r="K2723" s="795" t="s">
        <v>163</v>
      </c>
      <c r="L2723" s="1385">
        <v>1</v>
      </c>
      <c r="M2723" s="563"/>
      <c r="N2723" s="563">
        <f t="shared" si="60"/>
        <v>0</v>
      </c>
      <c r="O2723" s="723"/>
    </row>
    <row r="2724" spans="1:15" ht="69.95" customHeight="1" thickBot="1" x14ac:dyDescent="0.3">
      <c r="A2724" s="784"/>
      <c r="B2724" s="796"/>
      <c r="C2724" s="797">
        <v>2885915</v>
      </c>
      <c r="D2724" s="1037" t="s">
        <v>1374</v>
      </c>
      <c r="E2724" s="799"/>
      <c r="F2724" s="800"/>
      <c r="G2724" s="1028">
        <v>50551150</v>
      </c>
      <c r="H2724" s="1037" t="s">
        <v>1375</v>
      </c>
      <c r="I2724" s="801" t="s">
        <v>448</v>
      </c>
      <c r="J2724" s="801"/>
      <c r="K2724" s="802" t="s">
        <v>163</v>
      </c>
      <c r="L2724" s="1386">
        <v>1</v>
      </c>
      <c r="M2724" s="583"/>
      <c r="N2724" s="583">
        <f t="shared" si="60"/>
        <v>0</v>
      </c>
      <c r="O2724" s="803"/>
    </row>
    <row r="2725" spans="1:15" ht="69.95" customHeight="1" x14ac:dyDescent="0.25">
      <c r="A2725" s="804" t="s">
        <v>1378</v>
      </c>
      <c r="B2725" s="805" t="s">
        <v>1389</v>
      </c>
      <c r="C2725" s="644">
        <v>1015206</v>
      </c>
      <c r="D2725" s="1029" t="s">
        <v>683</v>
      </c>
      <c r="E2725" s="807" t="s">
        <v>1390</v>
      </c>
      <c r="F2725" s="808" t="s">
        <v>1390</v>
      </c>
      <c r="G2725" s="1030">
        <v>45002011</v>
      </c>
      <c r="H2725" s="1029" t="s">
        <v>684</v>
      </c>
      <c r="I2725" s="507" t="s">
        <v>685</v>
      </c>
      <c r="J2725" s="507" t="s">
        <v>30</v>
      </c>
      <c r="K2725" s="809" t="s">
        <v>103</v>
      </c>
      <c r="L2725" s="1403">
        <v>20</v>
      </c>
      <c r="M2725" s="509"/>
      <c r="N2725" s="509">
        <f t="shared" si="60"/>
        <v>0</v>
      </c>
      <c r="O2725" s="929">
        <f>SUM(N2725:N2730)</f>
        <v>0</v>
      </c>
    </row>
    <row r="2726" spans="1:15" ht="69.95" customHeight="1" x14ac:dyDescent="0.25">
      <c r="A2726" s="804"/>
      <c r="B2726" s="811"/>
      <c r="C2726" s="532">
        <v>2282003</v>
      </c>
      <c r="D2726" s="743" t="s">
        <v>1360</v>
      </c>
      <c r="E2726" s="812"/>
      <c r="F2726" s="804"/>
      <c r="G2726" s="1031">
        <v>13605010</v>
      </c>
      <c r="H2726" s="743" t="s">
        <v>1361</v>
      </c>
      <c r="I2726" s="677" t="s">
        <v>466</v>
      </c>
      <c r="J2726" s="677"/>
      <c r="K2726" s="813" t="s">
        <v>163</v>
      </c>
      <c r="L2726" s="1399">
        <v>3</v>
      </c>
      <c r="M2726" s="521"/>
      <c r="N2726" s="521">
        <f t="shared" si="60"/>
        <v>0</v>
      </c>
      <c r="O2726" s="744"/>
    </row>
    <row r="2727" spans="1:15" ht="69.95" customHeight="1" x14ac:dyDescent="0.25">
      <c r="A2727" s="804"/>
      <c r="B2727" s="811"/>
      <c r="C2727" s="532">
        <v>2371009</v>
      </c>
      <c r="D2727" s="743" t="s">
        <v>1362</v>
      </c>
      <c r="E2727" s="812"/>
      <c r="F2727" s="804"/>
      <c r="G2727" s="1031">
        <v>54801009</v>
      </c>
      <c r="H2727" s="743" t="s">
        <v>1363</v>
      </c>
      <c r="I2727" s="677" t="s">
        <v>448</v>
      </c>
      <c r="J2727" s="677"/>
      <c r="K2727" s="813" t="s">
        <v>163</v>
      </c>
      <c r="L2727" s="1399">
        <v>1</v>
      </c>
      <c r="M2727" s="521"/>
      <c r="N2727" s="521">
        <f t="shared" si="60"/>
        <v>0</v>
      </c>
      <c r="O2727" s="744"/>
    </row>
    <row r="2728" spans="1:15" ht="69.95" customHeight="1" x14ac:dyDescent="0.25">
      <c r="A2728" s="804"/>
      <c r="B2728" s="811"/>
      <c r="C2728" s="532">
        <v>2010703</v>
      </c>
      <c r="D2728" s="743" t="s">
        <v>1368</v>
      </c>
      <c r="E2728" s="812"/>
      <c r="F2728" s="804"/>
      <c r="G2728" s="1031">
        <v>21001543</v>
      </c>
      <c r="H2728" s="743" t="s">
        <v>1369</v>
      </c>
      <c r="I2728" s="677" t="s">
        <v>463</v>
      </c>
      <c r="J2728" s="677"/>
      <c r="K2728" s="813" t="s">
        <v>163</v>
      </c>
      <c r="L2728" s="1399">
        <v>1</v>
      </c>
      <c r="M2728" s="521"/>
      <c r="N2728" s="521">
        <f t="shared" si="60"/>
        <v>0</v>
      </c>
      <c r="O2728" s="744"/>
    </row>
    <row r="2729" spans="1:15" ht="69.95" customHeight="1" x14ac:dyDescent="0.25">
      <c r="A2729" s="804"/>
      <c r="B2729" s="811"/>
      <c r="C2729" s="532">
        <v>2988216</v>
      </c>
      <c r="D2729" s="743" t="s">
        <v>1232</v>
      </c>
      <c r="E2729" s="812"/>
      <c r="F2729" s="804"/>
      <c r="G2729" s="1031">
        <v>55201016</v>
      </c>
      <c r="H2729" s="743" t="s">
        <v>1233</v>
      </c>
      <c r="I2729" s="677" t="s">
        <v>448</v>
      </c>
      <c r="J2729" s="677"/>
      <c r="K2729" s="813" t="s">
        <v>163</v>
      </c>
      <c r="L2729" s="1399">
        <v>1</v>
      </c>
      <c r="M2729" s="521"/>
      <c r="N2729" s="521">
        <f t="shared" si="60"/>
        <v>0</v>
      </c>
      <c r="O2729" s="744"/>
    </row>
    <row r="2730" spans="1:15" ht="69.95" customHeight="1" thickBot="1" x14ac:dyDescent="0.3">
      <c r="A2730" s="804"/>
      <c r="B2730" s="815"/>
      <c r="C2730" s="627">
        <v>2820111</v>
      </c>
      <c r="D2730" s="1033" t="s">
        <v>455</v>
      </c>
      <c r="E2730" s="817"/>
      <c r="F2730" s="818"/>
      <c r="G2730" s="1034">
        <v>50113160</v>
      </c>
      <c r="H2730" s="1033" t="s">
        <v>456</v>
      </c>
      <c r="I2730" s="819" t="s">
        <v>448</v>
      </c>
      <c r="J2730" s="819"/>
      <c r="K2730" s="820" t="s">
        <v>163</v>
      </c>
      <c r="L2730" s="1400">
        <v>1</v>
      </c>
      <c r="M2730" s="541"/>
      <c r="N2730" s="541">
        <f t="shared" si="60"/>
        <v>0</v>
      </c>
      <c r="O2730" s="821"/>
    </row>
    <row r="2731" spans="1:15" ht="69.95" customHeight="1" x14ac:dyDescent="0.25">
      <c r="A2731" s="784" t="s">
        <v>1358</v>
      </c>
      <c r="B2731" s="855" t="s">
        <v>1391</v>
      </c>
      <c r="C2731" s="630">
        <v>1015206</v>
      </c>
      <c r="D2731" s="1035" t="s">
        <v>683</v>
      </c>
      <c r="E2731" s="787" t="s">
        <v>1392</v>
      </c>
      <c r="F2731" s="788" t="s">
        <v>1392</v>
      </c>
      <c r="G2731" s="1026">
        <v>45002011</v>
      </c>
      <c r="H2731" s="1035" t="s">
        <v>684</v>
      </c>
      <c r="I2731" s="789" t="s">
        <v>685</v>
      </c>
      <c r="J2731" s="789" t="s">
        <v>623</v>
      </c>
      <c r="K2731" s="790" t="s">
        <v>103</v>
      </c>
      <c r="L2731" s="1404">
        <v>11</v>
      </c>
      <c r="M2731" s="552"/>
      <c r="N2731" s="552">
        <f>M2731*L2731</f>
        <v>0</v>
      </c>
      <c r="O2731" s="942">
        <f>SUM(N2731:N2735)</f>
        <v>0</v>
      </c>
    </row>
    <row r="2732" spans="1:15" ht="69.95" customHeight="1" x14ac:dyDescent="0.25">
      <c r="A2732" s="784"/>
      <c r="B2732" s="793"/>
      <c r="C2732" s="574">
        <v>2282003</v>
      </c>
      <c r="D2732" s="754" t="s">
        <v>1360</v>
      </c>
      <c r="E2732" s="794"/>
      <c r="F2732" s="784"/>
      <c r="G2732" s="1027">
        <v>13605010</v>
      </c>
      <c r="H2732" s="754" t="s">
        <v>1361</v>
      </c>
      <c r="I2732" s="660" t="s">
        <v>466</v>
      </c>
      <c r="J2732" s="660"/>
      <c r="K2732" s="795" t="s">
        <v>163</v>
      </c>
      <c r="L2732" s="1401">
        <v>1</v>
      </c>
      <c r="M2732" s="563"/>
      <c r="N2732" s="563">
        <f>M2732*L2732</f>
        <v>0</v>
      </c>
      <c r="O2732" s="723"/>
    </row>
    <row r="2733" spans="1:15" ht="69.95" customHeight="1" x14ac:dyDescent="0.25">
      <c r="A2733" s="784"/>
      <c r="B2733" s="793"/>
      <c r="C2733" s="574">
        <v>2371009</v>
      </c>
      <c r="D2733" s="754" t="s">
        <v>1362</v>
      </c>
      <c r="E2733" s="794"/>
      <c r="F2733" s="784"/>
      <c r="G2733" s="1027">
        <v>54801009</v>
      </c>
      <c r="H2733" s="754" t="s">
        <v>1363</v>
      </c>
      <c r="I2733" s="660" t="s">
        <v>448</v>
      </c>
      <c r="J2733" s="660"/>
      <c r="K2733" s="795" t="s">
        <v>163</v>
      </c>
      <c r="L2733" s="1385">
        <v>1</v>
      </c>
      <c r="M2733" s="563"/>
      <c r="N2733" s="563">
        <f>M2733*L2733</f>
        <v>0</v>
      </c>
      <c r="O2733" s="723"/>
    </row>
    <row r="2734" spans="1:15" ht="69.95" customHeight="1" x14ac:dyDescent="0.25">
      <c r="A2734" s="784"/>
      <c r="B2734" s="793"/>
      <c r="C2734" s="574">
        <v>2852618</v>
      </c>
      <c r="D2734" s="754" t="s">
        <v>1364</v>
      </c>
      <c r="E2734" s="794"/>
      <c r="F2734" s="784"/>
      <c r="G2734" s="1027">
        <v>55616180</v>
      </c>
      <c r="H2734" s="754" t="s">
        <v>1365</v>
      </c>
      <c r="I2734" s="660" t="s">
        <v>448</v>
      </c>
      <c r="J2734" s="660"/>
      <c r="K2734" s="795" t="s">
        <v>163</v>
      </c>
      <c r="L2734" s="1385">
        <v>1</v>
      </c>
      <c r="M2734" s="563"/>
      <c r="N2734" s="563">
        <f>M2734*L2734</f>
        <v>0</v>
      </c>
      <c r="O2734" s="723"/>
    </row>
    <row r="2735" spans="1:15" ht="69.95" customHeight="1" thickBot="1" x14ac:dyDescent="0.3">
      <c r="A2735" s="784"/>
      <c r="B2735" s="796"/>
      <c r="C2735" s="797">
        <v>7070430</v>
      </c>
      <c r="D2735" s="1038" t="s">
        <v>1366</v>
      </c>
      <c r="E2735" s="799"/>
      <c r="F2735" s="800"/>
      <c r="G2735" s="1039">
        <v>10501004</v>
      </c>
      <c r="H2735" s="1037" t="s">
        <v>1367</v>
      </c>
      <c r="I2735" s="801" t="s">
        <v>726</v>
      </c>
      <c r="J2735" s="801"/>
      <c r="K2735" s="802" t="s">
        <v>163</v>
      </c>
      <c r="L2735" s="1386">
        <v>1</v>
      </c>
      <c r="M2735" s="583"/>
      <c r="N2735" s="583">
        <f>M2735*L2735</f>
        <v>0</v>
      </c>
      <c r="O2735" s="803"/>
    </row>
    <row r="2736" spans="1:15" ht="69.95" customHeight="1" x14ac:dyDescent="0.25">
      <c r="A2736" s="804" t="s">
        <v>1372</v>
      </c>
      <c r="B2736" s="805" t="s">
        <v>1393</v>
      </c>
      <c r="C2736" s="644">
        <v>1015206</v>
      </c>
      <c r="D2736" s="1029" t="s">
        <v>683</v>
      </c>
      <c r="E2736" s="807" t="s">
        <v>1394</v>
      </c>
      <c r="F2736" s="927" t="s">
        <v>1394</v>
      </c>
      <c r="G2736" s="1030">
        <v>45002011</v>
      </c>
      <c r="H2736" s="1029" t="s">
        <v>684</v>
      </c>
      <c r="I2736" s="507" t="s">
        <v>685</v>
      </c>
      <c r="J2736" s="507" t="s">
        <v>623</v>
      </c>
      <c r="K2736" s="809" t="s">
        <v>103</v>
      </c>
      <c r="L2736" s="1403">
        <v>11</v>
      </c>
      <c r="M2736" s="509"/>
      <c r="N2736" s="509">
        <f t="shared" ref="N2736:N2741" si="61">M2736*L2736</f>
        <v>0</v>
      </c>
      <c r="O2736" s="929">
        <f>SUM(N2736:N2741)</f>
        <v>0</v>
      </c>
    </row>
    <row r="2737" spans="1:15" ht="69.95" customHeight="1" x14ac:dyDescent="0.25">
      <c r="A2737" s="804"/>
      <c r="B2737" s="811"/>
      <c r="C2737" s="532">
        <v>2282003</v>
      </c>
      <c r="D2737" s="743" t="s">
        <v>1360</v>
      </c>
      <c r="E2737" s="812"/>
      <c r="F2737" s="932"/>
      <c r="G2737" s="1031">
        <v>13605010</v>
      </c>
      <c r="H2737" s="743" t="s">
        <v>1361</v>
      </c>
      <c r="I2737" s="677" t="s">
        <v>466</v>
      </c>
      <c r="J2737" s="677"/>
      <c r="K2737" s="813" t="s">
        <v>163</v>
      </c>
      <c r="L2737" s="1399">
        <v>1</v>
      </c>
      <c r="M2737" s="521"/>
      <c r="N2737" s="521">
        <f t="shared" si="61"/>
        <v>0</v>
      </c>
      <c r="O2737" s="744"/>
    </row>
    <row r="2738" spans="1:15" ht="69.95" customHeight="1" x14ac:dyDescent="0.25">
      <c r="A2738" s="804"/>
      <c r="B2738" s="811"/>
      <c r="C2738" s="532">
        <v>2371009</v>
      </c>
      <c r="D2738" s="743" t="s">
        <v>1362</v>
      </c>
      <c r="E2738" s="812"/>
      <c r="F2738" s="932"/>
      <c r="G2738" s="1031">
        <v>54801009</v>
      </c>
      <c r="H2738" s="743" t="s">
        <v>1363</v>
      </c>
      <c r="I2738" s="677" t="s">
        <v>448</v>
      </c>
      <c r="J2738" s="677"/>
      <c r="K2738" s="813" t="s">
        <v>163</v>
      </c>
      <c r="L2738" s="1406">
        <v>1</v>
      </c>
      <c r="M2738" s="521"/>
      <c r="N2738" s="521">
        <f t="shared" si="61"/>
        <v>0</v>
      </c>
      <c r="O2738" s="744"/>
    </row>
    <row r="2739" spans="1:15" ht="69.95" customHeight="1" x14ac:dyDescent="0.25">
      <c r="A2739" s="804"/>
      <c r="B2739" s="811"/>
      <c r="C2739" s="532">
        <v>2852618</v>
      </c>
      <c r="D2739" s="743" t="s">
        <v>1364</v>
      </c>
      <c r="E2739" s="812"/>
      <c r="F2739" s="932"/>
      <c r="G2739" s="1031">
        <v>55616180</v>
      </c>
      <c r="H2739" s="743" t="s">
        <v>1365</v>
      </c>
      <c r="I2739" s="677" t="s">
        <v>448</v>
      </c>
      <c r="J2739" s="677"/>
      <c r="K2739" s="813" t="s">
        <v>163</v>
      </c>
      <c r="L2739" s="1406">
        <v>1</v>
      </c>
      <c r="M2739" s="521"/>
      <c r="N2739" s="521">
        <f t="shared" si="61"/>
        <v>0</v>
      </c>
      <c r="O2739" s="744"/>
    </row>
    <row r="2740" spans="1:15" ht="69.95" customHeight="1" x14ac:dyDescent="0.25">
      <c r="A2740" s="804"/>
      <c r="B2740" s="811"/>
      <c r="C2740" s="532">
        <v>7070430</v>
      </c>
      <c r="D2740" s="751" t="s">
        <v>1366</v>
      </c>
      <c r="E2740" s="812"/>
      <c r="F2740" s="932"/>
      <c r="G2740" s="1032">
        <v>10501004</v>
      </c>
      <c r="H2740" s="743" t="s">
        <v>1367</v>
      </c>
      <c r="I2740" s="677" t="s">
        <v>726</v>
      </c>
      <c r="J2740" s="677"/>
      <c r="K2740" s="813" t="s">
        <v>163</v>
      </c>
      <c r="L2740" s="1406">
        <v>1</v>
      </c>
      <c r="M2740" s="521"/>
      <c r="N2740" s="521">
        <f t="shared" si="61"/>
        <v>0</v>
      </c>
      <c r="O2740" s="744"/>
    </row>
    <row r="2741" spans="1:15" ht="69.95" customHeight="1" thickBot="1" x14ac:dyDescent="0.3">
      <c r="A2741" s="804"/>
      <c r="B2741" s="815"/>
      <c r="C2741" s="627">
        <v>2885915</v>
      </c>
      <c r="D2741" s="1033" t="s">
        <v>1374</v>
      </c>
      <c r="E2741" s="817"/>
      <c r="F2741" s="936"/>
      <c r="G2741" s="1034">
        <v>50551150</v>
      </c>
      <c r="H2741" s="1033" t="s">
        <v>1375</v>
      </c>
      <c r="I2741" s="819" t="s">
        <v>448</v>
      </c>
      <c r="J2741" s="819"/>
      <c r="K2741" s="820" t="s">
        <v>163</v>
      </c>
      <c r="L2741" s="1407">
        <v>1</v>
      </c>
      <c r="M2741" s="541"/>
      <c r="N2741" s="541">
        <f t="shared" si="61"/>
        <v>0</v>
      </c>
      <c r="O2741" s="821"/>
    </row>
    <row r="2742" spans="1:15" ht="69.95" customHeight="1" x14ac:dyDescent="0.25">
      <c r="A2742" s="1040" t="s">
        <v>1378</v>
      </c>
      <c r="B2742" s="544" t="s">
        <v>1395</v>
      </c>
      <c r="C2742" s="549">
        <v>1015206</v>
      </c>
      <c r="D2742" s="786" t="s">
        <v>683</v>
      </c>
      <c r="E2742" s="547" t="s">
        <v>1396</v>
      </c>
      <c r="F2742" s="548" t="s">
        <v>1396</v>
      </c>
      <c r="G2742" s="1026">
        <v>45002011</v>
      </c>
      <c r="H2742" s="786" t="s">
        <v>684</v>
      </c>
      <c r="I2742" s="789" t="s">
        <v>685</v>
      </c>
      <c r="J2742" s="789" t="s">
        <v>623</v>
      </c>
      <c r="K2742" s="551" t="s">
        <v>103</v>
      </c>
      <c r="L2742" s="1378">
        <v>20</v>
      </c>
      <c r="M2742" s="552"/>
      <c r="N2742" s="552">
        <f>L2742*M2742</f>
        <v>0</v>
      </c>
      <c r="O2742" s="553">
        <f>SUM(N2742:N2746)</f>
        <v>0</v>
      </c>
    </row>
    <row r="2743" spans="1:15" ht="69.95" customHeight="1" x14ac:dyDescent="0.25">
      <c r="A2743" s="1040"/>
      <c r="B2743" s="554"/>
      <c r="C2743" s="559">
        <v>2282003</v>
      </c>
      <c r="D2743" s="708" t="s">
        <v>1360</v>
      </c>
      <c r="E2743" s="566"/>
      <c r="F2743" s="543"/>
      <c r="G2743" s="1027">
        <v>13605010</v>
      </c>
      <c r="H2743" s="710" t="s">
        <v>1361</v>
      </c>
      <c r="I2743" s="668" t="s">
        <v>466</v>
      </c>
      <c r="J2743" s="668"/>
      <c r="K2743" s="562" t="s">
        <v>163</v>
      </c>
      <c r="L2743" s="1379">
        <v>1</v>
      </c>
      <c r="M2743" s="563"/>
      <c r="N2743" s="563">
        <f>L2743*M2743</f>
        <v>0</v>
      </c>
      <c r="O2743" s="564"/>
    </row>
    <row r="2744" spans="1:15" ht="69.95" customHeight="1" x14ac:dyDescent="0.25">
      <c r="A2744" s="1040"/>
      <c r="B2744" s="554"/>
      <c r="C2744" s="559">
        <v>2371009</v>
      </c>
      <c r="D2744" s="708" t="s">
        <v>1362</v>
      </c>
      <c r="E2744" s="566"/>
      <c r="F2744" s="543"/>
      <c r="G2744" s="1027">
        <v>54801009</v>
      </c>
      <c r="H2744" s="710" t="s">
        <v>1363</v>
      </c>
      <c r="I2744" s="668" t="s">
        <v>448</v>
      </c>
      <c r="J2744" s="668"/>
      <c r="K2744" s="562" t="s">
        <v>163</v>
      </c>
      <c r="L2744" s="1379">
        <v>1</v>
      </c>
      <c r="M2744" s="563"/>
      <c r="N2744" s="563">
        <f>L2744*M2744</f>
        <v>0</v>
      </c>
      <c r="O2744" s="564"/>
    </row>
    <row r="2745" spans="1:15" ht="69.95" customHeight="1" x14ac:dyDescent="0.25">
      <c r="A2745" s="1040"/>
      <c r="B2745" s="554"/>
      <c r="C2745" s="559">
        <v>2988216</v>
      </c>
      <c r="D2745" s="710" t="s">
        <v>1232</v>
      </c>
      <c r="E2745" s="566"/>
      <c r="F2745" s="543"/>
      <c r="G2745" s="1041">
        <v>55201016</v>
      </c>
      <c r="H2745" s="1042" t="s">
        <v>1233</v>
      </c>
      <c r="I2745" s="665" t="s">
        <v>448</v>
      </c>
      <c r="J2745" s="665"/>
      <c r="K2745" s="562" t="s">
        <v>163</v>
      </c>
      <c r="L2745" s="1379">
        <v>1</v>
      </c>
      <c r="M2745" s="563"/>
      <c r="N2745" s="563">
        <f>L2745*M2745</f>
        <v>0</v>
      </c>
      <c r="O2745" s="564"/>
    </row>
    <row r="2746" spans="1:15" ht="69.95" customHeight="1" thickBot="1" x14ac:dyDescent="0.3">
      <c r="A2746" s="1040"/>
      <c r="B2746" s="575"/>
      <c r="C2746" s="1043">
        <v>2820111</v>
      </c>
      <c r="D2746" s="1008" t="s">
        <v>455</v>
      </c>
      <c r="E2746" s="1044"/>
      <c r="F2746" s="579"/>
      <c r="G2746" s="1045">
        <v>50113160</v>
      </c>
      <c r="H2746" s="1046" t="s">
        <v>456</v>
      </c>
      <c r="I2746" s="1047" t="s">
        <v>448</v>
      </c>
      <c r="J2746" s="1047"/>
      <c r="K2746" s="582" t="s">
        <v>163</v>
      </c>
      <c r="L2746" s="1408">
        <v>1</v>
      </c>
      <c r="M2746" s="583"/>
      <c r="N2746" s="583">
        <f>L2746*M2746</f>
        <v>0</v>
      </c>
      <c r="O2746" s="584"/>
    </row>
    <row r="2747" spans="1:15" ht="69.95" customHeight="1" x14ac:dyDescent="0.25">
      <c r="A2747" s="1048" t="s">
        <v>1378</v>
      </c>
      <c r="B2747" s="502" t="s">
        <v>1397</v>
      </c>
      <c r="C2747" s="503">
        <v>1015206</v>
      </c>
      <c r="D2747" s="806" t="s">
        <v>683</v>
      </c>
      <c r="E2747" s="505" t="s">
        <v>1398</v>
      </c>
      <c r="F2747" s="506" t="s">
        <v>1398</v>
      </c>
      <c r="G2747" s="1030">
        <v>45002011</v>
      </c>
      <c r="H2747" s="806" t="s">
        <v>684</v>
      </c>
      <c r="I2747" s="507" t="s">
        <v>685</v>
      </c>
      <c r="J2747" s="507" t="s">
        <v>30</v>
      </c>
      <c r="K2747" s="508" t="s">
        <v>103</v>
      </c>
      <c r="L2747" s="1374">
        <v>35</v>
      </c>
      <c r="M2747" s="509"/>
      <c r="N2747" s="509">
        <f t="shared" ref="N2747:N2777" si="62">L2747*M2747</f>
        <v>0</v>
      </c>
      <c r="O2747" s="510">
        <f>SUM(N2747:N2752)</f>
        <v>0</v>
      </c>
    </row>
    <row r="2748" spans="1:15" ht="69.95" customHeight="1" x14ac:dyDescent="0.25">
      <c r="A2748" s="1048"/>
      <c r="B2748" s="511"/>
      <c r="C2748" s="512">
        <v>2282003</v>
      </c>
      <c r="D2748" s="711" t="s">
        <v>1360</v>
      </c>
      <c r="E2748" s="524"/>
      <c r="F2748" s="501"/>
      <c r="G2748" s="1031">
        <v>13605010</v>
      </c>
      <c r="H2748" s="713" t="s">
        <v>1361</v>
      </c>
      <c r="I2748" s="686" t="s">
        <v>466</v>
      </c>
      <c r="J2748" s="686"/>
      <c r="K2748" s="518" t="s">
        <v>163</v>
      </c>
      <c r="L2748" s="1375">
        <v>4</v>
      </c>
      <c r="M2748" s="521"/>
      <c r="N2748" s="521">
        <f t="shared" si="62"/>
        <v>0</v>
      </c>
      <c r="O2748" s="522"/>
    </row>
    <row r="2749" spans="1:15" ht="69.95" customHeight="1" x14ac:dyDescent="0.25">
      <c r="A2749" s="1048"/>
      <c r="B2749" s="511"/>
      <c r="C2749" s="512">
        <v>2371009</v>
      </c>
      <c r="D2749" s="711" t="s">
        <v>1362</v>
      </c>
      <c r="E2749" s="524"/>
      <c r="F2749" s="501"/>
      <c r="G2749" s="1031">
        <v>54801009</v>
      </c>
      <c r="H2749" s="713" t="s">
        <v>1363</v>
      </c>
      <c r="I2749" s="686" t="s">
        <v>448</v>
      </c>
      <c r="J2749" s="686"/>
      <c r="K2749" s="518" t="s">
        <v>163</v>
      </c>
      <c r="L2749" s="1375">
        <v>2</v>
      </c>
      <c r="M2749" s="521"/>
      <c r="N2749" s="521">
        <f t="shared" si="62"/>
        <v>0</v>
      </c>
      <c r="O2749" s="522"/>
    </row>
    <row r="2750" spans="1:15" ht="69.95" customHeight="1" x14ac:dyDescent="0.25">
      <c r="A2750" s="1048"/>
      <c r="B2750" s="511"/>
      <c r="C2750" s="595">
        <v>2010703</v>
      </c>
      <c r="D2750" s="711" t="s">
        <v>1368</v>
      </c>
      <c r="E2750" s="524"/>
      <c r="F2750" s="501"/>
      <c r="G2750" s="1031">
        <v>21001543</v>
      </c>
      <c r="H2750" s="713" t="s">
        <v>1369</v>
      </c>
      <c r="I2750" s="686" t="s">
        <v>463</v>
      </c>
      <c r="J2750" s="686"/>
      <c r="K2750" s="518" t="s">
        <v>163</v>
      </c>
      <c r="L2750" s="1375">
        <v>1</v>
      </c>
      <c r="M2750" s="521"/>
      <c r="N2750" s="521">
        <f t="shared" si="62"/>
        <v>0</v>
      </c>
      <c r="O2750" s="522"/>
    </row>
    <row r="2751" spans="1:15" ht="69.95" customHeight="1" x14ac:dyDescent="0.25">
      <c r="A2751" s="1048"/>
      <c r="B2751" s="511"/>
      <c r="C2751" s="512">
        <v>2988216</v>
      </c>
      <c r="D2751" s="713" t="s">
        <v>1232</v>
      </c>
      <c r="E2751" s="524"/>
      <c r="F2751" s="501"/>
      <c r="G2751" s="1049">
        <v>55201016</v>
      </c>
      <c r="H2751" s="1050" t="s">
        <v>1233</v>
      </c>
      <c r="I2751" s="517" t="s">
        <v>448</v>
      </c>
      <c r="J2751" s="517"/>
      <c r="K2751" s="518" t="s">
        <v>163</v>
      </c>
      <c r="L2751" s="1375">
        <v>1</v>
      </c>
      <c r="M2751" s="521"/>
      <c r="N2751" s="521">
        <f t="shared" si="62"/>
        <v>0</v>
      </c>
      <c r="O2751" s="522"/>
    </row>
    <row r="2752" spans="1:15" ht="69.95" customHeight="1" thickBot="1" x14ac:dyDescent="0.3">
      <c r="A2752" s="1048"/>
      <c r="B2752" s="533"/>
      <c r="C2752" s="1051">
        <v>2820111</v>
      </c>
      <c r="D2752" s="1002" t="s">
        <v>455</v>
      </c>
      <c r="E2752" s="1052"/>
      <c r="F2752" s="536"/>
      <c r="G2752" s="1053">
        <v>50113160</v>
      </c>
      <c r="H2752" s="1054" t="s">
        <v>456</v>
      </c>
      <c r="I2752" s="1055" t="s">
        <v>448</v>
      </c>
      <c r="J2752" s="1055"/>
      <c r="K2752" s="538" t="s">
        <v>163</v>
      </c>
      <c r="L2752" s="1409">
        <v>1</v>
      </c>
      <c r="M2752" s="541"/>
      <c r="N2752" s="541">
        <f t="shared" si="62"/>
        <v>0</v>
      </c>
      <c r="O2752" s="542"/>
    </row>
    <row r="2753" spans="1:15" ht="69.95" customHeight="1" x14ac:dyDescent="0.25">
      <c r="A2753" s="1040" t="s">
        <v>1399</v>
      </c>
      <c r="B2753" s="544" t="s">
        <v>1400</v>
      </c>
      <c r="C2753" s="549">
        <v>1015206</v>
      </c>
      <c r="D2753" s="786" t="s">
        <v>683</v>
      </c>
      <c r="E2753" s="547" t="s">
        <v>1401</v>
      </c>
      <c r="F2753" s="548" t="s">
        <v>1401</v>
      </c>
      <c r="G2753" s="1026">
        <v>45002011</v>
      </c>
      <c r="H2753" s="786" t="s">
        <v>684</v>
      </c>
      <c r="I2753" s="789" t="s">
        <v>685</v>
      </c>
      <c r="J2753" s="789" t="s">
        <v>30</v>
      </c>
      <c r="K2753" s="551" t="s">
        <v>103</v>
      </c>
      <c r="L2753" s="1410">
        <v>37</v>
      </c>
      <c r="M2753" s="552"/>
      <c r="N2753" s="552">
        <f t="shared" si="62"/>
        <v>0</v>
      </c>
      <c r="O2753" s="553">
        <f>SUM(N2753:N2760)</f>
        <v>0</v>
      </c>
    </row>
    <row r="2754" spans="1:15" ht="69.95" customHeight="1" x14ac:dyDescent="0.25">
      <c r="A2754" s="1040"/>
      <c r="B2754" s="554"/>
      <c r="C2754" s="559">
        <v>2282003</v>
      </c>
      <c r="D2754" s="708" t="s">
        <v>1360</v>
      </c>
      <c r="E2754" s="566"/>
      <c r="F2754" s="543"/>
      <c r="G2754" s="1027">
        <v>13605010</v>
      </c>
      <c r="H2754" s="710" t="s">
        <v>1361</v>
      </c>
      <c r="I2754" s="668" t="s">
        <v>466</v>
      </c>
      <c r="J2754" s="668"/>
      <c r="K2754" s="562" t="s">
        <v>163</v>
      </c>
      <c r="L2754" s="1411">
        <v>6</v>
      </c>
      <c r="M2754" s="563"/>
      <c r="N2754" s="563">
        <f t="shared" si="62"/>
        <v>0</v>
      </c>
      <c r="O2754" s="564"/>
    </row>
    <row r="2755" spans="1:15" ht="69.95" customHeight="1" x14ac:dyDescent="0.25">
      <c r="A2755" s="1040"/>
      <c r="B2755" s="554"/>
      <c r="C2755" s="559">
        <v>2371009</v>
      </c>
      <c r="D2755" s="708" t="s">
        <v>1362</v>
      </c>
      <c r="E2755" s="566"/>
      <c r="F2755" s="543"/>
      <c r="G2755" s="1027">
        <v>54801009</v>
      </c>
      <c r="H2755" s="710" t="s">
        <v>1363</v>
      </c>
      <c r="I2755" s="668" t="s">
        <v>448</v>
      </c>
      <c r="J2755" s="668"/>
      <c r="K2755" s="562" t="s">
        <v>163</v>
      </c>
      <c r="L2755" s="1379">
        <v>3</v>
      </c>
      <c r="M2755" s="563"/>
      <c r="N2755" s="563">
        <f t="shared" si="62"/>
        <v>0</v>
      </c>
      <c r="O2755" s="564"/>
    </row>
    <row r="2756" spans="1:15" ht="69.95" customHeight="1" x14ac:dyDescent="0.25">
      <c r="A2756" s="1040"/>
      <c r="B2756" s="554"/>
      <c r="C2756" s="609">
        <v>2010703</v>
      </c>
      <c r="D2756" s="708" t="s">
        <v>1368</v>
      </c>
      <c r="E2756" s="566"/>
      <c r="F2756" s="543"/>
      <c r="G2756" s="1027">
        <v>21001543</v>
      </c>
      <c r="H2756" s="710" t="s">
        <v>1369</v>
      </c>
      <c r="I2756" s="668" t="s">
        <v>463</v>
      </c>
      <c r="J2756" s="668"/>
      <c r="K2756" s="562" t="s">
        <v>163</v>
      </c>
      <c r="L2756" s="1379">
        <v>2</v>
      </c>
      <c r="M2756" s="563"/>
      <c r="N2756" s="563">
        <f t="shared" si="62"/>
        <v>0</v>
      </c>
      <c r="O2756" s="564"/>
    </row>
    <row r="2757" spans="1:15" ht="69.95" customHeight="1" x14ac:dyDescent="0.25">
      <c r="A2757" s="1040"/>
      <c r="B2757" s="554"/>
      <c r="C2757" s="559">
        <v>2988216</v>
      </c>
      <c r="D2757" s="710" t="s">
        <v>1232</v>
      </c>
      <c r="E2757" s="566"/>
      <c r="F2757" s="543"/>
      <c r="G2757" s="1041">
        <v>55201016</v>
      </c>
      <c r="H2757" s="1042" t="s">
        <v>1233</v>
      </c>
      <c r="I2757" s="665" t="s">
        <v>448</v>
      </c>
      <c r="J2757" s="665"/>
      <c r="K2757" s="562" t="s">
        <v>163</v>
      </c>
      <c r="L2757" s="1379">
        <v>2</v>
      </c>
      <c r="M2757" s="563"/>
      <c r="N2757" s="563">
        <f t="shared" si="62"/>
        <v>0</v>
      </c>
      <c r="O2757" s="564"/>
    </row>
    <row r="2758" spans="1:15" ht="69.95" customHeight="1" x14ac:dyDescent="0.25">
      <c r="A2758" s="1040"/>
      <c r="B2758" s="554"/>
      <c r="C2758" s="559">
        <v>2852618</v>
      </c>
      <c r="D2758" s="710" t="s">
        <v>1364</v>
      </c>
      <c r="E2758" s="566"/>
      <c r="F2758" s="543"/>
      <c r="G2758" s="1041">
        <v>55616180</v>
      </c>
      <c r="H2758" s="1042" t="s">
        <v>1365</v>
      </c>
      <c r="I2758" s="665" t="s">
        <v>448</v>
      </c>
      <c r="J2758" s="665"/>
      <c r="K2758" s="562" t="s">
        <v>163</v>
      </c>
      <c r="L2758" s="1379">
        <v>1</v>
      </c>
      <c r="M2758" s="563"/>
      <c r="N2758" s="563">
        <f t="shared" si="62"/>
        <v>0</v>
      </c>
      <c r="O2758" s="564"/>
    </row>
    <row r="2759" spans="1:15" ht="69.95" customHeight="1" x14ac:dyDescent="0.25">
      <c r="A2759" s="1040"/>
      <c r="B2759" s="554"/>
      <c r="C2759" s="559">
        <v>7070430</v>
      </c>
      <c r="D2759" s="710" t="s">
        <v>1366</v>
      </c>
      <c r="E2759" s="566"/>
      <c r="F2759" s="543"/>
      <c r="G2759" s="1041">
        <v>10501004</v>
      </c>
      <c r="H2759" s="1042" t="s">
        <v>1367</v>
      </c>
      <c r="I2759" s="665" t="s">
        <v>726</v>
      </c>
      <c r="J2759" s="665"/>
      <c r="K2759" s="562" t="s">
        <v>163</v>
      </c>
      <c r="L2759" s="1379">
        <v>1</v>
      </c>
      <c r="M2759" s="563"/>
      <c r="N2759" s="563">
        <f t="shared" si="62"/>
        <v>0</v>
      </c>
      <c r="O2759" s="564"/>
    </row>
    <row r="2760" spans="1:15" ht="69.95" customHeight="1" thickBot="1" x14ac:dyDescent="0.3">
      <c r="A2760" s="1040"/>
      <c r="B2760" s="575"/>
      <c r="C2760" s="1043">
        <v>2820111</v>
      </c>
      <c r="D2760" s="1008" t="s">
        <v>455</v>
      </c>
      <c r="E2760" s="1044"/>
      <c r="F2760" s="579"/>
      <c r="G2760" s="1045">
        <v>50113160</v>
      </c>
      <c r="H2760" s="1046" t="s">
        <v>456</v>
      </c>
      <c r="I2760" s="1047" t="s">
        <v>448</v>
      </c>
      <c r="J2760" s="1047"/>
      <c r="K2760" s="582" t="s">
        <v>163</v>
      </c>
      <c r="L2760" s="1408">
        <v>1</v>
      </c>
      <c r="M2760" s="583"/>
      <c r="N2760" s="583">
        <f t="shared" si="62"/>
        <v>0</v>
      </c>
      <c r="O2760" s="584"/>
    </row>
    <row r="2761" spans="1:15" ht="69.95" customHeight="1" x14ac:dyDescent="0.25">
      <c r="A2761" s="1056"/>
      <c r="B2761" s="1057" t="s">
        <v>1402</v>
      </c>
      <c r="C2761" s="895">
        <v>1015206</v>
      </c>
      <c r="D2761" s="1058" t="s">
        <v>683</v>
      </c>
      <c r="E2761" s="1059" t="s">
        <v>1403</v>
      </c>
      <c r="F2761" s="1060" t="s">
        <v>35</v>
      </c>
      <c r="G2761" s="1061">
        <v>45002011</v>
      </c>
      <c r="H2761" s="1058" t="s">
        <v>684</v>
      </c>
      <c r="I2761" s="896" t="s">
        <v>685</v>
      </c>
      <c r="J2761" s="896" t="s">
        <v>30</v>
      </c>
      <c r="K2761" s="1062" t="s">
        <v>103</v>
      </c>
      <c r="L2761" s="1412">
        <v>56</v>
      </c>
      <c r="M2761" s="898"/>
      <c r="N2761" s="898">
        <f t="shared" si="62"/>
        <v>0</v>
      </c>
      <c r="O2761" s="1063">
        <f>SUM(N2761:N2765)</f>
        <v>0</v>
      </c>
    </row>
    <row r="2762" spans="1:15" ht="69.95" customHeight="1" x14ac:dyDescent="0.25">
      <c r="A2762" s="1056"/>
      <c r="B2762" s="1064"/>
      <c r="C2762" s="1065">
        <v>2282003</v>
      </c>
      <c r="D2762" s="1066" t="s">
        <v>1360</v>
      </c>
      <c r="E2762" s="1067"/>
      <c r="F2762" s="1068"/>
      <c r="G2762" s="1069">
        <v>13605010</v>
      </c>
      <c r="H2762" s="1070" t="s">
        <v>1361</v>
      </c>
      <c r="I2762" s="1071" t="s">
        <v>466</v>
      </c>
      <c r="J2762" s="1071"/>
      <c r="K2762" s="1072" t="s">
        <v>163</v>
      </c>
      <c r="L2762" s="1413">
        <v>4</v>
      </c>
      <c r="M2762" s="910"/>
      <c r="N2762" s="910">
        <f t="shared" si="62"/>
        <v>0</v>
      </c>
      <c r="O2762" s="1073"/>
    </row>
    <row r="2763" spans="1:15" ht="69.95" customHeight="1" x14ac:dyDescent="0.25">
      <c r="A2763" s="1056"/>
      <c r="B2763" s="1064"/>
      <c r="C2763" s="1065">
        <v>2371009</v>
      </c>
      <c r="D2763" s="1066" t="s">
        <v>1362</v>
      </c>
      <c r="E2763" s="1067"/>
      <c r="F2763" s="1068"/>
      <c r="G2763" s="1069">
        <v>54801009</v>
      </c>
      <c r="H2763" s="1070" t="s">
        <v>1363</v>
      </c>
      <c r="I2763" s="1071" t="s">
        <v>448</v>
      </c>
      <c r="J2763" s="1071"/>
      <c r="K2763" s="1072" t="s">
        <v>163</v>
      </c>
      <c r="L2763" s="1414">
        <v>2</v>
      </c>
      <c r="M2763" s="910"/>
      <c r="N2763" s="910">
        <f t="shared" si="62"/>
        <v>0</v>
      </c>
      <c r="O2763" s="1073"/>
    </row>
    <row r="2764" spans="1:15" ht="69.95" customHeight="1" x14ac:dyDescent="0.25">
      <c r="A2764" s="1056"/>
      <c r="B2764" s="1064"/>
      <c r="C2764" s="1074">
        <v>2010703</v>
      </c>
      <c r="D2764" s="1066" t="s">
        <v>1368</v>
      </c>
      <c r="E2764" s="1067"/>
      <c r="F2764" s="1068"/>
      <c r="G2764" s="1069">
        <v>21001543</v>
      </c>
      <c r="H2764" s="1070" t="s">
        <v>1369</v>
      </c>
      <c r="I2764" s="1071" t="s">
        <v>463</v>
      </c>
      <c r="J2764" s="1071"/>
      <c r="K2764" s="1072" t="s">
        <v>163</v>
      </c>
      <c r="L2764" s="1414">
        <v>2</v>
      </c>
      <c r="M2764" s="910"/>
      <c r="N2764" s="910">
        <f t="shared" si="62"/>
        <v>0</v>
      </c>
      <c r="O2764" s="1073"/>
    </row>
    <row r="2765" spans="1:15" ht="69.95" customHeight="1" thickBot="1" x14ac:dyDescent="0.3">
      <c r="A2765" s="1056"/>
      <c r="B2765" s="1075"/>
      <c r="C2765" s="1065">
        <v>2988216</v>
      </c>
      <c r="D2765" s="1070" t="s">
        <v>1232</v>
      </c>
      <c r="E2765" s="1076"/>
      <c r="F2765" s="1077"/>
      <c r="G2765" s="1078">
        <v>55201016</v>
      </c>
      <c r="H2765" s="1079" t="s">
        <v>1233</v>
      </c>
      <c r="I2765" s="1080" t="s">
        <v>448</v>
      </c>
      <c r="J2765" s="1080"/>
      <c r="K2765" s="1072" t="s">
        <v>163</v>
      </c>
      <c r="L2765" s="1414">
        <v>2</v>
      </c>
      <c r="M2765" s="910"/>
      <c r="N2765" s="910">
        <f t="shared" si="62"/>
        <v>0</v>
      </c>
      <c r="O2765" s="1081"/>
    </row>
    <row r="2766" spans="1:15" ht="69.95" customHeight="1" x14ac:dyDescent="0.25">
      <c r="A2766" s="1048"/>
      <c r="B2766" s="502" t="s">
        <v>1404</v>
      </c>
      <c r="C2766" s="1082">
        <v>2282003</v>
      </c>
      <c r="D2766" s="806" t="s">
        <v>1360</v>
      </c>
      <c r="E2766" s="505" t="s">
        <v>1405</v>
      </c>
      <c r="F2766" s="506" t="s">
        <v>35</v>
      </c>
      <c r="G2766" s="1030">
        <v>13605010</v>
      </c>
      <c r="H2766" s="806" t="s">
        <v>1361</v>
      </c>
      <c r="I2766" s="507" t="s">
        <v>466</v>
      </c>
      <c r="J2766" s="507" t="s">
        <v>623</v>
      </c>
      <c r="K2766" s="508" t="s">
        <v>163</v>
      </c>
      <c r="L2766" s="1415">
        <v>2</v>
      </c>
      <c r="M2766" s="509"/>
      <c r="N2766" s="509">
        <f t="shared" si="62"/>
        <v>0</v>
      </c>
      <c r="O2766" s="510">
        <f>SUM(N2766:N2767)</f>
        <v>0</v>
      </c>
    </row>
    <row r="2767" spans="1:15" ht="69.95" customHeight="1" thickBot="1" x14ac:dyDescent="0.3">
      <c r="A2767" s="1048"/>
      <c r="B2767" s="1083"/>
      <c r="C2767" s="534">
        <v>1015206</v>
      </c>
      <c r="D2767" s="816" t="s">
        <v>683</v>
      </c>
      <c r="E2767" s="1052"/>
      <c r="F2767" s="536"/>
      <c r="G2767" s="1034">
        <v>45002011</v>
      </c>
      <c r="H2767" s="1002" t="s">
        <v>684</v>
      </c>
      <c r="I2767" s="1003" t="s">
        <v>685</v>
      </c>
      <c r="J2767" s="1003"/>
      <c r="K2767" s="538" t="s">
        <v>103</v>
      </c>
      <c r="L2767" s="1416">
        <v>40</v>
      </c>
      <c r="M2767" s="541"/>
      <c r="N2767" s="541">
        <f t="shared" si="62"/>
        <v>0</v>
      </c>
      <c r="O2767" s="542"/>
    </row>
    <row r="2768" spans="1:15" ht="69.95" customHeight="1" x14ac:dyDescent="0.25">
      <c r="A2768" s="1084"/>
      <c r="B2768" s="1085" t="s">
        <v>1406</v>
      </c>
      <c r="C2768" s="828">
        <v>2010703</v>
      </c>
      <c r="D2768" s="825" t="s">
        <v>1368</v>
      </c>
      <c r="E2768" s="1086" t="s">
        <v>18</v>
      </c>
      <c r="F2768" s="1087" t="s">
        <v>35</v>
      </c>
      <c r="G2768" s="1088">
        <v>21001543</v>
      </c>
      <c r="H2768" s="825" t="s">
        <v>1369</v>
      </c>
      <c r="I2768" s="829" t="s">
        <v>463</v>
      </c>
      <c r="J2768" s="829" t="s">
        <v>30</v>
      </c>
      <c r="K2768" s="1089" t="s">
        <v>163</v>
      </c>
      <c r="L2768" s="1417">
        <v>1</v>
      </c>
      <c r="M2768" s="831"/>
      <c r="N2768" s="831">
        <f t="shared" si="62"/>
        <v>0</v>
      </c>
      <c r="O2768" s="1090">
        <f>SUM(N2768:N2770)</f>
        <v>0</v>
      </c>
    </row>
    <row r="2769" spans="1:15" ht="69.95" customHeight="1" x14ac:dyDescent="0.25">
      <c r="A2769" s="1084"/>
      <c r="B2769" s="1091"/>
      <c r="C2769" s="1092">
        <v>2282003</v>
      </c>
      <c r="D2769" s="835" t="s">
        <v>1360</v>
      </c>
      <c r="E2769" s="1093"/>
      <c r="F2769" s="1094"/>
      <c r="G2769" s="1095">
        <v>13605010</v>
      </c>
      <c r="H2769" s="1096" t="s">
        <v>1361</v>
      </c>
      <c r="I2769" s="1097" t="s">
        <v>466</v>
      </c>
      <c r="J2769" s="1097"/>
      <c r="K2769" s="1018" t="s">
        <v>163</v>
      </c>
      <c r="L2769" s="1418">
        <v>4</v>
      </c>
      <c r="M2769" s="842"/>
      <c r="N2769" s="842">
        <f t="shared" si="62"/>
        <v>0</v>
      </c>
      <c r="O2769" s="1098"/>
    </row>
    <row r="2770" spans="1:15" ht="69.95" customHeight="1" thickBot="1" x14ac:dyDescent="0.3">
      <c r="A2770" s="1084"/>
      <c r="B2770" s="1099"/>
      <c r="C2770" s="885">
        <v>1015206</v>
      </c>
      <c r="D2770" s="846" t="s">
        <v>683</v>
      </c>
      <c r="E2770" s="1100"/>
      <c r="F2770" s="1101"/>
      <c r="G2770" s="1102">
        <v>45002011</v>
      </c>
      <c r="H2770" s="1103" t="s">
        <v>684</v>
      </c>
      <c r="I2770" s="1104" t="s">
        <v>685</v>
      </c>
      <c r="J2770" s="1104"/>
      <c r="K2770" s="1105" t="s">
        <v>103</v>
      </c>
      <c r="L2770" s="1419">
        <v>40</v>
      </c>
      <c r="M2770" s="853"/>
      <c r="N2770" s="853">
        <f t="shared" si="62"/>
        <v>0</v>
      </c>
      <c r="O2770" s="1106"/>
    </row>
    <row r="2771" spans="1:15" ht="69.95" customHeight="1" x14ac:dyDescent="0.25">
      <c r="A2771" s="1048" t="s">
        <v>1399</v>
      </c>
      <c r="B2771" s="502" t="s">
        <v>1407</v>
      </c>
      <c r="C2771" s="503">
        <v>1015206</v>
      </c>
      <c r="D2771" s="806" t="s">
        <v>683</v>
      </c>
      <c r="E2771" s="505" t="s">
        <v>1408</v>
      </c>
      <c r="F2771" s="506" t="s">
        <v>35</v>
      </c>
      <c r="G2771" s="1030">
        <v>45002011</v>
      </c>
      <c r="H2771" s="806" t="s">
        <v>684</v>
      </c>
      <c r="I2771" s="507" t="s">
        <v>685</v>
      </c>
      <c r="J2771" s="507" t="s">
        <v>30</v>
      </c>
      <c r="K2771" s="508" t="s">
        <v>103</v>
      </c>
      <c r="L2771" s="1415">
        <v>43</v>
      </c>
      <c r="M2771" s="509"/>
      <c r="N2771" s="509">
        <f t="shared" si="62"/>
        <v>0</v>
      </c>
      <c r="O2771" s="510">
        <f>SUM(N2771:N2777)</f>
        <v>0</v>
      </c>
    </row>
    <row r="2772" spans="1:15" ht="69.95" customHeight="1" x14ac:dyDescent="0.25">
      <c r="A2772" s="1048"/>
      <c r="B2772" s="511"/>
      <c r="C2772" s="512">
        <v>2282003</v>
      </c>
      <c r="D2772" s="711" t="s">
        <v>1360</v>
      </c>
      <c r="E2772" s="524"/>
      <c r="F2772" s="501"/>
      <c r="G2772" s="1031">
        <v>13605010</v>
      </c>
      <c r="H2772" s="713" t="s">
        <v>1361</v>
      </c>
      <c r="I2772" s="686" t="s">
        <v>466</v>
      </c>
      <c r="J2772" s="686"/>
      <c r="K2772" s="518" t="s">
        <v>163</v>
      </c>
      <c r="L2772" s="1420">
        <v>3</v>
      </c>
      <c r="M2772" s="521"/>
      <c r="N2772" s="521">
        <f t="shared" si="62"/>
        <v>0</v>
      </c>
      <c r="O2772" s="522"/>
    </row>
    <row r="2773" spans="1:15" ht="69.95" customHeight="1" x14ac:dyDescent="0.25">
      <c r="A2773" s="1048"/>
      <c r="B2773" s="511"/>
      <c r="C2773" s="512">
        <v>2371009</v>
      </c>
      <c r="D2773" s="711" t="s">
        <v>1362</v>
      </c>
      <c r="E2773" s="524"/>
      <c r="F2773" s="501"/>
      <c r="G2773" s="1031">
        <v>54801009</v>
      </c>
      <c r="H2773" s="713" t="s">
        <v>1363</v>
      </c>
      <c r="I2773" s="686" t="s">
        <v>448</v>
      </c>
      <c r="J2773" s="686"/>
      <c r="K2773" s="518" t="s">
        <v>163</v>
      </c>
      <c r="L2773" s="1375">
        <v>2</v>
      </c>
      <c r="M2773" s="521"/>
      <c r="N2773" s="521">
        <f t="shared" si="62"/>
        <v>0</v>
      </c>
      <c r="O2773" s="522"/>
    </row>
    <row r="2774" spans="1:15" ht="69.95" customHeight="1" x14ac:dyDescent="0.25">
      <c r="A2774" s="1048"/>
      <c r="B2774" s="511"/>
      <c r="C2774" s="595">
        <v>2010703</v>
      </c>
      <c r="D2774" s="711" t="s">
        <v>1368</v>
      </c>
      <c r="E2774" s="524"/>
      <c r="F2774" s="501"/>
      <c r="G2774" s="1031">
        <v>21001543</v>
      </c>
      <c r="H2774" s="713" t="s">
        <v>1369</v>
      </c>
      <c r="I2774" s="686" t="s">
        <v>463</v>
      </c>
      <c r="J2774" s="686"/>
      <c r="K2774" s="518" t="s">
        <v>163</v>
      </c>
      <c r="L2774" s="1375">
        <v>1</v>
      </c>
      <c r="M2774" s="521"/>
      <c r="N2774" s="521">
        <f t="shared" si="62"/>
        <v>0</v>
      </c>
      <c r="O2774" s="522"/>
    </row>
    <row r="2775" spans="1:15" ht="69.95" customHeight="1" x14ac:dyDescent="0.25">
      <c r="A2775" s="1048"/>
      <c r="B2775" s="511"/>
      <c r="C2775" s="512">
        <v>2988216</v>
      </c>
      <c r="D2775" s="713" t="s">
        <v>1232</v>
      </c>
      <c r="E2775" s="524"/>
      <c r="F2775" s="501"/>
      <c r="G2775" s="1049">
        <v>55201016</v>
      </c>
      <c r="H2775" s="1050" t="s">
        <v>1233</v>
      </c>
      <c r="I2775" s="517" t="s">
        <v>448</v>
      </c>
      <c r="J2775" s="517"/>
      <c r="K2775" s="518" t="s">
        <v>163</v>
      </c>
      <c r="L2775" s="1375">
        <v>1</v>
      </c>
      <c r="M2775" s="521"/>
      <c r="N2775" s="521">
        <f t="shared" si="62"/>
        <v>0</v>
      </c>
      <c r="O2775" s="522"/>
    </row>
    <row r="2776" spans="1:15" ht="69.95" customHeight="1" x14ac:dyDescent="0.25">
      <c r="A2776" s="1048"/>
      <c r="B2776" s="511"/>
      <c r="C2776" s="512">
        <v>2852618</v>
      </c>
      <c r="D2776" s="713" t="s">
        <v>1364</v>
      </c>
      <c r="E2776" s="524"/>
      <c r="F2776" s="501"/>
      <c r="G2776" s="1049">
        <v>55616180</v>
      </c>
      <c r="H2776" s="1050" t="s">
        <v>1365</v>
      </c>
      <c r="I2776" s="517" t="s">
        <v>448</v>
      </c>
      <c r="J2776" s="517"/>
      <c r="K2776" s="518" t="s">
        <v>163</v>
      </c>
      <c r="L2776" s="1375">
        <v>1</v>
      </c>
      <c r="M2776" s="521"/>
      <c r="N2776" s="521">
        <f t="shared" si="62"/>
        <v>0</v>
      </c>
      <c r="O2776" s="522"/>
    </row>
    <row r="2777" spans="1:15" ht="69.95" customHeight="1" thickBot="1" x14ac:dyDescent="0.3">
      <c r="A2777" s="1048"/>
      <c r="B2777" s="533"/>
      <c r="C2777" s="534">
        <v>7070430</v>
      </c>
      <c r="D2777" s="1002" t="s">
        <v>1366</v>
      </c>
      <c r="E2777" s="1052"/>
      <c r="F2777" s="536"/>
      <c r="G2777" s="1053">
        <v>10501004</v>
      </c>
      <c r="H2777" s="1107" t="s">
        <v>1367</v>
      </c>
      <c r="I2777" s="1055" t="s">
        <v>726</v>
      </c>
      <c r="J2777" s="1055"/>
      <c r="K2777" s="538" t="s">
        <v>163</v>
      </c>
      <c r="L2777" s="1409">
        <v>1</v>
      </c>
      <c r="M2777" s="541"/>
      <c r="N2777" s="541">
        <f t="shared" si="62"/>
        <v>0</v>
      </c>
      <c r="O2777" s="542"/>
    </row>
    <row r="2778" spans="1:15" ht="69.95" customHeight="1" x14ac:dyDescent="0.25">
      <c r="A2778" s="1040" t="s">
        <v>1399</v>
      </c>
      <c r="B2778" s="544" t="s">
        <v>1409</v>
      </c>
      <c r="C2778" s="549">
        <v>1015206</v>
      </c>
      <c r="D2778" s="786" t="s">
        <v>683</v>
      </c>
      <c r="E2778" s="547" t="s">
        <v>1410</v>
      </c>
      <c r="F2778" s="548" t="s">
        <v>1410</v>
      </c>
      <c r="G2778" s="1026">
        <v>45002011</v>
      </c>
      <c r="H2778" s="786" t="s">
        <v>684</v>
      </c>
      <c r="I2778" s="789" t="s">
        <v>685</v>
      </c>
      <c r="J2778" s="789" t="s">
        <v>30</v>
      </c>
      <c r="K2778" s="551" t="s">
        <v>103</v>
      </c>
      <c r="L2778" s="1410">
        <v>15</v>
      </c>
      <c r="M2778" s="552"/>
      <c r="N2778" s="552">
        <f>L2778*M2778</f>
        <v>0</v>
      </c>
      <c r="O2778" s="553">
        <f>SUM(N2778:N2784)</f>
        <v>0</v>
      </c>
    </row>
    <row r="2779" spans="1:15" ht="69.95" customHeight="1" x14ac:dyDescent="0.25">
      <c r="A2779" s="1040"/>
      <c r="B2779" s="554"/>
      <c r="C2779" s="559">
        <v>2282003</v>
      </c>
      <c r="D2779" s="708" t="s">
        <v>1360</v>
      </c>
      <c r="E2779" s="566"/>
      <c r="F2779" s="543"/>
      <c r="G2779" s="1027">
        <v>13605010</v>
      </c>
      <c r="H2779" s="710" t="s">
        <v>1361</v>
      </c>
      <c r="I2779" s="668" t="s">
        <v>466</v>
      </c>
      <c r="J2779" s="668"/>
      <c r="K2779" s="562" t="s">
        <v>163</v>
      </c>
      <c r="L2779" s="1411">
        <v>3</v>
      </c>
      <c r="M2779" s="563"/>
      <c r="N2779" s="563">
        <f t="shared" ref="N2779:N2784" si="63">L2779*M2779</f>
        <v>0</v>
      </c>
      <c r="O2779" s="564"/>
    </row>
    <row r="2780" spans="1:15" ht="69.95" customHeight="1" x14ac:dyDescent="0.25">
      <c r="A2780" s="1040"/>
      <c r="B2780" s="554"/>
      <c r="C2780" s="559">
        <v>2371009</v>
      </c>
      <c r="D2780" s="708" t="s">
        <v>1362</v>
      </c>
      <c r="E2780" s="566"/>
      <c r="F2780" s="543"/>
      <c r="G2780" s="1027">
        <v>54801009</v>
      </c>
      <c r="H2780" s="710" t="s">
        <v>1363</v>
      </c>
      <c r="I2780" s="668" t="s">
        <v>448</v>
      </c>
      <c r="J2780" s="668"/>
      <c r="K2780" s="562" t="s">
        <v>163</v>
      </c>
      <c r="L2780" s="1379">
        <v>2</v>
      </c>
      <c r="M2780" s="563"/>
      <c r="N2780" s="563">
        <f t="shared" si="63"/>
        <v>0</v>
      </c>
      <c r="O2780" s="564"/>
    </row>
    <row r="2781" spans="1:15" ht="69.95" customHeight="1" x14ac:dyDescent="0.25">
      <c r="A2781" s="1040"/>
      <c r="B2781" s="554"/>
      <c r="C2781" s="609">
        <v>2010703</v>
      </c>
      <c r="D2781" s="708" t="s">
        <v>1368</v>
      </c>
      <c r="E2781" s="566"/>
      <c r="F2781" s="543"/>
      <c r="G2781" s="1027">
        <v>21001543</v>
      </c>
      <c r="H2781" s="710" t="s">
        <v>1369</v>
      </c>
      <c r="I2781" s="668" t="s">
        <v>463</v>
      </c>
      <c r="J2781" s="668"/>
      <c r="K2781" s="562" t="s">
        <v>163</v>
      </c>
      <c r="L2781" s="1379">
        <v>1</v>
      </c>
      <c r="M2781" s="563"/>
      <c r="N2781" s="563">
        <f t="shared" si="63"/>
        <v>0</v>
      </c>
      <c r="O2781" s="564"/>
    </row>
    <row r="2782" spans="1:15" ht="69.95" customHeight="1" x14ac:dyDescent="0.25">
      <c r="A2782" s="1040"/>
      <c r="B2782" s="554"/>
      <c r="C2782" s="559">
        <v>2988216</v>
      </c>
      <c r="D2782" s="710" t="s">
        <v>1232</v>
      </c>
      <c r="E2782" s="566"/>
      <c r="F2782" s="543"/>
      <c r="G2782" s="1041">
        <v>55201016</v>
      </c>
      <c r="H2782" s="1042" t="s">
        <v>1233</v>
      </c>
      <c r="I2782" s="665" t="s">
        <v>448</v>
      </c>
      <c r="J2782" s="665"/>
      <c r="K2782" s="562" t="s">
        <v>163</v>
      </c>
      <c r="L2782" s="1379">
        <v>1</v>
      </c>
      <c r="M2782" s="563"/>
      <c r="N2782" s="563">
        <f t="shared" si="63"/>
        <v>0</v>
      </c>
      <c r="O2782" s="564"/>
    </row>
    <row r="2783" spans="1:15" ht="69.95" customHeight="1" x14ac:dyDescent="0.25">
      <c r="A2783" s="1040"/>
      <c r="B2783" s="554"/>
      <c r="C2783" s="559">
        <v>2852618</v>
      </c>
      <c r="D2783" s="710" t="s">
        <v>1364</v>
      </c>
      <c r="E2783" s="566"/>
      <c r="F2783" s="543"/>
      <c r="G2783" s="1041">
        <v>55616180</v>
      </c>
      <c r="H2783" s="1042" t="s">
        <v>1365</v>
      </c>
      <c r="I2783" s="665" t="s">
        <v>448</v>
      </c>
      <c r="J2783" s="665"/>
      <c r="K2783" s="562" t="s">
        <v>163</v>
      </c>
      <c r="L2783" s="1379">
        <v>1</v>
      </c>
      <c r="M2783" s="563"/>
      <c r="N2783" s="563">
        <f t="shared" si="63"/>
        <v>0</v>
      </c>
      <c r="O2783" s="564"/>
    </row>
    <row r="2784" spans="1:15" ht="69.95" customHeight="1" thickBot="1" x14ac:dyDescent="0.3">
      <c r="A2784" s="1040"/>
      <c r="B2784" s="575"/>
      <c r="C2784" s="576">
        <v>7070430</v>
      </c>
      <c r="D2784" s="1008" t="s">
        <v>1366</v>
      </c>
      <c r="E2784" s="1044"/>
      <c r="F2784" s="579"/>
      <c r="G2784" s="1045">
        <v>10501004</v>
      </c>
      <c r="H2784" s="1108" t="s">
        <v>1367</v>
      </c>
      <c r="I2784" s="1047" t="s">
        <v>726</v>
      </c>
      <c r="J2784" s="1047"/>
      <c r="K2784" s="582" t="s">
        <v>163</v>
      </c>
      <c r="L2784" s="1408">
        <v>1</v>
      </c>
      <c r="M2784" s="583"/>
      <c r="N2784" s="583">
        <f t="shared" si="63"/>
        <v>0</v>
      </c>
      <c r="O2784" s="584"/>
    </row>
    <row r="2785" spans="1:15" ht="69.95" customHeight="1" x14ac:dyDescent="0.25">
      <c r="A2785" s="979"/>
      <c r="B2785" s="1109" t="s">
        <v>1411</v>
      </c>
      <c r="C2785" s="532">
        <v>2420410</v>
      </c>
      <c r="D2785" s="1110" t="s">
        <v>1412</v>
      </c>
      <c r="E2785" s="1111" t="s">
        <v>1413</v>
      </c>
      <c r="F2785" s="813" t="s">
        <v>1413</v>
      </c>
      <c r="G2785" s="1112">
        <v>70104100</v>
      </c>
      <c r="H2785" s="1113" t="s">
        <v>1414</v>
      </c>
      <c r="I2785" s="1114" t="s">
        <v>1415</v>
      </c>
      <c r="J2785" s="1114" t="s">
        <v>623</v>
      </c>
      <c r="K2785" s="286" t="s">
        <v>163</v>
      </c>
      <c r="L2785" s="1399">
        <v>1</v>
      </c>
      <c r="M2785" s="521"/>
      <c r="N2785" s="521">
        <f>M2785*L2785</f>
        <v>0</v>
      </c>
      <c r="O2785" s="772">
        <f t="shared" ref="O2785:O2800" si="64">N2785</f>
        <v>0</v>
      </c>
    </row>
    <row r="2786" spans="1:15" ht="69.95" customHeight="1" x14ac:dyDescent="0.25">
      <c r="A2786" s="989"/>
      <c r="B2786" s="1115" t="s">
        <v>1416</v>
      </c>
      <c r="C2786" s="574">
        <v>2420512</v>
      </c>
      <c r="D2786" s="1116" t="s">
        <v>1417</v>
      </c>
      <c r="E2786" s="1117" t="s">
        <v>21</v>
      </c>
      <c r="F2786" s="795" t="s">
        <v>21</v>
      </c>
      <c r="G2786" s="1118">
        <v>70105120</v>
      </c>
      <c r="H2786" s="1119" t="s">
        <v>1418</v>
      </c>
      <c r="I2786" s="1120" t="s">
        <v>1415</v>
      </c>
      <c r="J2786" s="1120" t="s">
        <v>30</v>
      </c>
      <c r="K2786" s="343" t="s">
        <v>163</v>
      </c>
      <c r="L2786" s="1401">
        <v>1</v>
      </c>
      <c r="M2786" s="563"/>
      <c r="N2786" s="563">
        <f t="shared" ref="N2786:N2800" si="65">M2786*L2786</f>
        <v>0</v>
      </c>
      <c r="O2786" s="766">
        <f t="shared" si="64"/>
        <v>0</v>
      </c>
    </row>
    <row r="2787" spans="1:15" ht="69.95" customHeight="1" x14ac:dyDescent="0.25">
      <c r="A2787" s="989"/>
      <c r="B2787" s="1115" t="s">
        <v>1419</v>
      </c>
      <c r="C2787" s="574">
        <v>2420514</v>
      </c>
      <c r="D2787" s="1116" t="s">
        <v>1420</v>
      </c>
      <c r="E2787" s="1117" t="s">
        <v>1421</v>
      </c>
      <c r="F2787" s="795" t="s">
        <v>1421</v>
      </c>
      <c r="G2787" s="1118">
        <v>70105140</v>
      </c>
      <c r="H2787" s="1119" t="s">
        <v>1422</v>
      </c>
      <c r="I2787" s="1120" t="s">
        <v>1415</v>
      </c>
      <c r="J2787" s="1120" t="s">
        <v>30</v>
      </c>
      <c r="K2787" s="343" t="s">
        <v>163</v>
      </c>
      <c r="L2787" s="1401">
        <v>1</v>
      </c>
      <c r="M2787" s="563"/>
      <c r="N2787" s="563">
        <f t="shared" si="65"/>
        <v>0</v>
      </c>
      <c r="O2787" s="766">
        <f t="shared" si="64"/>
        <v>0</v>
      </c>
    </row>
    <row r="2788" spans="1:15" ht="69.95" customHeight="1" x14ac:dyDescent="0.25">
      <c r="A2788" s="979"/>
      <c r="B2788" s="1109" t="s">
        <v>1423</v>
      </c>
      <c r="C2788" s="532">
        <v>2460410</v>
      </c>
      <c r="D2788" s="1110" t="s">
        <v>1424</v>
      </c>
      <c r="E2788" s="1111" t="s">
        <v>1425</v>
      </c>
      <c r="F2788" s="813" t="s">
        <v>1425</v>
      </c>
      <c r="G2788" s="1112">
        <v>73004100</v>
      </c>
      <c r="H2788" s="1113" t="s">
        <v>1426</v>
      </c>
      <c r="I2788" s="1114" t="s">
        <v>1415</v>
      </c>
      <c r="J2788" s="1114" t="s">
        <v>623</v>
      </c>
      <c r="K2788" s="286" t="s">
        <v>163</v>
      </c>
      <c r="L2788" s="1399">
        <v>1</v>
      </c>
      <c r="M2788" s="521"/>
      <c r="N2788" s="521">
        <f t="shared" si="65"/>
        <v>0</v>
      </c>
      <c r="O2788" s="772">
        <f t="shared" si="64"/>
        <v>0</v>
      </c>
    </row>
    <row r="2789" spans="1:15" ht="69.95" customHeight="1" x14ac:dyDescent="0.25">
      <c r="A2789" s="989"/>
      <c r="B2789" s="1115" t="s">
        <v>1427</v>
      </c>
      <c r="C2789" s="574">
        <v>2460512</v>
      </c>
      <c r="D2789" s="1116" t="s">
        <v>1428</v>
      </c>
      <c r="E2789" s="1117" t="s">
        <v>1429</v>
      </c>
      <c r="F2789" s="795" t="s">
        <v>1429</v>
      </c>
      <c r="G2789" s="1118">
        <v>73005120</v>
      </c>
      <c r="H2789" s="1119" t="s">
        <v>1430</v>
      </c>
      <c r="I2789" s="1120" t="s">
        <v>1415</v>
      </c>
      <c r="J2789" s="1120" t="s">
        <v>30</v>
      </c>
      <c r="K2789" s="343" t="s">
        <v>163</v>
      </c>
      <c r="L2789" s="1401">
        <v>1</v>
      </c>
      <c r="M2789" s="563"/>
      <c r="N2789" s="563">
        <f t="shared" si="65"/>
        <v>0</v>
      </c>
      <c r="O2789" s="766">
        <f t="shared" si="64"/>
        <v>0</v>
      </c>
    </row>
    <row r="2790" spans="1:15" ht="69.95" customHeight="1" x14ac:dyDescent="0.25">
      <c r="A2790" s="989"/>
      <c r="B2790" s="1115" t="s">
        <v>1431</v>
      </c>
      <c r="C2790" s="729">
        <v>2460514</v>
      </c>
      <c r="D2790" s="1116" t="s">
        <v>1432</v>
      </c>
      <c r="E2790" s="1117" t="s">
        <v>1433</v>
      </c>
      <c r="F2790" s="795" t="s">
        <v>1433</v>
      </c>
      <c r="G2790" s="1118">
        <v>73005140</v>
      </c>
      <c r="H2790" s="1119" t="s">
        <v>1434</v>
      </c>
      <c r="I2790" s="1120" t="s">
        <v>1415</v>
      </c>
      <c r="J2790" s="1120" t="s">
        <v>30</v>
      </c>
      <c r="K2790" s="343" t="s">
        <v>163</v>
      </c>
      <c r="L2790" s="1401">
        <v>1</v>
      </c>
      <c r="M2790" s="563"/>
      <c r="N2790" s="563">
        <f t="shared" si="65"/>
        <v>0</v>
      </c>
      <c r="O2790" s="766">
        <f t="shared" si="64"/>
        <v>0</v>
      </c>
    </row>
    <row r="2791" spans="1:15" ht="69.95" customHeight="1" x14ac:dyDescent="0.25">
      <c r="A2791" s="979"/>
      <c r="B2791" s="1109" t="s">
        <v>1435</v>
      </c>
      <c r="C2791" s="532">
        <v>2422010</v>
      </c>
      <c r="D2791" s="1110" t="s">
        <v>1436</v>
      </c>
      <c r="E2791" s="1111" t="s">
        <v>1437</v>
      </c>
      <c r="F2791" s="813" t="s">
        <v>35</v>
      </c>
      <c r="G2791" s="1112">
        <v>70120100</v>
      </c>
      <c r="H2791" s="1113" t="s">
        <v>1438</v>
      </c>
      <c r="I2791" s="1114" t="s">
        <v>1415</v>
      </c>
      <c r="J2791" s="1114" t="s">
        <v>623</v>
      </c>
      <c r="K2791" s="286" t="s">
        <v>163</v>
      </c>
      <c r="L2791" s="1399">
        <v>1</v>
      </c>
      <c r="M2791" s="521"/>
      <c r="N2791" s="521">
        <f t="shared" si="65"/>
        <v>0</v>
      </c>
      <c r="O2791" s="772">
        <f t="shared" si="64"/>
        <v>0</v>
      </c>
    </row>
    <row r="2792" spans="1:15" ht="69.95" customHeight="1" x14ac:dyDescent="0.25">
      <c r="A2792" s="989"/>
      <c r="B2792" s="1115" t="s">
        <v>1439</v>
      </c>
      <c r="C2792" s="574">
        <v>2422012</v>
      </c>
      <c r="D2792" s="1116" t="s">
        <v>1440</v>
      </c>
      <c r="E2792" s="1117" t="s">
        <v>20</v>
      </c>
      <c r="F2792" s="795" t="s">
        <v>20</v>
      </c>
      <c r="G2792" s="1118">
        <v>70120120</v>
      </c>
      <c r="H2792" s="1119" t="s">
        <v>1441</v>
      </c>
      <c r="I2792" s="1120" t="s">
        <v>1415</v>
      </c>
      <c r="J2792" s="1120" t="s">
        <v>30</v>
      </c>
      <c r="K2792" s="343" t="s">
        <v>163</v>
      </c>
      <c r="L2792" s="1401">
        <v>1</v>
      </c>
      <c r="M2792" s="563"/>
      <c r="N2792" s="563">
        <f t="shared" si="65"/>
        <v>0</v>
      </c>
      <c r="O2792" s="766">
        <f t="shared" si="64"/>
        <v>0</v>
      </c>
    </row>
    <row r="2793" spans="1:15" ht="69.95" customHeight="1" x14ac:dyDescent="0.25">
      <c r="A2793" s="979"/>
      <c r="B2793" s="1109" t="s">
        <v>1442</v>
      </c>
      <c r="C2793" s="532">
        <v>2422014</v>
      </c>
      <c r="D2793" s="1110" t="s">
        <v>1443</v>
      </c>
      <c r="E2793" s="1111" t="s">
        <v>1444</v>
      </c>
      <c r="F2793" s="813" t="s">
        <v>35</v>
      </c>
      <c r="G2793" s="1112">
        <v>70120140</v>
      </c>
      <c r="H2793" s="1113" t="e">
        <v>#N/A</v>
      </c>
      <c r="I2793" s="1114" t="s">
        <v>1415</v>
      </c>
      <c r="J2793" s="1114" t="s">
        <v>30</v>
      </c>
      <c r="K2793" s="286" t="s">
        <v>163</v>
      </c>
      <c r="L2793" s="1399">
        <v>1</v>
      </c>
      <c r="M2793" s="521"/>
      <c r="N2793" s="521">
        <f t="shared" si="65"/>
        <v>0</v>
      </c>
      <c r="O2793" s="772">
        <f t="shared" si="64"/>
        <v>0</v>
      </c>
    </row>
    <row r="2794" spans="1:15" ht="69.95" customHeight="1" x14ac:dyDescent="0.25">
      <c r="A2794" s="979"/>
      <c r="B2794" s="1109" t="s">
        <v>1445</v>
      </c>
      <c r="C2794" s="748">
        <v>1013137</v>
      </c>
      <c r="D2794" s="1121" t="s">
        <v>1446</v>
      </c>
      <c r="E2794" s="1111" t="s">
        <v>1447</v>
      </c>
      <c r="F2794" s="813" t="s">
        <v>1448</v>
      </c>
      <c r="G2794" s="1112">
        <v>43001058</v>
      </c>
      <c r="H2794" s="1122" t="s">
        <v>1449</v>
      </c>
      <c r="I2794" s="1123" t="s">
        <v>669</v>
      </c>
      <c r="J2794" s="1123" t="s">
        <v>38</v>
      </c>
      <c r="K2794" s="286" t="s">
        <v>103</v>
      </c>
      <c r="L2794" s="1399">
        <v>1</v>
      </c>
      <c r="M2794" s="521"/>
      <c r="N2794" s="521">
        <f t="shared" si="65"/>
        <v>0</v>
      </c>
      <c r="O2794" s="772">
        <f t="shared" si="64"/>
        <v>0</v>
      </c>
    </row>
    <row r="2795" spans="1:15" ht="69.95" customHeight="1" x14ac:dyDescent="0.25">
      <c r="A2795" s="989"/>
      <c r="B2795" s="1115" t="s">
        <v>1450</v>
      </c>
      <c r="C2795" s="729">
        <v>1013139</v>
      </c>
      <c r="D2795" s="1124" t="s">
        <v>1451</v>
      </c>
      <c r="E2795" s="1117" t="s">
        <v>1452</v>
      </c>
      <c r="F2795" s="795" t="s">
        <v>1453</v>
      </c>
      <c r="G2795" s="1118">
        <v>43001060</v>
      </c>
      <c r="H2795" s="1125" t="s">
        <v>1454</v>
      </c>
      <c r="I2795" s="1126" t="s">
        <v>669</v>
      </c>
      <c r="J2795" s="1126"/>
      <c r="K2795" s="343" t="s">
        <v>103</v>
      </c>
      <c r="L2795" s="1401">
        <v>1</v>
      </c>
      <c r="M2795" s="563"/>
      <c r="N2795" s="563">
        <f t="shared" si="65"/>
        <v>0</v>
      </c>
      <c r="O2795" s="766">
        <f t="shared" si="64"/>
        <v>0</v>
      </c>
    </row>
    <row r="2796" spans="1:15" ht="69.95" customHeight="1" x14ac:dyDescent="0.25">
      <c r="A2796" s="979"/>
      <c r="B2796" s="1109" t="s">
        <v>1455</v>
      </c>
      <c r="C2796" s="748">
        <v>1013141</v>
      </c>
      <c r="D2796" s="1121" t="s">
        <v>1456</v>
      </c>
      <c r="E2796" s="1111" t="s">
        <v>1457</v>
      </c>
      <c r="F2796" s="813" t="s">
        <v>1458</v>
      </c>
      <c r="G2796" s="1112">
        <v>43001071</v>
      </c>
      <c r="H2796" s="1122" t="s">
        <v>1459</v>
      </c>
      <c r="I2796" s="1123" t="s">
        <v>669</v>
      </c>
      <c r="J2796" s="1123"/>
      <c r="K2796" s="286" t="s">
        <v>103</v>
      </c>
      <c r="L2796" s="1399">
        <v>1</v>
      </c>
      <c r="M2796" s="521"/>
      <c r="N2796" s="521">
        <f t="shared" si="65"/>
        <v>0</v>
      </c>
      <c r="O2796" s="772">
        <f t="shared" si="64"/>
        <v>0</v>
      </c>
    </row>
    <row r="2797" spans="1:15" ht="69.95" customHeight="1" x14ac:dyDescent="0.25">
      <c r="A2797" s="989"/>
      <c r="B2797" s="1115" t="s">
        <v>1460</v>
      </c>
      <c r="C2797" s="729">
        <v>1013142</v>
      </c>
      <c r="D2797" s="1124" t="s">
        <v>1461</v>
      </c>
      <c r="E2797" s="1117" t="s">
        <v>34</v>
      </c>
      <c r="F2797" s="795" t="s">
        <v>1462</v>
      </c>
      <c r="G2797" s="1118">
        <v>43001072</v>
      </c>
      <c r="H2797" s="1125" t="s">
        <v>1463</v>
      </c>
      <c r="I2797" s="1126" t="s">
        <v>669</v>
      </c>
      <c r="J2797" s="1126"/>
      <c r="K2797" s="343" t="s">
        <v>103</v>
      </c>
      <c r="L2797" s="1401">
        <v>1</v>
      </c>
      <c r="M2797" s="563"/>
      <c r="N2797" s="563">
        <f t="shared" si="65"/>
        <v>0</v>
      </c>
      <c r="O2797" s="766">
        <f t="shared" si="64"/>
        <v>0</v>
      </c>
    </row>
    <row r="2798" spans="1:15" ht="69.95" customHeight="1" x14ac:dyDescent="0.25">
      <c r="A2798" s="979"/>
      <c r="B2798" s="1109" t="s">
        <v>1464</v>
      </c>
      <c r="C2798" s="748">
        <v>1013143</v>
      </c>
      <c r="D2798" s="1121" t="s">
        <v>1465</v>
      </c>
      <c r="E2798" s="1111" t="s">
        <v>1466</v>
      </c>
      <c r="F2798" s="813" t="s">
        <v>1467</v>
      </c>
      <c r="G2798" s="1112">
        <v>43001073</v>
      </c>
      <c r="H2798" s="1122" t="s">
        <v>1468</v>
      </c>
      <c r="I2798" s="1123" t="s">
        <v>669</v>
      </c>
      <c r="J2798" s="1123"/>
      <c r="K2798" s="286" t="s">
        <v>103</v>
      </c>
      <c r="L2798" s="1399">
        <v>1</v>
      </c>
      <c r="M2798" s="521"/>
      <c r="N2798" s="521">
        <f t="shared" si="65"/>
        <v>0</v>
      </c>
      <c r="O2798" s="772">
        <f t="shared" si="64"/>
        <v>0</v>
      </c>
    </row>
    <row r="2799" spans="1:15" ht="69.95" customHeight="1" x14ac:dyDescent="0.25">
      <c r="A2799" s="989"/>
      <c r="B2799" s="1115" t="s">
        <v>1469</v>
      </c>
      <c r="C2799" s="729">
        <v>1013144</v>
      </c>
      <c r="D2799" s="1124" t="s">
        <v>1470</v>
      </c>
      <c r="E2799" s="1117" t="s">
        <v>1471</v>
      </c>
      <c r="F2799" s="795" t="s">
        <v>1472</v>
      </c>
      <c r="G2799" s="1118">
        <v>43001074</v>
      </c>
      <c r="H2799" s="1125" t="s">
        <v>1473</v>
      </c>
      <c r="I2799" s="1126" t="s">
        <v>669</v>
      </c>
      <c r="J2799" s="1126"/>
      <c r="K2799" s="343" t="s">
        <v>103</v>
      </c>
      <c r="L2799" s="1401">
        <v>1</v>
      </c>
      <c r="M2799" s="563"/>
      <c r="N2799" s="563">
        <f t="shared" si="65"/>
        <v>0</v>
      </c>
      <c r="O2799" s="766">
        <f t="shared" si="64"/>
        <v>0</v>
      </c>
    </row>
    <row r="2800" spans="1:15" ht="69.95" customHeight="1" x14ac:dyDescent="0.25">
      <c r="A2800" s="979"/>
      <c r="B2800" s="1109"/>
      <c r="C2800" s="748">
        <v>1013156</v>
      </c>
      <c r="D2800" s="1121" t="s">
        <v>1474</v>
      </c>
      <c r="E2800" s="1111" t="s">
        <v>33</v>
      </c>
      <c r="F2800" s="813" t="s">
        <v>1475</v>
      </c>
      <c r="G2800" s="1112">
        <v>43001266</v>
      </c>
      <c r="H2800" s="1122" t="s">
        <v>1476</v>
      </c>
      <c r="I2800" s="1123" t="s">
        <v>669</v>
      </c>
      <c r="J2800" s="1123"/>
      <c r="K2800" s="286" t="s">
        <v>103</v>
      </c>
      <c r="L2800" s="1399">
        <v>1</v>
      </c>
      <c r="M2800" s="521"/>
      <c r="N2800" s="521">
        <f t="shared" si="65"/>
        <v>0</v>
      </c>
      <c r="O2800" s="772">
        <f t="shared" si="64"/>
        <v>0</v>
      </c>
    </row>
    <row r="2801" spans="1:15" ht="69.95" customHeight="1" x14ac:dyDescent="0.25">
      <c r="A2801" s="989"/>
      <c r="B2801" s="1115" t="s">
        <v>1477</v>
      </c>
      <c r="C2801" s="729">
        <v>1102237</v>
      </c>
      <c r="D2801" s="1124" t="s">
        <v>1478</v>
      </c>
      <c r="E2801" s="1117" t="s">
        <v>1479</v>
      </c>
      <c r="F2801" s="795" t="s">
        <v>1480</v>
      </c>
      <c r="G2801" s="1118">
        <v>43822058</v>
      </c>
      <c r="H2801" s="1125" t="s">
        <v>1481</v>
      </c>
      <c r="I2801" s="1126" t="s">
        <v>685</v>
      </c>
      <c r="J2801" s="1126" t="s">
        <v>38</v>
      </c>
      <c r="K2801" s="343" t="s">
        <v>103</v>
      </c>
      <c r="L2801" s="1401">
        <v>1</v>
      </c>
      <c r="M2801" s="1127"/>
      <c r="N2801" s="1127">
        <f>M2801*L2801</f>
        <v>0</v>
      </c>
      <c r="O2801" s="766">
        <f>N2801</f>
        <v>0</v>
      </c>
    </row>
    <row r="2802" spans="1:15" ht="69.95" customHeight="1" x14ac:dyDescent="0.25">
      <c r="A2802" s="979"/>
      <c r="B2802" s="1128" t="s">
        <v>1482</v>
      </c>
      <c r="C2802" s="748">
        <v>1013337</v>
      </c>
      <c r="D2802" s="1121" t="s">
        <v>1483</v>
      </c>
      <c r="E2802" s="1111" t="s">
        <v>1484</v>
      </c>
      <c r="F2802" s="813" t="s">
        <v>1485</v>
      </c>
      <c r="G2802" s="1112">
        <v>43010058</v>
      </c>
      <c r="H2802" s="1122" t="s">
        <v>1486</v>
      </c>
      <c r="I2802" s="1123" t="s">
        <v>669</v>
      </c>
      <c r="J2802" s="1123" t="s">
        <v>38</v>
      </c>
      <c r="K2802" s="286" t="s">
        <v>103</v>
      </c>
      <c r="L2802" s="1399">
        <v>1</v>
      </c>
      <c r="M2802" s="521"/>
      <c r="N2802" s="521">
        <f t="shared" ref="N2802:N2836" si="66">M2802*L2802</f>
        <v>0</v>
      </c>
      <c r="O2802" s="772">
        <f t="shared" ref="O2802:O2844" si="67">N2802</f>
        <v>0</v>
      </c>
    </row>
    <row r="2803" spans="1:15" ht="69.95" customHeight="1" x14ac:dyDescent="0.25">
      <c r="A2803" s="989"/>
      <c r="B2803" s="1115" t="s">
        <v>1487</v>
      </c>
      <c r="C2803" s="729">
        <v>1013339</v>
      </c>
      <c r="D2803" s="1124" t="s">
        <v>1488</v>
      </c>
      <c r="E2803" s="1117" t="s">
        <v>1489</v>
      </c>
      <c r="F2803" s="795" t="s">
        <v>1490</v>
      </c>
      <c r="G2803" s="1118">
        <v>43010060</v>
      </c>
      <c r="H2803" s="1125" t="s">
        <v>1491</v>
      </c>
      <c r="I2803" s="1126" t="s">
        <v>669</v>
      </c>
      <c r="J2803" s="1126"/>
      <c r="K2803" s="343" t="s">
        <v>103</v>
      </c>
      <c r="L2803" s="1401">
        <v>1</v>
      </c>
      <c r="M2803" s="563"/>
      <c r="N2803" s="563">
        <f t="shared" si="66"/>
        <v>0</v>
      </c>
      <c r="O2803" s="766">
        <f t="shared" si="67"/>
        <v>0</v>
      </c>
    </row>
    <row r="2804" spans="1:15" ht="69.95" customHeight="1" x14ac:dyDescent="0.25">
      <c r="A2804" s="979"/>
      <c r="B2804" s="1109" t="s">
        <v>1492</v>
      </c>
      <c r="C2804" s="748">
        <v>1013341</v>
      </c>
      <c r="D2804" s="1121" t="s">
        <v>1493</v>
      </c>
      <c r="E2804" s="1111" t="s">
        <v>1494</v>
      </c>
      <c r="F2804" s="813" t="s">
        <v>1495</v>
      </c>
      <c r="G2804" s="1112">
        <v>43010071</v>
      </c>
      <c r="H2804" s="1122" t="s">
        <v>1496</v>
      </c>
      <c r="I2804" s="1123" t="s">
        <v>669</v>
      </c>
      <c r="J2804" s="1123"/>
      <c r="K2804" s="286" t="s">
        <v>103</v>
      </c>
      <c r="L2804" s="1399">
        <v>1</v>
      </c>
      <c r="M2804" s="521"/>
      <c r="N2804" s="521">
        <f t="shared" si="66"/>
        <v>0</v>
      </c>
      <c r="O2804" s="772">
        <f t="shared" si="67"/>
        <v>0</v>
      </c>
    </row>
    <row r="2805" spans="1:15" ht="69.95" customHeight="1" x14ac:dyDescent="0.25">
      <c r="A2805" s="989"/>
      <c r="B2805" s="1115" t="s">
        <v>1497</v>
      </c>
      <c r="C2805" s="729">
        <v>1013342</v>
      </c>
      <c r="D2805" s="1124" t="s">
        <v>1498</v>
      </c>
      <c r="E2805" s="1117" t="s">
        <v>1499</v>
      </c>
      <c r="F2805" s="795" t="s">
        <v>1500</v>
      </c>
      <c r="G2805" s="1118">
        <v>43010072</v>
      </c>
      <c r="H2805" s="1125" t="s">
        <v>1501</v>
      </c>
      <c r="I2805" s="1126" t="s">
        <v>669</v>
      </c>
      <c r="J2805" s="1126"/>
      <c r="K2805" s="343" t="s">
        <v>103</v>
      </c>
      <c r="L2805" s="1401">
        <v>1</v>
      </c>
      <c r="M2805" s="563"/>
      <c r="N2805" s="563">
        <f t="shared" si="66"/>
        <v>0</v>
      </c>
      <c r="O2805" s="766">
        <f t="shared" si="67"/>
        <v>0</v>
      </c>
    </row>
    <row r="2806" spans="1:15" ht="69.95" customHeight="1" x14ac:dyDescent="0.25">
      <c r="A2806" s="979"/>
      <c r="B2806" s="1109" t="s">
        <v>1502</v>
      </c>
      <c r="C2806" s="748">
        <v>1013343</v>
      </c>
      <c r="D2806" s="1121" t="s">
        <v>1503</v>
      </c>
      <c r="E2806" s="1111" t="s">
        <v>1504</v>
      </c>
      <c r="F2806" s="813" t="s">
        <v>1505</v>
      </c>
      <c r="G2806" s="1112">
        <v>43010073</v>
      </c>
      <c r="H2806" s="1122" t="s">
        <v>1506</v>
      </c>
      <c r="I2806" s="1123" t="s">
        <v>669</v>
      </c>
      <c r="J2806" s="1123"/>
      <c r="K2806" s="286" t="s">
        <v>103</v>
      </c>
      <c r="L2806" s="1399">
        <v>1</v>
      </c>
      <c r="M2806" s="521"/>
      <c r="N2806" s="521">
        <f t="shared" si="66"/>
        <v>0</v>
      </c>
      <c r="O2806" s="772">
        <f t="shared" si="67"/>
        <v>0</v>
      </c>
    </row>
    <row r="2807" spans="1:15" ht="69.95" customHeight="1" x14ac:dyDescent="0.25">
      <c r="A2807" s="989"/>
      <c r="B2807" s="1115" t="s">
        <v>1507</v>
      </c>
      <c r="C2807" s="729">
        <v>1013344</v>
      </c>
      <c r="D2807" s="1124" t="s">
        <v>1508</v>
      </c>
      <c r="E2807" s="1117" t="s">
        <v>1509</v>
      </c>
      <c r="F2807" s="795" t="s">
        <v>1510</v>
      </c>
      <c r="G2807" s="1118">
        <v>43010074</v>
      </c>
      <c r="H2807" s="1125" t="s">
        <v>1511</v>
      </c>
      <c r="I2807" s="1126" t="s">
        <v>669</v>
      </c>
      <c r="J2807" s="1126"/>
      <c r="K2807" s="343" t="s">
        <v>103</v>
      </c>
      <c r="L2807" s="1401">
        <v>1</v>
      </c>
      <c r="M2807" s="563"/>
      <c r="N2807" s="563">
        <f t="shared" si="66"/>
        <v>0</v>
      </c>
      <c r="O2807" s="766">
        <f t="shared" si="67"/>
        <v>0</v>
      </c>
    </row>
    <row r="2808" spans="1:15" ht="69.95" customHeight="1" x14ac:dyDescent="0.25">
      <c r="A2808" s="979"/>
      <c r="B2808" s="1109"/>
      <c r="C2808" s="748">
        <v>1013346</v>
      </c>
      <c r="D2808" s="1121" t="s">
        <v>1512</v>
      </c>
      <c r="E2808" s="1111" t="s">
        <v>1513</v>
      </c>
      <c r="F2808" s="813" t="s">
        <v>1514</v>
      </c>
      <c r="G2808" s="1112">
        <v>43010266</v>
      </c>
      <c r="H2808" s="1122" t="s">
        <v>1515</v>
      </c>
      <c r="I2808" s="1123" t="s">
        <v>669</v>
      </c>
      <c r="J2808" s="1123"/>
      <c r="K2808" s="286" t="s">
        <v>103</v>
      </c>
      <c r="L2808" s="1399">
        <v>1</v>
      </c>
      <c r="M2808" s="521"/>
      <c r="N2808" s="521">
        <f t="shared" si="66"/>
        <v>0</v>
      </c>
      <c r="O2808" s="772">
        <f t="shared" si="67"/>
        <v>0</v>
      </c>
    </row>
    <row r="2809" spans="1:15" ht="69.95" customHeight="1" x14ac:dyDescent="0.25">
      <c r="A2809" s="989"/>
      <c r="B2809" s="1115" t="s">
        <v>1516</v>
      </c>
      <c r="C2809" s="729">
        <v>1103341</v>
      </c>
      <c r="D2809" s="1124" t="s">
        <v>1517</v>
      </c>
      <c r="E2809" s="1117" t="s">
        <v>1518</v>
      </c>
      <c r="F2809" s="795" t="s">
        <v>1518</v>
      </c>
      <c r="G2809" s="1118">
        <v>44503071</v>
      </c>
      <c r="H2809" s="1124" t="s">
        <v>1519</v>
      </c>
      <c r="I2809" s="1129" t="s">
        <v>685</v>
      </c>
      <c r="J2809" s="1129" t="s">
        <v>623</v>
      </c>
      <c r="K2809" s="343" t="s">
        <v>103</v>
      </c>
      <c r="L2809" s="1401">
        <v>1</v>
      </c>
      <c r="M2809" s="563"/>
      <c r="N2809" s="563">
        <f t="shared" si="66"/>
        <v>0</v>
      </c>
      <c r="O2809" s="766">
        <f t="shared" si="67"/>
        <v>0</v>
      </c>
    </row>
    <row r="2810" spans="1:15" ht="69.95" customHeight="1" x14ac:dyDescent="0.25">
      <c r="A2810" s="979"/>
      <c r="B2810" s="1109" t="s">
        <v>1520</v>
      </c>
      <c r="C2810" s="748">
        <v>1103342</v>
      </c>
      <c r="D2810" s="1121" t="s">
        <v>1521</v>
      </c>
      <c r="E2810" s="1111" t="s">
        <v>1522</v>
      </c>
      <c r="F2810" s="813" t="s">
        <v>1522</v>
      </c>
      <c r="G2810" s="1112">
        <v>44503082</v>
      </c>
      <c r="H2810" s="1121" t="s">
        <v>1523</v>
      </c>
      <c r="I2810" s="1130" t="s">
        <v>685</v>
      </c>
      <c r="J2810" s="1130" t="s">
        <v>623</v>
      </c>
      <c r="K2810" s="286" t="s">
        <v>103</v>
      </c>
      <c r="L2810" s="1399">
        <v>1</v>
      </c>
      <c r="M2810" s="521"/>
      <c r="N2810" s="521">
        <f t="shared" si="66"/>
        <v>0</v>
      </c>
      <c r="O2810" s="772">
        <f t="shared" si="67"/>
        <v>0</v>
      </c>
    </row>
    <row r="2811" spans="1:15" ht="69.95" customHeight="1" x14ac:dyDescent="0.25">
      <c r="A2811" s="989"/>
      <c r="B2811" s="1115" t="s">
        <v>1524</v>
      </c>
      <c r="C2811" s="729">
        <v>1103343</v>
      </c>
      <c r="D2811" s="1124" t="s">
        <v>1525</v>
      </c>
      <c r="E2811" s="1117" t="s">
        <v>1526</v>
      </c>
      <c r="F2811" s="795" t="s">
        <v>1526</v>
      </c>
      <c r="G2811" s="1118">
        <v>44503083</v>
      </c>
      <c r="H2811" s="1124" t="s">
        <v>1527</v>
      </c>
      <c r="I2811" s="1129" t="s">
        <v>685</v>
      </c>
      <c r="J2811" s="1129" t="s">
        <v>623</v>
      </c>
      <c r="K2811" s="343" t="s">
        <v>103</v>
      </c>
      <c r="L2811" s="1401">
        <v>1</v>
      </c>
      <c r="M2811" s="563"/>
      <c r="N2811" s="563">
        <f t="shared" si="66"/>
        <v>0</v>
      </c>
      <c r="O2811" s="766">
        <f t="shared" si="67"/>
        <v>0</v>
      </c>
    </row>
    <row r="2812" spans="1:15" ht="69.95" customHeight="1" x14ac:dyDescent="0.25">
      <c r="A2812" s="979"/>
      <c r="B2812" s="1109" t="s">
        <v>1528</v>
      </c>
      <c r="C2812" s="748">
        <v>1103441</v>
      </c>
      <c r="D2812" s="1121" t="s">
        <v>1529</v>
      </c>
      <c r="E2812" s="1111" t="s">
        <v>1530</v>
      </c>
      <c r="F2812" s="813" t="s">
        <v>1530</v>
      </c>
      <c r="G2812" s="1112">
        <v>44504071</v>
      </c>
      <c r="H2812" s="1131" t="s">
        <v>1531</v>
      </c>
      <c r="I2812" s="1123" t="s">
        <v>685</v>
      </c>
      <c r="J2812" s="1123" t="s">
        <v>623</v>
      </c>
      <c r="K2812" s="286" t="s">
        <v>103</v>
      </c>
      <c r="L2812" s="1399">
        <v>1</v>
      </c>
      <c r="M2812" s="521"/>
      <c r="N2812" s="521">
        <f t="shared" si="66"/>
        <v>0</v>
      </c>
      <c r="O2812" s="772">
        <f t="shared" si="67"/>
        <v>0</v>
      </c>
    </row>
    <row r="2813" spans="1:15" ht="69.95" customHeight="1" x14ac:dyDescent="0.25">
      <c r="A2813" s="989"/>
      <c r="B2813" s="1115" t="s">
        <v>1532</v>
      </c>
      <c r="C2813" s="729">
        <v>1103442</v>
      </c>
      <c r="D2813" s="1124" t="s">
        <v>1533</v>
      </c>
      <c r="E2813" s="1117" t="s">
        <v>1534</v>
      </c>
      <c r="F2813" s="795"/>
      <c r="G2813" s="1118">
        <v>44504082</v>
      </c>
      <c r="H2813" s="1125" t="s">
        <v>1535</v>
      </c>
      <c r="I2813" s="1126" t="s">
        <v>685</v>
      </c>
      <c r="J2813" s="1126" t="s">
        <v>623</v>
      </c>
      <c r="K2813" s="343" t="s">
        <v>103</v>
      </c>
      <c r="L2813" s="1401">
        <v>1</v>
      </c>
      <c r="M2813" s="563"/>
      <c r="N2813" s="563">
        <f t="shared" si="66"/>
        <v>0</v>
      </c>
      <c r="O2813" s="766">
        <f t="shared" si="67"/>
        <v>0</v>
      </c>
    </row>
    <row r="2814" spans="1:15" ht="69.95" customHeight="1" x14ac:dyDescent="0.25">
      <c r="A2814" s="979"/>
      <c r="B2814" s="1109" t="s">
        <v>1536</v>
      </c>
      <c r="C2814" s="748">
        <v>1103443</v>
      </c>
      <c r="D2814" s="1121" t="s">
        <v>1537</v>
      </c>
      <c r="E2814" s="1111" t="s">
        <v>1538</v>
      </c>
      <c r="F2814" s="813"/>
      <c r="G2814" s="1112">
        <v>44504083</v>
      </c>
      <c r="H2814" s="1122" t="s">
        <v>1539</v>
      </c>
      <c r="I2814" s="1123" t="s">
        <v>685</v>
      </c>
      <c r="J2814" s="1123" t="s">
        <v>623</v>
      </c>
      <c r="K2814" s="286" t="s">
        <v>103</v>
      </c>
      <c r="L2814" s="1399">
        <v>1</v>
      </c>
      <c r="M2814" s="521"/>
      <c r="N2814" s="521">
        <f t="shared" si="66"/>
        <v>0</v>
      </c>
      <c r="O2814" s="772">
        <f t="shared" si="67"/>
        <v>0</v>
      </c>
    </row>
    <row r="2815" spans="1:15" ht="69.95" customHeight="1" x14ac:dyDescent="0.25">
      <c r="A2815" s="1132"/>
      <c r="B2815" s="1133" t="s">
        <v>1540</v>
      </c>
      <c r="C2815" s="493">
        <v>1021735</v>
      </c>
      <c r="D2815" s="1134" t="s">
        <v>1541</v>
      </c>
      <c r="E2815" s="1135" t="s">
        <v>1542</v>
      </c>
      <c r="F2815" s="840" t="s">
        <v>1543</v>
      </c>
      <c r="G2815" s="1136">
        <v>41002056</v>
      </c>
      <c r="H2815" s="1137" t="s">
        <v>1544</v>
      </c>
      <c r="I2815" s="1138" t="s">
        <v>685</v>
      </c>
      <c r="J2815" s="1138"/>
      <c r="K2815" s="313" t="s">
        <v>103</v>
      </c>
      <c r="L2815" s="1421">
        <v>1</v>
      </c>
      <c r="M2815" s="842"/>
      <c r="N2815" s="842">
        <f t="shared" si="66"/>
        <v>0</v>
      </c>
      <c r="O2815" s="1139">
        <f t="shared" si="67"/>
        <v>0</v>
      </c>
    </row>
    <row r="2816" spans="1:15" ht="69.95" customHeight="1" x14ac:dyDescent="0.25">
      <c r="A2816" s="989"/>
      <c r="B2816" s="1140" t="s">
        <v>1545</v>
      </c>
      <c r="C2816" s="1141">
        <v>1021735</v>
      </c>
      <c r="D2816" s="1124" t="s">
        <v>1541</v>
      </c>
      <c r="E2816" s="1142" t="s">
        <v>1546</v>
      </c>
      <c r="F2816" s="857" t="s">
        <v>1547</v>
      </c>
      <c r="G2816" s="1118">
        <v>41002056</v>
      </c>
      <c r="H2816" s="943" t="s">
        <v>1544</v>
      </c>
      <c r="I2816" s="733" t="s">
        <v>685</v>
      </c>
      <c r="J2816" s="733"/>
      <c r="K2816" s="343" t="s">
        <v>103</v>
      </c>
      <c r="L2816" s="1401">
        <v>1</v>
      </c>
      <c r="M2816" s="563"/>
      <c r="N2816" s="563">
        <f t="shared" si="66"/>
        <v>0</v>
      </c>
      <c r="O2816" s="766">
        <f t="shared" si="67"/>
        <v>0</v>
      </c>
    </row>
    <row r="2817" spans="1:15" ht="69.95" customHeight="1" x14ac:dyDescent="0.25">
      <c r="A2817" s="979"/>
      <c r="B2817" s="1128" t="s">
        <v>1548</v>
      </c>
      <c r="C2817" s="1143">
        <v>1021737</v>
      </c>
      <c r="D2817" s="1121" t="s">
        <v>1549</v>
      </c>
      <c r="E2817" s="1144" t="s">
        <v>1550</v>
      </c>
      <c r="F2817" s="814" t="s">
        <v>1551</v>
      </c>
      <c r="G2817" s="1112">
        <v>41002058</v>
      </c>
      <c r="H2817" s="930" t="s">
        <v>1552</v>
      </c>
      <c r="I2817" s="752" t="s">
        <v>685</v>
      </c>
      <c r="J2817" s="752"/>
      <c r="K2817" s="286" t="s">
        <v>103</v>
      </c>
      <c r="L2817" s="1399">
        <v>1</v>
      </c>
      <c r="M2817" s="521"/>
      <c r="N2817" s="521">
        <f t="shared" si="66"/>
        <v>0</v>
      </c>
      <c r="O2817" s="772">
        <f t="shared" si="67"/>
        <v>0</v>
      </c>
    </row>
    <row r="2818" spans="1:15" ht="69.95" customHeight="1" x14ac:dyDescent="0.25">
      <c r="A2818" s="989"/>
      <c r="B2818" s="1140" t="s">
        <v>1553</v>
      </c>
      <c r="C2818" s="1141">
        <v>1021739</v>
      </c>
      <c r="D2818" s="1124" t="s">
        <v>1333</v>
      </c>
      <c r="E2818" s="1142" t="s">
        <v>1554</v>
      </c>
      <c r="F2818" s="857" t="s">
        <v>1555</v>
      </c>
      <c r="G2818" s="1118">
        <v>41002060</v>
      </c>
      <c r="H2818" s="943" t="s">
        <v>1334</v>
      </c>
      <c r="I2818" s="733" t="s">
        <v>685</v>
      </c>
      <c r="J2818" s="733"/>
      <c r="K2818" s="343" t="s">
        <v>103</v>
      </c>
      <c r="L2818" s="1401">
        <v>1</v>
      </c>
      <c r="M2818" s="563"/>
      <c r="N2818" s="563">
        <f t="shared" si="66"/>
        <v>0</v>
      </c>
      <c r="O2818" s="766">
        <f t="shared" si="67"/>
        <v>0</v>
      </c>
    </row>
    <row r="2819" spans="1:15" ht="69.95" customHeight="1" x14ac:dyDescent="0.25">
      <c r="A2819" s="979"/>
      <c r="B2819" s="1128" t="s">
        <v>1556</v>
      </c>
      <c r="C2819" s="1143">
        <v>1021751</v>
      </c>
      <c r="D2819" s="1121" t="s">
        <v>1338</v>
      </c>
      <c r="E2819" s="1144" t="s">
        <v>1557</v>
      </c>
      <c r="F2819" s="814" t="s">
        <v>1558</v>
      </c>
      <c r="G2819" s="1112">
        <v>41002191</v>
      </c>
      <c r="H2819" s="882" t="s">
        <v>1339</v>
      </c>
      <c r="I2819" s="752" t="s">
        <v>685</v>
      </c>
      <c r="J2819" s="752"/>
      <c r="K2819" s="286" t="s">
        <v>103</v>
      </c>
      <c r="L2819" s="1399">
        <v>1</v>
      </c>
      <c r="M2819" s="521"/>
      <c r="N2819" s="521">
        <f t="shared" si="66"/>
        <v>0</v>
      </c>
      <c r="O2819" s="772">
        <f t="shared" si="67"/>
        <v>0</v>
      </c>
    </row>
    <row r="2820" spans="1:15" ht="69.95" customHeight="1" x14ac:dyDescent="0.25">
      <c r="A2820" s="989"/>
      <c r="B2820" s="1140" t="s">
        <v>1559</v>
      </c>
      <c r="C2820" s="1141">
        <v>1021752</v>
      </c>
      <c r="D2820" s="1124" t="s">
        <v>689</v>
      </c>
      <c r="E2820" s="1142" t="s">
        <v>1560</v>
      </c>
      <c r="F2820" s="857" t="s">
        <v>1561</v>
      </c>
      <c r="G2820" s="1118">
        <v>41002192</v>
      </c>
      <c r="H2820" s="880" t="s">
        <v>691</v>
      </c>
      <c r="I2820" s="733" t="s">
        <v>685</v>
      </c>
      <c r="J2820" s="733"/>
      <c r="K2820" s="343" t="s">
        <v>103</v>
      </c>
      <c r="L2820" s="1401">
        <v>1</v>
      </c>
      <c r="M2820" s="563"/>
      <c r="N2820" s="563">
        <f t="shared" si="66"/>
        <v>0</v>
      </c>
      <c r="O2820" s="766">
        <f t="shared" si="67"/>
        <v>0</v>
      </c>
    </row>
    <row r="2821" spans="1:15" ht="69.95" customHeight="1" x14ac:dyDescent="0.25">
      <c r="A2821" s="979"/>
      <c r="B2821" s="1128" t="s">
        <v>1562</v>
      </c>
      <c r="C2821" s="1143">
        <v>1021753</v>
      </c>
      <c r="D2821" s="1121" t="s">
        <v>1563</v>
      </c>
      <c r="E2821" s="1144" t="s">
        <v>1564</v>
      </c>
      <c r="F2821" s="814" t="s">
        <v>1565</v>
      </c>
      <c r="G2821" s="1112">
        <v>41002193</v>
      </c>
      <c r="H2821" s="882" t="s">
        <v>1566</v>
      </c>
      <c r="I2821" s="752" t="s">
        <v>685</v>
      </c>
      <c r="J2821" s="752"/>
      <c r="K2821" s="286" t="s">
        <v>103</v>
      </c>
      <c r="L2821" s="1399">
        <v>1</v>
      </c>
      <c r="M2821" s="521"/>
      <c r="N2821" s="521">
        <f t="shared" si="66"/>
        <v>0</v>
      </c>
      <c r="O2821" s="772">
        <f t="shared" si="67"/>
        <v>0</v>
      </c>
    </row>
    <row r="2822" spans="1:15" ht="69.95" customHeight="1" x14ac:dyDescent="0.25">
      <c r="A2822" s="989"/>
      <c r="B2822" s="1140" t="s">
        <v>1567</v>
      </c>
      <c r="C2822" s="1141">
        <v>1021754</v>
      </c>
      <c r="D2822" s="1124" t="s">
        <v>1568</v>
      </c>
      <c r="E2822" s="1142" t="s">
        <v>1569</v>
      </c>
      <c r="F2822" s="857" t="s">
        <v>1570</v>
      </c>
      <c r="G2822" s="1118">
        <v>41002194</v>
      </c>
      <c r="H2822" s="880" t="s">
        <v>1571</v>
      </c>
      <c r="I2822" s="733" t="s">
        <v>685</v>
      </c>
      <c r="J2822" s="733"/>
      <c r="K2822" s="343" t="s">
        <v>103</v>
      </c>
      <c r="L2822" s="1401">
        <v>1</v>
      </c>
      <c r="M2822" s="563"/>
      <c r="N2822" s="563">
        <f t="shared" si="66"/>
        <v>0</v>
      </c>
      <c r="O2822" s="766">
        <f t="shared" si="67"/>
        <v>0</v>
      </c>
    </row>
    <row r="2823" spans="1:15" ht="69.95" customHeight="1" x14ac:dyDescent="0.25">
      <c r="A2823" s="989"/>
      <c r="B2823" s="1140"/>
      <c r="C2823" s="1141">
        <v>1011139</v>
      </c>
      <c r="D2823" s="1124" t="s">
        <v>1323</v>
      </c>
      <c r="E2823" s="1142" t="s">
        <v>1572</v>
      </c>
      <c r="F2823" s="857" t="s">
        <v>1573</v>
      </c>
      <c r="G2823" s="1118">
        <v>40111060</v>
      </c>
      <c r="H2823" s="880" t="s">
        <v>1324</v>
      </c>
      <c r="I2823" s="733" t="s">
        <v>669</v>
      </c>
      <c r="J2823" s="733"/>
      <c r="K2823" s="343" t="s">
        <v>103</v>
      </c>
      <c r="L2823" s="1401">
        <v>1</v>
      </c>
      <c r="M2823" s="563"/>
      <c r="N2823" s="563">
        <f t="shared" si="66"/>
        <v>0</v>
      </c>
      <c r="O2823" s="766">
        <f t="shared" si="67"/>
        <v>0</v>
      </c>
    </row>
    <row r="2824" spans="1:15" ht="69.95" customHeight="1" x14ac:dyDescent="0.25">
      <c r="A2824" s="989"/>
      <c r="B2824" s="1140"/>
      <c r="C2824" s="1141">
        <v>1011151</v>
      </c>
      <c r="D2824" s="1124" t="s">
        <v>1328</v>
      </c>
      <c r="E2824" s="1142" t="s">
        <v>1574</v>
      </c>
      <c r="F2824" s="857" t="s">
        <v>1575</v>
      </c>
      <c r="G2824" s="1118">
        <v>40111191</v>
      </c>
      <c r="H2824" s="880" t="s">
        <v>1329</v>
      </c>
      <c r="I2824" s="733" t="s">
        <v>669</v>
      </c>
      <c r="J2824" s="733"/>
      <c r="K2824" s="343" t="s">
        <v>103</v>
      </c>
      <c r="L2824" s="1401">
        <v>1</v>
      </c>
      <c r="M2824" s="563"/>
      <c r="N2824" s="563">
        <f t="shared" si="66"/>
        <v>0</v>
      </c>
      <c r="O2824" s="766">
        <f t="shared" si="67"/>
        <v>0</v>
      </c>
    </row>
    <row r="2825" spans="1:15" ht="69.95" customHeight="1" x14ac:dyDescent="0.25">
      <c r="A2825" s="989"/>
      <c r="B2825" s="1140"/>
      <c r="C2825" s="1141">
        <v>1011152</v>
      </c>
      <c r="D2825" s="1124" t="s">
        <v>1576</v>
      </c>
      <c r="E2825" s="1142" t="s">
        <v>1577</v>
      </c>
      <c r="F2825" s="857"/>
      <c r="G2825" s="1118">
        <v>40111192</v>
      </c>
      <c r="H2825" s="880" t="s">
        <v>1578</v>
      </c>
      <c r="I2825" s="733" t="s">
        <v>669</v>
      </c>
      <c r="J2825" s="733"/>
      <c r="K2825" s="343" t="s">
        <v>103</v>
      </c>
      <c r="L2825" s="1401">
        <v>1</v>
      </c>
      <c r="M2825" s="563"/>
      <c r="N2825" s="563">
        <f t="shared" si="66"/>
        <v>0</v>
      </c>
      <c r="O2825" s="766">
        <f t="shared" si="67"/>
        <v>0</v>
      </c>
    </row>
    <row r="2826" spans="1:15" ht="69.95" customHeight="1" x14ac:dyDescent="0.25">
      <c r="A2826" s="989"/>
      <c r="B2826" s="1140"/>
      <c r="C2826" s="1141">
        <v>1011154</v>
      </c>
      <c r="D2826" s="1124" t="s">
        <v>1579</v>
      </c>
      <c r="E2826" s="1142" t="s">
        <v>1580</v>
      </c>
      <c r="F2826" s="857" t="s">
        <v>1581</v>
      </c>
      <c r="G2826" s="1118">
        <v>40111194</v>
      </c>
      <c r="H2826" s="880" t="s">
        <v>1582</v>
      </c>
      <c r="I2826" s="733" t="s">
        <v>669</v>
      </c>
      <c r="J2826" s="733"/>
      <c r="K2826" s="343" t="s">
        <v>103</v>
      </c>
      <c r="L2826" s="1401">
        <v>1</v>
      </c>
      <c r="M2826" s="563"/>
      <c r="N2826" s="563">
        <f t="shared" si="66"/>
        <v>0</v>
      </c>
      <c r="O2826" s="766">
        <f t="shared" si="67"/>
        <v>0</v>
      </c>
    </row>
    <row r="2827" spans="1:15" ht="69.95" customHeight="1" x14ac:dyDescent="0.25">
      <c r="A2827" s="989"/>
      <c r="B2827" s="1140"/>
      <c r="C2827" s="1141">
        <v>1300439</v>
      </c>
      <c r="D2827" s="1124" t="s">
        <v>1583</v>
      </c>
      <c r="E2827" s="1142" t="s">
        <v>1584</v>
      </c>
      <c r="F2827" s="857" t="s">
        <v>1585</v>
      </c>
      <c r="G2827" s="1118">
        <v>41025060</v>
      </c>
      <c r="H2827" s="880" t="s">
        <v>1586</v>
      </c>
      <c r="I2827" s="733" t="s">
        <v>685</v>
      </c>
      <c r="J2827" s="733"/>
      <c r="K2827" s="343" t="s">
        <v>103</v>
      </c>
      <c r="L2827" s="1401">
        <v>1</v>
      </c>
      <c r="M2827" s="563"/>
      <c r="N2827" s="563">
        <f t="shared" si="66"/>
        <v>0</v>
      </c>
      <c r="O2827" s="766">
        <f t="shared" si="67"/>
        <v>0</v>
      </c>
    </row>
    <row r="2828" spans="1:15" ht="69.95" customHeight="1" x14ac:dyDescent="0.25">
      <c r="A2828" s="989"/>
      <c r="B2828" s="1140"/>
      <c r="C2828" s="1141">
        <v>1300452</v>
      </c>
      <c r="D2828" s="1124" t="s">
        <v>1587</v>
      </c>
      <c r="E2828" s="1142" t="s">
        <v>37</v>
      </c>
      <c r="F2828" s="857" t="s">
        <v>1588</v>
      </c>
      <c r="G2828" s="1118">
        <v>41025192</v>
      </c>
      <c r="H2828" s="880" t="s">
        <v>1589</v>
      </c>
      <c r="I2828" s="733" t="s">
        <v>685</v>
      </c>
      <c r="J2828" s="733"/>
      <c r="K2828" s="343" t="s">
        <v>103</v>
      </c>
      <c r="L2828" s="1401">
        <v>1</v>
      </c>
      <c r="M2828" s="563"/>
      <c r="N2828" s="563">
        <f t="shared" si="66"/>
        <v>0</v>
      </c>
      <c r="O2828" s="766">
        <f t="shared" si="67"/>
        <v>0</v>
      </c>
    </row>
    <row r="2829" spans="1:15" ht="69.95" customHeight="1" x14ac:dyDescent="0.25">
      <c r="A2829" s="989"/>
      <c r="B2829" s="1140"/>
      <c r="C2829" s="1141">
        <v>1300465</v>
      </c>
      <c r="D2829" s="1124" t="s">
        <v>1590</v>
      </c>
      <c r="E2829" s="1142" t="s">
        <v>1591</v>
      </c>
      <c r="F2829" s="857"/>
      <c r="G2829" s="1118">
        <v>41025250</v>
      </c>
      <c r="H2829" s="880" t="s">
        <v>1592</v>
      </c>
      <c r="I2829" s="733" t="s">
        <v>685</v>
      </c>
      <c r="J2829" s="733"/>
      <c r="K2829" s="343" t="s">
        <v>103</v>
      </c>
      <c r="L2829" s="1401">
        <v>1</v>
      </c>
      <c r="M2829" s="563"/>
      <c r="N2829" s="563">
        <f t="shared" si="66"/>
        <v>0</v>
      </c>
      <c r="O2829" s="766">
        <f t="shared" si="67"/>
        <v>0</v>
      </c>
    </row>
    <row r="2830" spans="1:15" ht="69.95" customHeight="1" x14ac:dyDescent="0.25">
      <c r="A2830" s="989"/>
      <c r="B2830" s="1140"/>
      <c r="C2830" s="1141">
        <v>1300475</v>
      </c>
      <c r="D2830" s="1124" t="s">
        <v>1593</v>
      </c>
      <c r="E2830" s="1142" t="s">
        <v>31</v>
      </c>
      <c r="F2830" s="857" t="s">
        <v>1594</v>
      </c>
      <c r="G2830" s="1118">
        <v>41025500</v>
      </c>
      <c r="H2830" s="880" t="s">
        <v>1595</v>
      </c>
      <c r="I2830" s="733" t="s">
        <v>685</v>
      </c>
      <c r="J2830" s="733"/>
      <c r="K2830" s="343" t="s">
        <v>103</v>
      </c>
      <c r="L2830" s="1401">
        <v>1</v>
      </c>
      <c r="M2830" s="563"/>
      <c r="N2830" s="563">
        <f t="shared" si="66"/>
        <v>0</v>
      </c>
      <c r="O2830" s="766">
        <f t="shared" si="67"/>
        <v>0</v>
      </c>
    </row>
    <row r="2831" spans="1:15" ht="69.95" customHeight="1" x14ac:dyDescent="0.25">
      <c r="A2831" s="989"/>
      <c r="B2831" s="1140"/>
      <c r="C2831" s="1141">
        <v>1021733</v>
      </c>
      <c r="D2831" s="1124" t="s">
        <v>1596</v>
      </c>
      <c r="E2831" s="1142" t="s">
        <v>1597</v>
      </c>
      <c r="F2831" s="857" t="s">
        <v>1598</v>
      </c>
      <c r="G2831" s="1118">
        <v>41002054</v>
      </c>
      <c r="H2831" s="880" t="s">
        <v>1599</v>
      </c>
      <c r="I2831" s="733" t="s">
        <v>685</v>
      </c>
      <c r="J2831" s="733"/>
      <c r="K2831" s="343" t="s">
        <v>103</v>
      </c>
      <c r="L2831" s="1401">
        <v>1</v>
      </c>
      <c r="M2831" s="563"/>
      <c r="N2831" s="563">
        <f t="shared" si="66"/>
        <v>0</v>
      </c>
      <c r="O2831" s="766">
        <f t="shared" si="67"/>
        <v>0</v>
      </c>
    </row>
    <row r="2832" spans="1:15" ht="69.95" customHeight="1" x14ac:dyDescent="0.25">
      <c r="A2832" s="1145"/>
      <c r="B2832" s="1146"/>
      <c r="C2832" s="1147">
        <v>1102054</v>
      </c>
      <c r="D2832" s="1148" t="s">
        <v>1600</v>
      </c>
      <c r="E2832" s="1149" t="s">
        <v>32</v>
      </c>
      <c r="F2832" s="908" t="s">
        <v>35</v>
      </c>
      <c r="G2832" s="1150">
        <v>43520194</v>
      </c>
      <c r="H2832" s="912" t="s">
        <v>1601</v>
      </c>
      <c r="I2832" s="1151" t="s">
        <v>685</v>
      </c>
      <c r="J2832" s="1151"/>
      <c r="K2832" s="383" t="s">
        <v>103</v>
      </c>
      <c r="L2832" s="1422">
        <v>1</v>
      </c>
      <c r="M2832" s="910"/>
      <c r="N2832" s="910">
        <f t="shared" si="66"/>
        <v>0</v>
      </c>
      <c r="O2832" s="1152">
        <f t="shared" si="67"/>
        <v>0</v>
      </c>
    </row>
    <row r="2833" spans="1:15" ht="69.95" customHeight="1" x14ac:dyDescent="0.25">
      <c r="A2833" s="989"/>
      <c r="B2833" s="1140"/>
      <c r="C2833" s="1141">
        <v>1021139</v>
      </c>
      <c r="D2833" s="1124" t="s">
        <v>1602</v>
      </c>
      <c r="E2833" s="1142" t="s">
        <v>1603</v>
      </c>
      <c r="F2833" s="857" t="s">
        <v>1604</v>
      </c>
      <c r="G2833" s="1118">
        <v>40310060</v>
      </c>
      <c r="H2833" s="880" t="s">
        <v>1605</v>
      </c>
      <c r="I2833" s="733" t="s">
        <v>685</v>
      </c>
      <c r="J2833" s="733"/>
      <c r="K2833" s="343" t="s">
        <v>103</v>
      </c>
      <c r="L2833" s="1401">
        <v>1</v>
      </c>
      <c r="M2833" s="563"/>
      <c r="N2833" s="563">
        <f t="shared" si="66"/>
        <v>0</v>
      </c>
      <c r="O2833" s="766">
        <f t="shared" si="67"/>
        <v>0</v>
      </c>
    </row>
    <row r="2834" spans="1:15" ht="69.95" customHeight="1" x14ac:dyDescent="0.25">
      <c r="A2834" s="989"/>
      <c r="B2834" s="1140"/>
      <c r="C2834" s="1141">
        <v>1021151</v>
      </c>
      <c r="D2834" s="1124" t="s">
        <v>1606</v>
      </c>
      <c r="E2834" s="1142" t="s">
        <v>1607</v>
      </c>
      <c r="F2834" s="857" t="s">
        <v>1608</v>
      </c>
      <c r="G2834" s="1118">
        <v>40310191</v>
      </c>
      <c r="H2834" s="880" t="s">
        <v>1609</v>
      </c>
      <c r="I2834" s="733" t="s">
        <v>685</v>
      </c>
      <c r="J2834" s="733"/>
      <c r="K2834" s="343" t="s">
        <v>103</v>
      </c>
      <c r="L2834" s="1401">
        <v>1</v>
      </c>
      <c r="M2834" s="563"/>
      <c r="N2834" s="563">
        <f t="shared" si="66"/>
        <v>0</v>
      </c>
      <c r="O2834" s="766">
        <f t="shared" si="67"/>
        <v>0</v>
      </c>
    </row>
    <row r="2835" spans="1:15" ht="69.95" customHeight="1" x14ac:dyDescent="0.25">
      <c r="A2835" s="989"/>
      <c r="B2835" s="1140"/>
      <c r="C2835" s="1141">
        <v>1021152</v>
      </c>
      <c r="D2835" s="1124" t="s">
        <v>1610</v>
      </c>
      <c r="E2835" s="1142" t="s">
        <v>1611</v>
      </c>
      <c r="F2835" s="857" t="s">
        <v>1612</v>
      </c>
      <c r="G2835" s="1118">
        <v>40310192</v>
      </c>
      <c r="H2835" s="880" t="s">
        <v>1613</v>
      </c>
      <c r="I2835" s="733" t="s">
        <v>685</v>
      </c>
      <c r="J2835" s="733"/>
      <c r="K2835" s="343" t="s">
        <v>103</v>
      </c>
      <c r="L2835" s="1401">
        <v>1</v>
      </c>
      <c r="M2835" s="563"/>
      <c r="N2835" s="563">
        <f t="shared" si="66"/>
        <v>0</v>
      </c>
      <c r="O2835" s="766">
        <f t="shared" si="67"/>
        <v>0</v>
      </c>
    </row>
    <row r="2836" spans="1:15" ht="69.95" customHeight="1" x14ac:dyDescent="0.25">
      <c r="A2836" s="989"/>
      <c r="B2836" s="1140"/>
      <c r="C2836" s="1141">
        <v>1021153</v>
      </c>
      <c r="D2836" s="1124" t="s">
        <v>1614</v>
      </c>
      <c r="E2836" s="1142" t="s">
        <v>1615</v>
      </c>
      <c r="F2836" s="857" t="s">
        <v>1616</v>
      </c>
      <c r="G2836" s="1118">
        <v>40310193</v>
      </c>
      <c r="H2836" s="880" t="s">
        <v>1617</v>
      </c>
      <c r="I2836" s="733" t="s">
        <v>685</v>
      </c>
      <c r="J2836" s="733"/>
      <c r="K2836" s="343" t="s">
        <v>103</v>
      </c>
      <c r="L2836" s="1401">
        <v>1</v>
      </c>
      <c r="M2836" s="563"/>
      <c r="N2836" s="563">
        <f t="shared" si="66"/>
        <v>0</v>
      </c>
      <c r="O2836" s="766">
        <f t="shared" si="67"/>
        <v>0</v>
      </c>
    </row>
    <row r="2837" spans="1:15" ht="69.95" customHeight="1" x14ac:dyDescent="0.25">
      <c r="A2837" s="1145"/>
      <c r="B2837" s="1153"/>
      <c r="C2837" s="1154">
        <v>1103641</v>
      </c>
      <c r="D2837" s="1155" t="s">
        <v>1618</v>
      </c>
      <c r="E2837" s="1156" t="s">
        <v>1619</v>
      </c>
      <c r="F2837" s="1157" t="s">
        <v>35</v>
      </c>
      <c r="G2837" s="1158">
        <v>44006091</v>
      </c>
      <c r="H2837" s="1159" t="s">
        <v>1620</v>
      </c>
      <c r="I2837" s="1160" t="s">
        <v>685</v>
      </c>
      <c r="J2837" s="1160" t="s">
        <v>623</v>
      </c>
      <c r="K2837" s="1161" t="s">
        <v>103</v>
      </c>
      <c r="L2837" s="1423">
        <v>1</v>
      </c>
      <c r="M2837" s="910"/>
      <c r="N2837" s="910">
        <v>4.4000000000000004</v>
      </c>
      <c r="O2837" s="1152">
        <f t="shared" si="67"/>
        <v>4.4000000000000004</v>
      </c>
    </row>
    <row r="2838" spans="1:15" ht="69.95" customHeight="1" x14ac:dyDescent="0.25">
      <c r="A2838" s="1145"/>
      <c r="B2838" s="1153"/>
      <c r="C2838" s="1154">
        <v>1103642</v>
      </c>
      <c r="D2838" s="1155" t="s">
        <v>1621</v>
      </c>
      <c r="E2838" s="1156" t="s">
        <v>1622</v>
      </c>
      <c r="F2838" s="1157" t="s">
        <v>35</v>
      </c>
      <c r="G2838" s="1158">
        <v>44006092</v>
      </c>
      <c r="H2838" s="1159" t="s">
        <v>1623</v>
      </c>
      <c r="I2838" s="1160" t="s">
        <v>685</v>
      </c>
      <c r="J2838" s="1160" t="s">
        <v>623</v>
      </c>
      <c r="K2838" s="1161" t="s">
        <v>103</v>
      </c>
      <c r="L2838" s="1423">
        <v>1</v>
      </c>
      <c r="M2838" s="910"/>
      <c r="N2838" s="910">
        <v>4.75</v>
      </c>
      <c r="O2838" s="1152">
        <f t="shared" si="67"/>
        <v>4.75</v>
      </c>
    </row>
    <row r="2839" spans="1:15" ht="69.95" customHeight="1" x14ac:dyDescent="0.25">
      <c r="A2839" s="1145"/>
      <c r="B2839" s="1153"/>
      <c r="C2839" s="1154">
        <v>1103643</v>
      </c>
      <c r="D2839" s="1155" t="s">
        <v>1624</v>
      </c>
      <c r="E2839" s="1156" t="s">
        <v>1625</v>
      </c>
      <c r="F2839" s="1157" t="s">
        <v>35</v>
      </c>
      <c r="G2839" s="1158">
        <v>44006093</v>
      </c>
      <c r="H2839" s="1159" t="s">
        <v>1626</v>
      </c>
      <c r="I2839" s="1160" t="s">
        <v>685</v>
      </c>
      <c r="J2839" s="1160" t="s">
        <v>623</v>
      </c>
      <c r="K2839" s="1161" t="s">
        <v>103</v>
      </c>
      <c r="L2839" s="1423">
        <v>1</v>
      </c>
      <c r="M2839" s="910"/>
      <c r="N2839" s="910">
        <v>5.25</v>
      </c>
      <c r="O2839" s="1152">
        <f t="shared" si="67"/>
        <v>5.25</v>
      </c>
    </row>
    <row r="2840" spans="1:15" ht="69.95" customHeight="1" x14ac:dyDescent="0.25">
      <c r="A2840" s="1145"/>
      <c r="B2840" s="1153"/>
      <c r="C2840" s="1154">
        <v>1103644</v>
      </c>
      <c r="D2840" s="1155" t="s">
        <v>1627</v>
      </c>
      <c r="E2840" s="1156" t="s">
        <v>1628</v>
      </c>
      <c r="F2840" s="1157" t="s">
        <v>35</v>
      </c>
      <c r="G2840" s="1158">
        <v>44006094</v>
      </c>
      <c r="H2840" s="1159" t="s">
        <v>1629</v>
      </c>
      <c r="I2840" s="1160" t="s">
        <v>685</v>
      </c>
      <c r="J2840" s="1160" t="s">
        <v>623</v>
      </c>
      <c r="K2840" s="1161" t="s">
        <v>103</v>
      </c>
      <c r="L2840" s="1423">
        <v>1</v>
      </c>
      <c r="M2840" s="910"/>
      <c r="N2840" s="910">
        <v>6.65</v>
      </c>
      <c r="O2840" s="1152">
        <f t="shared" si="67"/>
        <v>6.65</v>
      </c>
    </row>
    <row r="2841" spans="1:15" ht="69.95" customHeight="1" x14ac:dyDescent="0.25">
      <c r="A2841" s="1145"/>
      <c r="B2841" s="1153"/>
      <c r="C2841" s="1154">
        <v>1103741</v>
      </c>
      <c r="D2841" s="1155" t="s">
        <v>1630</v>
      </c>
      <c r="E2841" s="1156" t="s">
        <v>1631</v>
      </c>
      <c r="F2841" s="1157" t="s">
        <v>35</v>
      </c>
      <c r="G2841" s="1158">
        <v>44007091</v>
      </c>
      <c r="H2841" s="1159" t="s">
        <v>1632</v>
      </c>
      <c r="I2841" s="1160" t="s">
        <v>685</v>
      </c>
      <c r="J2841" s="1160" t="s">
        <v>623</v>
      </c>
      <c r="K2841" s="1161" t="s">
        <v>103</v>
      </c>
      <c r="L2841" s="1423">
        <v>1</v>
      </c>
      <c r="M2841" s="910"/>
      <c r="N2841" s="910">
        <v>5.9</v>
      </c>
      <c r="O2841" s="1152">
        <f t="shared" si="67"/>
        <v>5.9</v>
      </c>
    </row>
    <row r="2842" spans="1:15" ht="69.95" customHeight="1" x14ac:dyDescent="0.25">
      <c r="A2842" s="1145"/>
      <c r="B2842" s="1153"/>
      <c r="C2842" s="1154">
        <v>1103742</v>
      </c>
      <c r="D2842" s="1155" t="s">
        <v>1633</v>
      </c>
      <c r="E2842" s="1156" t="s">
        <v>1634</v>
      </c>
      <c r="F2842" s="1157" t="s">
        <v>35</v>
      </c>
      <c r="G2842" s="1158">
        <v>44007092</v>
      </c>
      <c r="H2842" s="1159" t="s">
        <v>1635</v>
      </c>
      <c r="I2842" s="1160" t="s">
        <v>685</v>
      </c>
      <c r="J2842" s="1160" t="s">
        <v>623</v>
      </c>
      <c r="K2842" s="1161" t="s">
        <v>103</v>
      </c>
      <c r="L2842" s="1423">
        <v>1</v>
      </c>
      <c r="M2842" s="910"/>
      <c r="N2842" s="910">
        <v>6.3</v>
      </c>
      <c r="O2842" s="1152">
        <f t="shared" si="67"/>
        <v>6.3</v>
      </c>
    </row>
    <row r="2843" spans="1:15" ht="69.95" customHeight="1" x14ac:dyDescent="0.25">
      <c r="A2843" s="1145"/>
      <c r="B2843" s="1153"/>
      <c r="C2843" s="1154">
        <v>1103743</v>
      </c>
      <c r="D2843" s="1155" t="s">
        <v>1636</v>
      </c>
      <c r="E2843" s="1156" t="s">
        <v>1637</v>
      </c>
      <c r="F2843" s="1157" t="s">
        <v>35</v>
      </c>
      <c r="G2843" s="1158">
        <v>44007093</v>
      </c>
      <c r="H2843" s="1159" t="s">
        <v>1638</v>
      </c>
      <c r="I2843" s="1160" t="s">
        <v>685</v>
      </c>
      <c r="J2843" s="1160" t="s">
        <v>623</v>
      </c>
      <c r="K2843" s="1161" t="s">
        <v>103</v>
      </c>
      <c r="L2843" s="1423">
        <v>1</v>
      </c>
      <c r="M2843" s="910"/>
      <c r="N2843" s="910">
        <v>8</v>
      </c>
      <c r="O2843" s="1152">
        <f t="shared" si="67"/>
        <v>8</v>
      </c>
    </row>
    <row r="2844" spans="1:15" ht="69.95" customHeight="1" x14ac:dyDescent="0.25">
      <c r="A2844" s="1145"/>
      <c r="B2844" s="1153"/>
      <c r="C2844" s="1154">
        <v>1103744</v>
      </c>
      <c r="D2844" s="1155" t="s">
        <v>1639</v>
      </c>
      <c r="E2844" s="1156" t="s">
        <v>1640</v>
      </c>
      <c r="F2844" s="1157" t="s">
        <v>35</v>
      </c>
      <c r="G2844" s="1158">
        <v>44007094</v>
      </c>
      <c r="H2844" s="1159" t="s">
        <v>1641</v>
      </c>
      <c r="I2844" s="1160" t="s">
        <v>685</v>
      </c>
      <c r="J2844" s="1160" t="s">
        <v>623</v>
      </c>
      <c r="K2844" s="1161" t="s">
        <v>103</v>
      </c>
      <c r="L2844" s="1423">
        <v>1</v>
      </c>
      <c r="M2844" s="910"/>
      <c r="N2844" s="910">
        <v>10.1</v>
      </c>
      <c r="O2844" s="1152">
        <f t="shared" si="67"/>
        <v>10.1</v>
      </c>
    </row>
    <row r="2845" spans="1:15" ht="69.95" customHeight="1" x14ac:dyDescent="0.25">
      <c r="A2845" s="883" t="s">
        <v>1642</v>
      </c>
      <c r="B2845" s="1162" t="s">
        <v>1642</v>
      </c>
      <c r="C2845" s="1163">
        <v>2120102</v>
      </c>
      <c r="D2845" s="1164" t="s">
        <v>655</v>
      </c>
      <c r="E2845" s="1165" t="s">
        <v>24</v>
      </c>
      <c r="F2845" s="1162" t="s">
        <v>946</v>
      </c>
      <c r="G2845" s="1166">
        <v>12005072</v>
      </c>
      <c r="H2845" s="1167" t="s">
        <v>658</v>
      </c>
      <c r="I2845" s="1168" t="s">
        <v>466</v>
      </c>
      <c r="J2845" s="1168" t="s">
        <v>30</v>
      </c>
      <c r="K2845" s="1169" t="s">
        <v>163</v>
      </c>
      <c r="L2845" s="1424">
        <v>2</v>
      </c>
      <c r="M2845" s="841"/>
      <c r="N2845" s="841">
        <f>M2845*L2845</f>
        <v>0</v>
      </c>
      <c r="O2845" s="1020">
        <f>SUM(N2845:N2853)</f>
        <v>0</v>
      </c>
    </row>
    <row r="2846" spans="1:15" ht="69.95" customHeight="1" x14ac:dyDescent="0.25">
      <c r="A2846" s="1132"/>
      <c r="B2846" s="1170"/>
      <c r="C2846" s="1163">
        <v>2112042</v>
      </c>
      <c r="D2846" s="1171" t="s">
        <v>659</v>
      </c>
      <c r="E2846" s="1172"/>
      <c r="F2846" s="1173"/>
      <c r="G2846" s="1166">
        <v>12611400</v>
      </c>
      <c r="H2846" s="1167" t="s">
        <v>660</v>
      </c>
      <c r="I2846" s="1168" t="s">
        <v>466</v>
      </c>
      <c r="J2846" s="1168"/>
      <c r="K2846" s="1169" t="s">
        <v>163</v>
      </c>
      <c r="L2846" s="1424">
        <v>2</v>
      </c>
      <c r="M2846" s="841"/>
      <c r="N2846" s="841">
        <f t="shared" ref="N2846:N2854" si="68">M2846*L2846</f>
        <v>0</v>
      </c>
      <c r="O2846" s="1020"/>
    </row>
    <row r="2847" spans="1:15" ht="69.95" customHeight="1" x14ac:dyDescent="0.25">
      <c r="A2847" s="1132"/>
      <c r="B2847" s="1170"/>
      <c r="C2847" s="1163">
        <v>2516122</v>
      </c>
      <c r="D2847" s="1171" t="s">
        <v>661</v>
      </c>
      <c r="E2847" s="1172"/>
      <c r="F2847" s="1173"/>
      <c r="G2847" s="1166">
        <v>81528112</v>
      </c>
      <c r="H2847" s="1167" t="s">
        <v>664</v>
      </c>
      <c r="I2847" s="1168" t="s">
        <v>665</v>
      </c>
      <c r="J2847" s="1168"/>
      <c r="K2847" s="1169" t="s">
        <v>163</v>
      </c>
      <c r="L2847" s="1424">
        <v>1</v>
      </c>
      <c r="M2847" s="841"/>
      <c r="N2847" s="841">
        <f t="shared" si="68"/>
        <v>0</v>
      </c>
      <c r="O2847" s="1020"/>
    </row>
    <row r="2848" spans="1:15" ht="69.95" customHeight="1" x14ac:dyDescent="0.25">
      <c r="A2848" s="1132"/>
      <c r="B2848" s="1170"/>
      <c r="C2848" s="1163">
        <v>2801201</v>
      </c>
      <c r="D2848" s="1171" t="s">
        <v>947</v>
      </c>
      <c r="E2848" s="1172"/>
      <c r="F2848" s="1173"/>
      <c r="G2848" s="1166">
        <v>51070120</v>
      </c>
      <c r="H2848" s="1167" t="s">
        <v>948</v>
      </c>
      <c r="I2848" s="1168" t="s">
        <v>448</v>
      </c>
      <c r="J2848" s="1168"/>
      <c r="K2848" s="1169" t="s">
        <v>163</v>
      </c>
      <c r="L2848" s="1424">
        <v>1</v>
      </c>
      <c r="M2848" s="841"/>
      <c r="N2848" s="841">
        <f t="shared" si="68"/>
        <v>0</v>
      </c>
      <c r="O2848" s="1020"/>
    </row>
    <row r="2849" spans="1:15" ht="69.95" customHeight="1" x14ac:dyDescent="0.25">
      <c r="A2849" s="1132"/>
      <c r="B2849" s="1170"/>
      <c r="C2849" s="1163">
        <v>2851630</v>
      </c>
      <c r="D2849" s="1171" t="s">
        <v>459</v>
      </c>
      <c r="E2849" s="1172"/>
      <c r="F2849" s="1173"/>
      <c r="G2849" s="1166">
        <v>53516052</v>
      </c>
      <c r="H2849" s="1167" t="s">
        <v>460</v>
      </c>
      <c r="I2849" s="1168" t="s">
        <v>448</v>
      </c>
      <c r="J2849" s="1168"/>
      <c r="K2849" s="1169" t="s">
        <v>163</v>
      </c>
      <c r="L2849" s="1424">
        <v>1</v>
      </c>
      <c r="M2849" s="841"/>
      <c r="N2849" s="841">
        <f t="shared" si="68"/>
        <v>0</v>
      </c>
      <c r="O2849" s="1020"/>
    </row>
    <row r="2850" spans="1:15" ht="69.95" customHeight="1" x14ac:dyDescent="0.25">
      <c r="A2850" s="1132"/>
      <c r="B2850" s="1170"/>
      <c r="C2850" s="1163">
        <v>2831607</v>
      </c>
      <c r="D2850" s="1171" t="s">
        <v>449</v>
      </c>
      <c r="E2850" s="1172"/>
      <c r="F2850" s="1173"/>
      <c r="G2850" s="1166">
        <v>54038070</v>
      </c>
      <c r="H2850" s="1167" t="s">
        <v>450</v>
      </c>
      <c r="I2850" s="1168" t="s">
        <v>448</v>
      </c>
      <c r="J2850" s="1168"/>
      <c r="K2850" s="1169" t="s">
        <v>163</v>
      </c>
      <c r="L2850" s="1424">
        <v>1</v>
      </c>
      <c r="M2850" s="841"/>
      <c r="N2850" s="841">
        <f t="shared" si="68"/>
        <v>0</v>
      </c>
      <c r="O2850" s="1020"/>
    </row>
    <row r="2851" spans="1:15" ht="69.95" customHeight="1" x14ac:dyDescent="0.25">
      <c r="A2851" s="1132"/>
      <c r="B2851" s="1170"/>
      <c r="C2851" s="1163">
        <v>2820111</v>
      </c>
      <c r="D2851" s="1171" t="s">
        <v>455</v>
      </c>
      <c r="E2851" s="1172"/>
      <c r="F2851" s="1173"/>
      <c r="G2851" s="1166">
        <v>50113160</v>
      </c>
      <c r="H2851" s="1167" t="s">
        <v>456</v>
      </c>
      <c r="I2851" s="1168" t="s">
        <v>448</v>
      </c>
      <c r="J2851" s="1168"/>
      <c r="K2851" s="1169" t="s">
        <v>163</v>
      </c>
      <c r="L2851" s="1424">
        <v>1</v>
      </c>
      <c r="M2851" s="841"/>
      <c r="N2851" s="841">
        <f t="shared" si="68"/>
        <v>0</v>
      </c>
      <c r="O2851" s="1020"/>
    </row>
    <row r="2852" spans="1:15" ht="69.95" customHeight="1" x14ac:dyDescent="0.25">
      <c r="A2852" s="1132"/>
      <c r="B2852" s="1170"/>
      <c r="C2852" s="1163">
        <v>2901620</v>
      </c>
      <c r="D2852" s="1171" t="s">
        <v>457</v>
      </c>
      <c r="E2852" s="1172"/>
      <c r="F2852" s="1173"/>
      <c r="G2852" s="1166">
        <v>52516050</v>
      </c>
      <c r="H2852" s="1167" t="s">
        <v>458</v>
      </c>
      <c r="I2852" s="1168" t="s">
        <v>448</v>
      </c>
      <c r="J2852" s="1168"/>
      <c r="K2852" s="1169" t="s">
        <v>163</v>
      </c>
      <c r="L2852" s="1424">
        <v>1</v>
      </c>
      <c r="M2852" s="841"/>
      <c r="N2852" s="841">
        <f t="shared" si="68"/>
        <v>0</v>
      </c>
      <c r="O2852" s="1020"/>
    </row>
    <row r="2853" spans="1:15" ht="69.95" customHeight="1" x14ac:dyDescent="0.25">
      <c r="A2853" s="1132"/>
      <c r="B2853" s="1170"/>
      <c r="C2853" s="1163">
        <v>2820108</v>
      </c>
      <c r="D2853" s="1171" t="s">
        <v>686</v>
      </c>
      <c r="E2853" s="1174"/>
      <c r="F2853" s="1175"/>
      <c r="G2853" s="1166">
        <v>50112008</v>
      </c>
      <c r="H2853" s="1167" t="s">
        <v>687</v>
      </c>
      <c r="I2853" s="1168" t="s">
        <v>448</v>
      </c>
      <c r="J2853" s="1168"/>
      <c r="K2853" s="1169" t="s">
        <v>688</v>
      </c>
      <c r="L2853" s="1424">
        <v>1</v>
      </c>
      <c r="M2853" s="841"/>
      <c r="N2853" s="841">
        <f t="shared" si="68"/>
        <v>0</v>
      </c>
      <c r="O2853" s="1020"/>
    </row>
    <row r="2854" spans="1:15" ht="69.95" customHeight="1" x14ac:dyDescent="0.25">
      <c r="A2854" s="1132"/>
      <c r="B2854" s="1176"/>
      <c r="C2854" s="1163">
        <v>2624212</v>
      </c>
      <c r="D2854" s="1171" t="s">
        <v>803</v>
      </c>
      <c r="E2854" s="1165" t="s">
        <v>23</v>
      </c>
      <c r="F2854" s="1162" t="s">
        <v>35</v>
      </c>
      <c r="G2854" s="1166">
        <v>80633012</v>
      </c>
      <c r="H2854" s="1167" t="s">
        <v>805</v>
      </c>
      <c r="I2854" s="1168" t="s">
        <v>665</v>
      </c>
      <c r="J2854" s="1168" t="s">
        <v>30</v>
      </c>
      <c r="K2854" s="1169" t="s">
        <v>163</v>
      </c>
      <c r="L2854" s="1424">
        <v>1</v>
      </c>
      <c r="M2854" s="841"/>
      <c r="N2854" s="841">
        <f t="shared" si="68"/>
        <v>0</v>
      </c>
      <c r="O2854" s="1020">
        <f>SUM(N2854)</f>
        <v>0</v>
      </c>
    </row>
    <row r="2855" spans="1:15" ht="69.95" customHeight="1" x14ac:dyDescent="0.25">
      <c r="A2855" s="1048"/>
      <c r="B2855" s="1177" t="s">
        <v>1643</v>
      </c>
      <c r="C2855" s="1178">
        <v>2120102</v>
      </c>
      <c r="D2855" s="1179" t="s">
        <v>655</v>
      </c>
      <c r="E2855" s="674" t="s">
        <v>1644</v>
      </c>
      <c r="F2855" s="675" t="s">
        <v>1645</v>
      </c>
      <c r="G2855" s="1178">
        <v>12005072</v>
      </c>
      <c r="H2855" s="1179" t="s">
        <v>658</v>
      </c>
      <c r="I2855" s="1180" t="s">
        <v>466</v>
      </c>
      <c r="J2855" s="1180" t="s">
        <v>30</v>
      </c>
      <c r="K2855" s="1181" t="s">
        <v>163</v>
      </c>
      <c r="L2855" s="1425">
        <v>2</v>
      </c>
      <c r="M2855" s="520"/>
      <c r="N2855" s="520">
        <f>L2855*M2855</f>
        <v>0</v>
      </c>
      <c r="O2855" s="740">
        <f>SUM(N2855:N2863)</f>
        <v>0</v>
      </c>
    </row>
    <row r="2856" spans="1:15" ht="69.95" customHeight="1" x14ac:dyDescent="0.25">
      <c r="A2856" s="1048"/>
      <c r="B2856" s="1182"/>
      <c r="C2856" s="595">
        <v>2112042</v>
      </c>
      <c r="D2856" s="713" t="s">
        <v>659</v>
      </c>
      <c r="E2856" s="680"/>
      <c r="F2856" s="681"/>
      <c r="G2856" s="512">
        <v>12611400</v>
      </c>
      <c r="H2856" s="712" t="s">
        <v>660</v>
      </c>
      <c r="I2856" s="517" t="s">
        <v>466</v>
      </c>
      <c r="J2856" s="517"/>
      <c r="K2856" s="518" t="s">
        <v>163</v>
      </c>
      <c r="L2856" s="1426">
        <v>2</v>
      </c>
      <c r="M2856" s="520"/>
      <c r="N2856" s="521">
        <f t="shared" ref="N2856:N2919" si="69">L2856*M2856</f>
        <v>0</v>
      </c>
      <c r="O2856" s="522"/>
    </row>
    <row r="2857" spans="1:15" ht="69.95" customHeight="1" x14ac:dyDescent="0.25">
      <c r="A2857" s="1048"/>
      <c r="B2857" s="1182"/>
      <c r="C2857" s="512">
        <v>2515561</v>
      </c>
      <c r="D2857" s="711" t="s">
        <v>1646</v>
      </c>
      <c r="E2857" s="680"/>
      <c r="F2857" s="681"/>
      <c r="G2857" s="523">
        <v>81628112</v>
      </c>
      <c r="H2857" s="713" t="s">
        <v>1647</v>
      </c>
      <c r="I2857" s="686" t="s">
        <v>665</v>
      </c>
      <c r="J2857" s="686"/>
      <c r="K2857" s="518" t="s">
        <v>163</v>
      </c>
      <c r="L2857" s="1426">
        <v>1</v>
      </c>
      <c r="M2857" s="520"/>
      <c r="N2857" s="521">
        <f t="shared" si="69"/>
        <v>0</v>
      </c>
      <c r="O2857" s="522"/>
    </row>
    <row r="2858" spans="1:15" ht="69.95" customHeight="1" x14ac:dyDescent="0.25">
      <c r="A2858" s="1048"/>
      <c r="B2858" s="1182"/>
      <c r="C2858" s="512">
        <v>2801201</v>
      </c>
      <c r="D2858" s="713" t="s">
        <v>947</v>
      </c>
      <c r="E2858" s="680"/>
      <c r="F2858" s="681"/>
      <c r="G2858" s="512">
        <v>51070120</v>
      </c>
      <c r="H2858" s="1183" t="s">
        <v>948</v>
      </c>
      <c r="I2858" s="517" t="s">
        <v>448</v>
      </c>
      <c r="J2858" s="517"/>
      <c r="K2858" s="518" t="s">
        <v>163</v>
      </c>
      <c r="L2858" s="1426">
        <v>1</v>
      </c>
      <c r="M2858" s="520"/>
      <c r="N2858" s="521">
        <f t="shared" si="69"/>
        <v>0</v>
      </c>
      <c r="O2858" s="522"/>
    </row>
    <row r="2859" spans="1:15" ht="69.95" customHeight="1" x14ac:dyDescent="0.25">
      <c r="A2859" s="1048"/>
      <c r="B2859" s="1182"/>
      <c r="C2859" s="523">
        <v>2851630</v>
      </c>
      <c r="D2859" s="711" t="s">
        <v>459</v>
      </c>
      <c r="E2859" s="680"/>
      <c r="F2859" s="681"/>
      <c r="G2859" s="523">
        <v>53516052</v>
      </c>
      <c r="H2859" s="1183" t="s">
        <v>460</v>
      </c>
      <c r="I2859" s="517" t="s">
        <v>448</v>
      </c>
      <c r="J2859" s="517"/>
      <c r="K2859" s="518" t="s">
        <v>163</v>
      </c>
      <c r="L2859" s="1426">
        <v>1</v>
      </c>
      <c r="M2859" s="520"/>
      <c r="N2859" s="521">
        <f t="shared" si="69"/>
        <v>0</v>
      </c>
      <c r="O2859" s="522"/>
    </row>
    <row r="2860" spans="1:15" ht="69.95" customHeight="1" x14ac:dyDescent="0.25">
      <c r="A2860" s="1048"/>
      <c r="B2860" s="1182"/>
      <c r="C2860" s="523">
        <v>2831607</v>
      </c>
      <c r="D2860" s="711" t="s">
        <v>449</v>
      </c>
      <c r="E2860" s="680"/>
      <c r="F2860" s="681"/>
      <c r="G2860" s="523">
        <v>54038070</v>
      </c>
      <c r="H2860" s="1183" t="s">
        <v>450</v>
      </c>
      <c r="I2860" s="517" t="s">
        <v>448</v>
      </c>
      <c r="J2860" s="517"/>
      <c r="K2860" s="518" t="s">
        <v>163</v>
      </c>
      <c r="L2860" s="1426">
        <v>1</v>
      </c>
      <c r="M2860" s="520"/>
      <c r="N2860" s="521">
        <f t="shared" si="69"/>
        <v>0</v>
      </c>
      <c r="O2860" s="522"/>
    </row>
    <row r="2861" spans="1:15" ht="69.95" customHeight="1" x14ac:dyDescent="0.25">
      <c r="A2861" s="1048"/>
      <c r="B2861" s="1182"/>
      <c r="C2861" s="523">
        <v>2820111</v>
      </c>
      <c r="D2861" s="711" t="s">
        <v>455</v>
      </c>
      <c r="E2861" s="680"/>
      <c r="F2861" s="681"/>
      <c r="G2861" s="523">
        <v>50113160</v>
      </c>
      <c r="H2861" s="1183" t="s">
        <v>456</v>
      </c>
      <c r="I2861" s="517" t="s">
        <v>448</v>
      </c>
      <c r="J2861" s="517"/>
      <c r="K2861" s="518" t="s">
        <v>163</v>
      </c>
      <c r="L2861" s="1426">
        <v>1</v>
      </c>
      <c r="M2861" s="520"/>
      <c r="N2861" s="521">
        <f t="shared" si="69"/>
        <v>0</v>
      </c>
      <c r="O2861" s="522"/>
    </row>
    <row r="2862" spans="1:15" ht="69.95" customHeight="1" x14ac:dyDescent="0.25">
      <c r="A2862" s="1048"/>
      <c r="B2862" s="1182"/>
      <c r="C2862" s="523">
        <v>2901620</v>
      </c>
      <c r="D2862" s="711" t="s">
        <v>457</v>
      </c>
      <c r="E2862" s="680"/>
      <c r="F2862" s="681"/>
      <c r="G2862" s="523">
        <v>52516050</v>
      </c>
      <c r="H2862" s="930" t="s">
        <v>458</v>
      </c>
      <c r="I2862" s="752" t="s">
        <v>448</v>
      </c>
      <c r="J2862" s="752"/>
      <c r="K2862" s="518" t="s">
        <v>163</v>
      </c>
      <c r="L2862" s="1426">
        <v>1</v>
      </c>
      <c r="M2862" s="520"/>
      <c r="N2862" s="521">
        <f t="shared" si="69"/>
        <v>0</v>
      </c>
      <c r="O2862" s="522"/>
    </row>
    <row r="2863" spans="1:15" ht="69.95" customHeight="1" x14ac:dyDescent="0.25">
      <c r="A2863" s="1048"/>
      <c r="B2863" s="1182"/>
      <c r="C2863" s="523">
        <v>2820108</v>
      </c>
      <c r="D2863" s="711" t="s">
        <v>686</v>
      </c>
      <c r="E2863" s="683"/>
      <c r="F2863" s="684"/>
      <c r="G2863" s="523">
        <v>50112008</v>
      </c>
      <c r="H2863" s="930" t="s">
        <v>687</v>
      </c>
      <c r="I2863" s="752" t="s">
        <v>448</v>
      </c>
      <c r="J2863" s="752"/>
      <c r="K2863" s="518" t="s">
        <v>688</v>
      </c>
      <c r="L2863" s="1426">
        <v>1</v>
      </c>
      <c r="M2863" s="520"/>
      <c r="N2863" s="521">
        <f t="shared" si="69"/>
        <v>0</v>
      </c>
      <c r="O2863" s="526"/>
    </row>
    <row r="2864" spans="1:15" ht="69.95" customHeight="1" thickBot="1" x14ac:dyDescent="0.3">
      <c r="A2864" s="1048"/>
      <c r="B2864" s="1083"/>
      <c r="C2864" s="534">
        <v>2624212</v>
      </c>
      <c r="D2864" s="1002" t="s">
        <v>803</v>
      </c>
      <c r="E2864" s="1184" t="s">
        <v>23</v>
      </c>
      <c r="F2864" s="1185" t="s">
        <v>35</v>
      </c>
      <c r="G2864" s="534">
        <v>80633012</v>
      </c>
      <c r="H2864" s="1002" t="s">
        <v>805</v>
      </c>
      <c r="I2864" s="1003" t="s">
        <v>665</v>
      </c>
      <c r="J2864" s="1003" t="s">
        <v>30</v>
      </c>
      <c r="K2864" s="538" t="s">
        <v>163</v>
      </c>
      <c r="L2864" s="1427">
        <v>1</v>
      </c>
      <c r="M2864" s="540"/>
      <c r="N2864" s="541">
        <f t="shared" si="69"/>
        <v>0</v>
      </c>
      <c r="O2864" s="1186">
        <f>SUM(N2864)</f>
        <v>0</v>
      </c>
    </row>
    <row r="2865" spans="1:15" ht="69.95" customHeight="1" x14ac:dyDescent="0.25">
      <c r="A2865" s="1040"/>
      <c r="B2865" s="1187" t="s">
        <v>1648</v>
      </c>
      <c r="C2865" s="1188">
        <v>2120102</v>
      </c>
      <c r="D2865" s="1189" t="s">
        <v>655</v>
      </c>
      <c r="E2865" s="657" t="s">
        <v>1649</v>
      </c>
      <c r="F2865" s="658" t="s">
        <v>1650</v>
      </c>
      <c r="G2865" s="1188">
        <v>12005072</v>
      </c>
      <c r="H2865" s="1189" t="s">
        <v>658</v>
      </c>
      <c r="I2865" s="1190" t="s">
        <v>466</v>
      </c>
      <c r="J2865" s="1190" t="s">
        <v>30</v>
      </c>
      <c r="K2865" s="1191" t="s">
        <v>163</v>
      </c>
      <c r="L2865" s="1428">
        <v>4</v>
      </c>
      <c r="M2865" s="601"/>
      <c r="N2865" s="601">
        <f t="shared" si="69"/>
        <v>0</v>
      </c>
      <c r="O2865" s="720">
        <f>SUM(N2866:N2873)</f>
        <v>0</v>
      </c>
    </row>
    <row r="2866" spans="1:15" ht="69.95" customHeight="1" x14ac:dyDescent="0.25">
      <c r="A2866" s="1040"/>
      <c r="B2866" s="1192"/>
      <c r="C2866" s="609">
        <v>2112042</v>
      </c>
      <c r="D2866" s="710" t="s">
        <v>659</v>
      </c>
      <c r="E2866" s="640"/>
      <c r="F2866" s="641"/>
      <c r="G2866" s="559">
        <v>12611400</v>
      </c>
      <c r="H2866" s="709" t="s">
        <v>660</v>
      </c>
      <c r="I2866" s="665" t="s">
        <v>466</v>
      </c>
      <c r="J2866" s="665"/>
      <c r="K2866" s="562" t="s">
        <v>163</v>
      </c>
      <c r="L2866" s="1429">
        <v>4</v>
      </c>
      <c r="M2866" s="601"/>
      <c r="N2866" s="563">
        <f t="shared" si="69"/>
        <v>0</v>
      </c>
      <c r="O2866" s="564"/>
    </row>
    <row r="2867" spans="1:15" ht="69.95" customHeight="1" x14ac:dyDescent="0.25">
      <c r="A2867" s="1040"/>
      <c r="B2867" s="1192"/>
      <c r="C2867" s="559">
        <v>2515561</v>
      </c>
      <c r="D2867" s="708" t="s">
        <v>1646</v>
      </c>
      <c r="E2867" s="640"/>
      <c r="F2867" s="641"/>
      <c r="G2867" s="565">
        <v>81628112</v>
      </c>
      <c r="H2867" s="710" t="s">
        <v>1647</v>
      </c>
      <c r="I2867" s="668" t="s">
        <v>665</v>
      </c>
      <c r="J2867" s="668"/>
      <c r="K2867" s="562" t="s">
        <v>163</v>
      </c>
      <c r="L2867" s="1429">
        <v>2</v>
      </c>
      <c r="M2867" s="601"/>
      <c r="N2867" s="563">
        <f t="shared" si="69"/>
        <v>0</v>
      </c>
      <c r="O2867" s="564"/>
    </row>
    <row r="2868" spans="1:15" ht="69.95" customHeight="1" x14ac:dyDescent="0.25">
      <c r="A2868" s="1040"/>
      <c r="B2868" s="1192"/>
      <c r="C2868" s="609">
        <v>2802001</v>
      </c>
      <c r="D2868" s="710" t="s">
        <v>594</v>
      </c>
      <c r="E2868" s="640"/>
      <c r="F2868" s="641"/>
      <c r="G2868" s="559">
        <v>51070200</v>
      </c>
      <c r="H2868" s="1193" t="s">
        <v>597</v>
      </c>
      <c r="I2868" s="665" t="s">
        <v>448</v>
      </c>
      <c r="J2868" s="665"/>
      <c r="K2868" s="562" t="s">
        <v>163</v>
      </c>
      <c r="L2868" s="1429">
        <v>1</v>
      </c>
      <c r="M2868" s="601"/>
      <c r="N2868" s="563">
        <f t="shared" si="69"/>
        <v>0</v>
      </c>
      <c r="O2868" s="564"/>
    </row>
    <row r="2869" spans="1:15" ht="69.95" customHeight="1" x14ac:dyDescent="0.25">
      <c r="A2869" s="1040"/>
      <c r="B2869" s="1192"/>
      <c r="C2869" s="565">
        <v>2851630</v>
      </c>
      <c r="D2869" s="708" t="s">
        <v>459</v>
      </c>
      <c r="E2869" s="640"/>
      <c r="F2869" s="641"/>
      <c r="G2869" s="565">
        <v>53516052</v>
      </c>
      <c r="H2869" s="1193" t="s">
        <v>460</v>
      </c>
      <c r="I2869" s="665" t="s">
        <v>448</v>
      </c>
      <c r="J2869" s="665"/>
      <c r="K2869" s="562" t="s">
        <v>163</v>
      </c>
      <c r="L2869" s="1429">
        <v>1</v>
      </c>
      <c r="M2869" s="601"/>
      <c r="N2869" s="563">
        <f t="shared" si="69"/>
        <v>0</v>
      </c>
      <c r="O2869" s="564"/>
    </row>
    <row r="2870" spans="1:15" ht="69.95" customHeight="1" x14ac:dyDescent="0.25">
      <c r="A2870" s="1040"/>
      <c r="B2870" s="1192"/>
      <c r="C2870" s="565">
        <v>2831607</v>
      </c>
      <c r="D2870" s="708" t="s">
        <v>449</v>
      </c>
      <c r="E2870" s="640"/>
      <c r="F2870" s="641"/>
      <c r="G2870" s="565">
        <v>54038070</v>
      </c>
      <c r="H2870" s="1193" t="s">
        <v>450</v>
      </c>
      <c r="I2870" s="665" t="s">
        <v>448</v>
      </c>
      <c r="J2870" s="665"/>
      <c r="K2870" s="562" t="s">
        <v>163</v>
      </c>
      <c r="L2870" s="1429">
        <v>2</v>
      </c>
      <c r="M2870" s="601"/>
      <c r="N2870" s="563">
        <f t="shared" si="69"/>
        <v>0</v>
      </c>
      <c r="O2870" s="564"/>
    </row>
    <row r="2871" spans="1:15" ht="69.95" customHeight="1" x14ac:dyDescent="0.25">
      <c r="A2871" s="1040"/>
      <c r="B2871" s="1192"/>
      <c r="C2871" s="565">
        <v>2820111</v>
      </c>
      <c r="D2871" s="708" t="s">
        <v>455</v>
      </c>
      <c r="E2871" s="640"/>
      <c r="F2871" s="641"/>
      <c r="G2871" s="565">
        <v>50113160</v>
      </c>
      <c r="H2871" s="1193" t="s">
        <v>456</v>
      </c>
      <c r="I2871" s="665" t="s">
        <v>448</v>
      </c>
      <c r="J2871" s="665"/>
      <c r="K2871" s="562" t="s">
        <v>163</v>
      </c>
      <c r="L2871" s="1429">
        <v>1</v>
      </c>
      <c r="M2871" s="601"/>
      <c r="N2871" s="563">
        <f t="shared" si="69"/>
        <v>0</v>
      </c>
      <c r="O2871" s="564"/>
    </row>
    <row r="2872" spans="1:15" ht="69.95" customHeight="1" x14ac:dyDescent="0.25">
      <c r="A2872" s="1040"/>
      <c r="B2872" s="1192"/>
      <c r="C2872" s="565">
        <v>2901620</v>
      </c>
      <c r="D2872" s="708" t="s">
        <v>457</v>
      </c>
      <c r="E2872" s="640"/>
      <c r="F2872" s="641"/>
      <c r="G2872" s="565">
        <v>52516050</v>
      </c>
      <c r="H2872" s="943" t="s">
        <v>458</v>
      </c>
      <c r="I2872" s="733" t="s">
        <v>448</v>
      </c>
      <c r="J2872" s="733"/>
      <c r="K2872" s="562" t="s">
        <v>163</v>
      </c>
      <c r="L2872" s="1429">
        <v>2</v>
      </c>
      <c r="M2872" s="601"/>
      <c r="N2872" s="563">
        <f t="shared" si="69"/>
        <v>0</v>
      </c>
      <c r="O2872" s="564"/>
    </row>
    <row r="2873" spans="1:15" ht="69.95" customHeight="1" x14ac:dyDescent="0.25">
      <c r="A2873" s="1040"/>
      <c r="B2873" s="1192"/>
      <c r="C2873" s="565">
        <v>2820108</v>
      </c>
      <c r="D2873" s="708" t="s">
        <v>686</v>
      </c>
      <c r="E2873" s="638"/>
      <c r="F2873" s="639"/>
      <c r="G2873" s="565">
        <v>50112008</v>
      </c>
      <c r="H2873" s="943" t="s">
        <v>687</v>
      </c>
      <c r="I2873" s="733" t="s">
        <v>448</v>
      </c>
      <c r="J2873" s="733"/>
      <c r="K2873" s="562" t="s">
        <v>688</v>
      </c>
      <c r="L2873" s="1429">
        <v>1</v>
      </c>
      <c r="M2873" s="601"/>
      <c r="N2873" s="563">
        <f t="shared" si="69"/>
        <v>0</v>
      </c>
      <c r="O2873" s="568"/>
    </row>
    <row r="2874" spans="1:15" ht="69.95" customHeight="1" thickBot="1" x14ac:dyDescent="0.3">
      <c r="A2874" s="1040"/>
      <c r="B2874" s="1194"/>
      <c r="C2874" s="576">
        <v>2624212</v>
      </c>
      <c r="D2874" s="1008" t="s">
        <v>803</v>
      </c>
      <c r="E2874" s="1195" t="s">
        <v>1651</v>
      </c>
      <c r="F2874" s="1196" t="s">
        <v>35</v>
      </c>
      <c r="G2874" s="576">
        <v>80633012</v>
      </c>
      <c r="H2874" s="1008" t="s">
        <v>805</v>
      </c>
      <c r="I2874" s="1009" t="s">
        <v>665</v>
      </c>
      <c r="J2874" s="1009" t="s">
        <v>30</v>
      </c>
      <c r="K2874" s="582" t="s">
        <v>163</v>
      </c>
      <c r="L2874" s="1430">
        <v>2</v>
      </c>
      <c r="M2874" s="611"/>
      <c r="N2874" s="583">
        <f t="shared" si="69"/>
        <v>0</v>
      </c>
      <c r="O2874" s="1197">
        <f>SUM(N2874)</f>
        <v>0</v>
      </c>
    </row>
    <row r="2875" spans="1:15" ht="69.95" customHeight="1" x14ac:dyDescent="0.25">
      <c r="A2875" s="1048"/>
      <c r="B2875" s="1177" t="s">
        <v>1652</v>
      </c>
      <c r="C2875" s="1178">
        <v>2120102</v>
      </c>
      <c r="D2875" s="1179" t="s">
        <v>655</v>
      </c>
      <c r="E2875" s="674" t="s">
        <v>1653</v>
      </c>
      <c r="F2875" s="675" t="s">
        <v>1654</v>
      </c>
      <c r="G2875" s="1178">
        <v>12005072</v>
      </c>
      <c r="H2875" s="1179" t="s">
        <v>658</v>
      </c>
      <c r="I2875" s="1180" t="s">
        <v>466</v>
      </c>
      <c r="J2875" s="1180" t="s">
        <v>30</v>
      </c>
      <c r="K2875" s="1181" t="s">
        <v>163</v>
      </c>
      <c r="L2875" s="1425">
        <v>6</v>
      </c>
      <c r="M2875" s="520"/>
      <c r="N2875" s="520">
        <f t="shared" si="69"/>
        <v>0</v>
      </c>
      <c r="O2875" s="525">
        <f>SUM(N2876:N2883)</f>
        <v>0</v>
      </c>
    </row>
    <row r="2876" spans="1:15" ht="69.95" customHeight="1" x14ac:dyDescent="0.25">
      <c r="A2876" s="1048"/>
      <c r="B2876" s="1182"/>
      <c r="C2876" s="595">
        <v>2112042</v>
      </c>
      <c r="D2876" s="713" t="s">
        <v>659</v>
      </c>
      <c r="E2876" s="680"/>
      <c r="F2876" s="681"/>
      <c r="G2876" s="512">
        <v>12611400</v>
      </c>
      <c r="H2876" s="712" t="s">
        <v>660</v>
      </c>
      <c r="I2876" s="517" t="s">
        <v>466</v>
      </c>
      <c r="J2876" s="517"/>
      <c r="K2876" s="518" t="s">
        <v>163</v>
      </c>
      <c r="L2876" s="1426">
        <v>6</v>
      </c>
      <c r="M2876" s="520"/>
      <c r="N2876" s="521">
        <f t="shared" si="69"/>
        <v>0</v>
      </c>
      <c r="O2876" s="522"/>
    </row>
    <row r="2877" spans="1:15" ht="69.95" customHeight="1" x14ac:dyDescent="0.25">
      <c r="A2877" s="1048"/>
      <c r="B2877" s="1182"/>
      <c r="C2877" s="512">
        <v>2515561</v>
      </c>
      <c r="D2877" s="711" t="s">
        <v>1646</v>
      </c>
      <c r="E2877" s="680"/>
      <c r="F2877" s="681"/>
      <c r="G2877" s="523">
        <v>81628112</v>
      </c>
      <c r="H2877" s="713" t="s">
        <v>1647</v>
      </c>
      <c r="I2877" s="686" t="s">
        <v>665</v>
      </c>
      <c r="J2877" s="686"/>
      <c r="K2877" s="518" t="s">
        <v>163</v>
      </c>
      <c r="L2877" s="1426">
        <v>3</v>
      </c>
      <c r="M2877" s="520"/>
      <c r="N2877" s="521">
        <f t="shared" si="69"/>
        <v>0</v>
      </c>
      <c r="O2877" s="522"/>
    </row>
    <row r="2878" spans="1:15" ht="69.95" customHeight="1" x14ac:dyDescent="0.25">
      <c r="A2878" s="1048"/>
      <c r="B2878" s="1182"/>
      <c r="C2878" s="595">
        <v>2802001</v>
      </c>
      <c r="D2878" s="713" t="s">
        <v>594</v>
      </c>
      <c r="E2878" s="680"/>
      <c r="F2878" s="681"/>
      <c r="G2878" s="512">
        <v>51070200</v>
      </c>
      <c r="H2878" s="1183" t="s">
        <v>597</v>
      </c>
      <c r="I2878" s="517" t="s">
        <v>448</v>
      </c>
      <c r="J2878" s="517"/>
      <c r="K2878" s="518" t="s">
        <v>163</v>
      </c>
      <c r="L2878" s="1426">
        <v>1</v>
      </c>
      <c r="M2878" s="520"/>
      <c r="N2878" s="521">
        <f t="shared" si="69"/>
        <v>0</v>
      </c>
      <c r="O2878" s="522"/>
    </row>
    <row r="2879" spans="1:15" ht="69.95" customHeight="1" x14ac:dyDescent="0.25">
      <c r="A2879" s="1048"/>
      <c r="B2879" s="1182"/>
      <c r="C2879" s="523">
        <v>2851630</v>
      </c>
      <c r="D2879" s="711" t="s">
        <v>459</v>
      </c>
      <c r="E2879" s="680"/>
      <c r="F2879" s="681"/>
      <c r="G2879" s="523">
        <v>53516052</v>
      </c>
      <c r="H2879" s="1183" t="s">
        <v>460</v>
      </c>
      <c r="I2879" s="517" t="s">
        <v>448</v>
      </c>
      <c r="J2879" s="517"/>
      <c r="K2879" s="518" t="s">
        <v>163</v>
      </c>
      <c r="L2879" s="1426">
        <v>1</v>
      </c>
      <c r="M2879" s="520"/>
      <c r="N2879" s="521">
        <f t="shared" si="69"/>
        <v>0</v>
      </c>
      <c r="O2879" s="522"/>
    </row>
    <row r="2880" spans="1:15" ht="69.95" customHeight="1" x14ac:dyDescent="0.25">
      <c r="A2880" s="1048"/>
      <c r="B2880" s="1182"/>
      <c r="C2880" s="523">
        <v>2831607</v>
      </c>
      <c r="D2880" s="711" t="s">
        <v>449</v>
      </c>
      <c r="E2880" s="680"/>
      <c r="F2880" s="681"/>
      <c r="G2880" s="523">
        <v>54038070</v>
      </c>
      <c r="H2880" s="1183" t="s">
        <v>450</v>
      </c>
      <c r="I2880" s="517" t="s">
        <v>448</v>
      </c>
      <c r="J2880" s="517"/>
      <c r="K2880" s="518" t="s">
        <v>163</v>
      </c>
      <c r="L2880" s="1426">
        <v>2</v>
      </c>
      <c r="M2880" s="520"/>
      <c r="N2880" s="521">
        <f t="shared" si="69"/>
        <v>0</v>
      </c>
      <c r="O2880" s="522"/>
    </row>
    <row r="2881" spans="1:15" ht="69.95" customHeight="1" x14ac:dyDescent="0.25">
      <c r="A2881" s="1048"/>
      <c r="B2881" s="1182"/>
      <c r="C2881" s="523">
        <v>2820111</v>
      </c>
      <c r="D2881" s="711" t="s">
        <v>455</v>
      </c>
      <c r="E2881" s="680"/>
      <c r="F2881" s="681"/>
      <c r="G2881" s="523">
        <v>50113160</v>
      </c>
      <c r="H2881" s="1183" t="s">
        <v>456</v>
      </c>
      <c r="I2881" s="517" t="s">
        <v>448</v>
      </c>
      <c r="J2881" s="517"/>
      <c r="K2881" s="518" t="s">
        <v>163</v>
      </c>
      <c r="L2881" s="1426">
        <v>1</v>
      </c>
      <c r="M2881" s="520"/>
      <c r="N2881" s="521">
        <f t="shared" si="69"/>
        <v>0</v>
      </c>
      <c r="O2881" s="522"/>
    </row>
    <row r="2882" spans="1:15" ht="69.95" customHeight="1" x14ac:dyDescent="0.25">
      <c r="A2882" s="1048"/>
      <c r="B2882" s="1182"/>
      <c r="C2882" s="523">
        <v>2901620</v>
      </c>
      <c r="D2882" s="711" t="s">
        <v>457</v>
      </c>
      <c r="E2882" s="680"/>
      <c r="F2882" s="681"/>
      <c r="G2882" s="523">
        <v>52516050</v>
      </c>
      <c r="H2882" s="930" t="s">
        <v>458</v>
      </c>
      <c r="I2882" s="752" t="s">
        <v>448</v>
      </c>
      <c r="J2882" s="752"/>
      <c r="K2882" s="518" t="s">
        <v>163</v>
      </c>
      <c r="L2882" s="1426">
        <v>2</v>
      </c>
      <c r="M2882" s="520"/>
      <c r="N2882" s="521">
        <f t="shared" si="69"/>
        <v>0</v>
      </c>
      <c r="O2882" s="522"/>
    </row>
    <row r="2883" spans="1:15" ht="69.95" customHeight="1" x14ac:dyDescent="0.25">
      <c r="A2883" s="1048"/>
      <c r="B2883" s="1182"/>
      <c r="C2883" s="523">
        <v>2820108</v>
      </c>
      <c r="D2883" s="711" t="s">
        <v>686</v>
      </c>
      <c r="E2883" s="683"/>
      <c r="F2883" s="684"/>
      <c r="G2883" s="523">
        <v>50112008</v>
      </c>
      <c r="H2883" s="930" t="s">
        <v>687</v>
      </c>
      <c r="I2883" s="752" t="s">
        <v>448</v>
      </c>
      <c r="J2883" s="752"/>
      <c r="K2883" s="518" t="s">
        <v>688</v>
      </c>
      <c r="L2883" s="1426">
        <v>1</v>
      </c>
      <c r="M2883" s="520"/>
      <c r="N2883" s="521">
        <f t="shared" si="69"/>
        <v>0</v>
      </c>
      <c r="O2883" s="526"/>
    </row>
    <row r="2884" spans="1:15" ht="69.95" customHeight="1" thickBot="1" x14ac:dyDescent="0.3">
      <c r="A2884" s="1048"/>
      <c r="B2884" s="1083"/>
      <c r="C2884" s="534">
        <v>2624212</v>
      </c>
      <c r="D2884" s="1002" t="s">
        <v>803</v>
      </c>
      <c r="E2884" s="1184" t="s">
        <v>1655</v>
      </c>
      <c r="F2884" s="1185" t="s">
        <v>35</v>
      </c>
      <c r="G2884" s="534">
        <v>80633012</v>
      </c>
      <c r="H2884" s="1002" t="s">
        <v>805</v>
      </c>
      <c r="I2884" s="1003" t="s">
        <v>665</v>
      </c>
      <c r="J2884" s="1003" t="s">
        <v>30</v>
      </c>
      <c r="K2884" s="538" t="s">
        <v>163</v>
      </c>
      <c r="L2884" s="1427">
        <v>3</v>
      </c>
      <c r="M2884" s="540"/>
      <c r="N2884" s="541">
        <f t="shared" si="69"/>
        <v>0</v>
      </c>
      <c r="O2884" s="1186">
        <f>SUM(N2884)</f>
        <v>0</v>
      </c>
    </row>
    <row r="2885" spans="1:15" ht="69.95" customHeight="1" x14ac:dyDescent="0.25">
      <c r="A2885" s="1040"/>
      <c r="B2885" s="1187" t="s">
        <v>1656</v>
      </c>
      <c r="C2885" s="1188">
        <v>2120102</v>
      </c>
      <c r="D2885" s="1189" t="s">
        <v>655</v>
      </c>
      <c r="E2885" s="657" t="s">
        <v>1657</v>
      </c>
      <c r="F2885" s="658" t="s">
        <v>1658</v>
      </c>
      <c r="G2885" s="1188">
        <v>12005072</v>
      </c>
      <c r="H2885" s="1189" t="s">
        <v>658</v>
      </c>
      <c r="I2885" s="1190" t="s">
        <v>466</v>
      </c>
      <c r="J2885" s="1190" t="s">
        <v>30</v>
      </c>
      <c r="K2885" s="1191" t="s">
        <v>163</v>
      </c>
      <c r="L2885" s="1428">
        <v>2</v>
      </c>
      <c r="M2885" s="601"/>
      <c r="N2885" s="601">
        <f t="shared" si="69"/>
        <v>0</v>
      </c>
      <c r="O2885" s="567">
        <f>SUM(N2886:N2893)</f>
        <v>0</v>
      </c>
    </row>
    <row r="2886" spans="1:15" ht="69.95" customHeight="1" x14ac:dyDescent="0.25">
      <c r="A2886" s="1040"/>
      <c r="B2886" s="1192"/>
      <c r="C2886" s="609">
        <v>2112042</v>
      </c>
      <c r="D2886" s="710" t="s">
        <v>659</v>
      </c>
      <c r="E2886" s="640"/>
      <c r="F2886" s="641"/>
      <c r="G2886" s="559">
        <v>12611400</v>
      </c>
      <c r="H2886" s="709" t="s">
        <v>660</v>
      </c>
      <c r="I2886" s="665" t="s">
        <v>466</v>
      </c>
      <c r="J2886" s="665"/>
      <c r="K2886" s="562" t="s">
        <v>163</v>
      </c>
      <c r="L2886" s="1429">
        <v>2</v>
      </c>
      <c r="M2886" s="601"/>
      <c r="N2886" s="563">
        <f t="shared" si="69"/>
        <v>0</v>
      </c>
      <c r="O2886" s="564"/>
    </row>
    <row r="2887" spans="1:15" ht="69.95" customHeight="1" x14ac:dyDescent="0.25">
      <c r="A2887" s="1040"/>
      <c r="B2887" s="1192"/>
      <c r="C2887" s="609">
        <v>2502523</v>
      </c>
      <c r="D2887" s="708" t="s">
        <v>1659</v>
      </c>
      <c r="E2887" s="640"/>
      <c r="F2887" s="641"/>
      <c r="G2887" s="565">
        <v>81928312</v>
      </c>
      <c r="H2887" s="710" t="s">
        <v>1660</v>
      </c>
      <c r="I2887" s="668" t="s">
        <v>665</v>
      </c>
      <c r="J2887" s="668"/>
      <c r="K2887" s="562" t="s">
        <v>163</v>
      </c>
      <c r="L2887" s="1429">
        <v>1</v>
      </c>
      <c r="M2887" s="601"/>
      <c r="N2887" s="563">
        <f t="shared" si="69"/>
        <v>0</v>
      </c>
      <c r="O2887" s="564"/>
    </row>
    <row r="2888" spans="1:15" ht="69.95" customHeight="1" x14ac:dyDescent="0.25">
      <c r="A2888" s="1040"/>
      <c r="B2888" s="1192"/>
      <c r="C2888" s="559">
        <v>2801201</v>
      </c>
      <c r="D2888" s="710" t="s">
        <v>947</v>
      </c>
      <c r="E2888" s="640"/>
      <c r="F2888" s="641"/>
      <c r="G2888" s="559">
        <v>51070120</v>
      </c>
      <c r="H2888" s="1193" t="s">
        <v>948</v>
      </c>
      <c r="I2888" s="665" t="s">
        <v>448</v>
      </c>
      <c r="J2888" s="665"/>
      <c r="K2888" s="562" t="s">
        <v>163</v>
      </c>
      <c r="L2888" s="1429">
        <v>1</v>
      </c>
      <c r="M2888" s="601"/>
      <c r="N2888" s="563">
        <f t="shared" si="69"/>
        <v>0</v>
      </c>
      <c r="O2888" s="564"/>
    </row>
    <row r="2889" spans="1:15" ht="69.95" customHeight="1" x14ac:dyDescent="0.25">
      <c r="A2889" s="1040"/>
      <c r="B2889" s="1192"/>
      <c r="C2889" s="565">
        <v>2851630</v>
      </c>
      <c r="D2889" s="708" t="s">
        <v>459</v>
      </c>
      <c r="E2889" s="640"/>
      <c r="F2889" s="641"/>
      <c r="G2889" s="565">
        <v>53516052</v>
      </c>
      <c r="H2889" s="1193" t="s">
        <v>460</v>
      </c>
      <c r="I2889" s="665" t="s">
        <v>448</v>
      </c>
      <c r="J2889" s="665"/>
      <c r="K2889" s="562" t="s">
        <v>163</v>
      </c>
      <c r="L2889" s="1429">
        <v>1</v>
      </c>
      <c r="M2889" s="601"/>
      <c r="N2889" s="563">
        <f t="shared" si="69"/>
        <v>0</v>
      </c>
      <c r="O2889" s="564"/>
    </row>
    <row r="2890" spans="1:15" ht="69.95" customHeight="1" x14ac:dyDescent="0.25">
      <c r="A2890" s="1040"/>
      <c r="B2890" s="1192"/>
      <c r="C2890" s="565">
        <v>2831607</v>
      </c>
      <c r="D2890" s="708" t="s">
        <v>449</v>
      </c>
      <c r="E2890" s="640"/>
      <c r="F2890" s="641"/>
      <c r="G2890" s="565">
        <v>54038070</v>
      </c>
      <c r="H2890" s="1193" t="s">
        <v>450</v>
      </c>
      <c r="I2890" s="665" t="s">
        <v>448</v>
      </c>
      <c r="J2890" s="665"/>
      <c r="K2890" s="562" t="s">
        <v>163</v>
      </c>
      <c r="L2890" s="1429">
        <v>1</v>
      </c>
      <c r="M2890" s="601"/>
      <c r="N2890" s="563">
        <f t="shared" si="69"/>
        <v>0</v>
      </c>
      <c r="O2890" s="564"/>
    </row>
    <row r="2891" spans="1:15" ht="69.95" customHeight="1" x14ac:dyDescent="0.25">
      <c r="A2891" s="1040"/>
      <c r="B2891" s="1192"/>
      <c r="C2891" s="565">
        <v>2820111</v>
      </c>
      <c r="D2891" s="708" t="s">
        <v>455</v>
      </c>
      <c r="E2891" s="640"/>
      <c r="F2891" s="641"/>
      <c r="G2891" s="565">
        <v>50113160</v>
      </c>
      <c r="H2891" s="1193" t="s">
        <v>456</v>
      </c>
      <c r="I2891" s="665" t="s">
        <v>448</v>
      </c>
      <c r="J2891" s="665"/>
      <c r="K2891" s="562" t="s">
        <v>163</v>
      </c>
      <c r="L2891" s="1429">
        <v>1</v>
      </c>
      <c r="M2891" s="601"/>
      <c r="N2891" s="563">
        <f t="shared" si="69"/>
        <v>0</v>
      </c>
      <c r="O2891" s="564"/>
    </row>
    <row r="2892" spans="1:15" ht="69.95" customHeight="1" x14ac:dyDescent="0.25">
      <c r="A2892" s="1040"/>
      <c r="B2892" s="1192"/>
      <c r="C2892" s="565">
        <v>2901620</v>
      </c>
      <c r="D2892" s="708" t="s">
        <v>457</v>
      </c>
      <c r="E2892" s="640"/>
      <c r="F2892" s="641"/>
      <c r="G2892" s="565">
        <v>52516050</v>
      </c>
      <c r="H2892" s="943" t="s">
        <v>458</v>
      </c>
      <c r="I2892" s="733" t="s">
        <v>448</v>
      </c>
      <c r="J2892" s="733"/>
      <c r="K2892" s="562" t="s">
        <v>163</v>
      </c>
      <c r="L2892" s="1429">
        <v>1</v>
      </c>
      <c r="M2892" s="601"/>
      <c r="N2892" s="563">
        <f t="shared" si="69"/>
        <v>0</v>
      </c>
      <c r="O2892" s="564"/>
    </row>
    <row r="2893" spans="1:15" ht="69.95" customHeight="1" thickBot="1" x14ac:dyDescent="0.3">
      <c r="A2893" s="1040"/>
      <c r="B2893" s="1194"/>
      <c r="C2893" s="614">
        <v>2820108</v>
      </c>
      <c r="D2893" s="798" t="s">
        <v>686</v>
      </c>
      <c r="E2893" s="1198"/>
      <c r="F2893" s="1199"/>
      <c r="G2893" s="614">
        <v>50112008</v>
      </c>
      <c r="H2893" s="947" t="s">
        <v>687</v>
      </c>
      <c r="I2893" s="1200" t="s">
        <v>448</v>
      </c>
      <c r="J2893" s="1200"/>
      <c r="K2893" s="582" t="s">
        <v>688</v>
      </c>
      <c r="L2893" s="1431">
        <v>1</v>
      </c>
      <c r="M2893" s="611"/>
      <c r="N2893" s="583">
        <f t="shared" si="69"/>
        <v>0</v>
      </c>
      <c r="O2893" s="584"/>
    </row>
    <row r="2894" spans="1:15" ht="69.95" customHeight="1" x14ac:dyDescent="0.25">
      <c r="A2894" s="1048"/>
      <c r="B2894" s="1177" t="s">
        <v>1661</v>
      </c>
      <c r="C2894" s="1178">
        <v>2120102</v>
      </c>
      <c r="D2894" s="1179" t="s">
        <v>655</v>
      </c>
      <c r="E2894" s="674" t="s">
        <v>1662</v>
      </c>
      <c r="F2894" s="675" t="s">
        <v>1663</v>
      </c>
      <c r="G2894" s="1178">
        <v>12005072</v>
      </c>
      <c r="H2894" s="1179" t="s">
        <v>658</v>
      </c>
      <c r="I2894" s="1180" t="s">
        <v>466</v>
      </c>
      <c r="J2894" s="1180" t="s">
        <v>30</v>
      </c>
      <c r="K2894" s="1181" t="s">
        <v>163</v>
      </c>
      <c r="L2894" s="1425">
        <v>4</v>
      </c>
      <c r="M2894" s="520"/>
      <c r="N2894" s="520">
        <f t="shared" si="69"/>
        <v>0</v>
      </c>
      <c r="O2894" s="525">
        <f>SUM(N2895:N2902)</f>
        <v>0</v>
      </c>
    </row>
    <row r="2895" spans="1:15" ht="69.95" customHeight="1" x14ac:dyDescent="0.25">
      <c r="A2895" s="1048"/>
      <c r="B2895" s="1182"/>
      <c r="C2895" s="595">
        <v>2112042</v>
      </c>
      <c r="D2895" s="713" t="s">
        <v>659</v>
      </c>
      <c r="E2895" s="680"/>
      <c r="F2895" s="681"/>
      <c r="G2895" s="512">
        <v>12611400</v>
      </c>
      <c r="H2895" s="712" t="s">
        <v>660</v>
      </c>
      <c r="I2895" s="517" t="s">
        <v>466</v>
      </c>
      <c r="J2895" s="517"/>
      <c r="K2895" s="518" t="s">
        <v>163</v>
      </c>
      <c r="L2895" s="1426">
        <v>4</v>
      </c>
      <c r="M2895" s="520"/>
      <c r="N2895" s="521">
        <f t="shared" si="69"/>
        <v>0</v>
      </c>
      <c r="O2895" s="522"/>
    </row>
    <row r="2896" spans="1:15" ht="69.95" customHeight="1" x14ac:dyDescent="0.25">
      <c r="A2896" s="1048"/>
      <c r="B2896" s="1182"/>
      <c r="C2896" s="595">
        <v>2502523</v>
      </c>
      <c r="D2896" s="711" t="s">
        <v>1659</v>
      </c>
      <c r="E2896" s="680"/>
      <c r="F2896" s="681"/>
      <c r="G2896" s="523">
        <v>81928312</v>
      </c>
      <c r="H2896" s="713" t="s">
        <v>1660</v>
      </c>
      <c r="I2896" s="686" t="s">
        <v>665</v>
      </c>
      <c r="J2896" s="686"/>
      <c r="K2896" s="518" t="s">
        <v>163</v>
      </c>
      <c r="L2896" s="1426">
        <v>2</v>
      </c>
      <c r="M2896" s="520"/>
      <c r="N2896" s="521">
        <f t="shared" si="69"/>
        <v>0</v>
      </c>
      <c r="O2896" s="522"/>
    </row>
    <row r="2897" spans="1:15" ht="69.95" customHeight="1" x14ac:dyDescent="0.25">
      <c r="A2897" s="1048"/>
      <c r="B2897" s="1182"/>
      <c r="C2897" s="595">
        <v>2802001</v>
      </c>
      <c r="D2897" s="713" t="s">
        <v>594</v>
      </c>
      <c r="E2897" s="680"/>
      <c r="F2897" s="681"/>
      <c r="G2897" s="512">
        <v>51070200</v>
      </c>
      <c r="H2897" s="1183" t="s">
        <v>597</v>
      </c>
      <c r="I2897" s="517" t="s">
        <v>448</v>
      </c>
      <c r="J2897" s="517"/>
      <c r="K2897" s="518" t="s">
        <v>163</v>
      </c>
      <c r="L2897" s="1426">
        <v>1</v>
      </c>
      <c r="M2897" s="520"/>
      <c r="N2897" s="521">
        <f t="shared" si="69"/>
        <v>0</v>
      </c>
      <c r="O2897" s="522"/>
    </row>
    <row r="2898" spans="1:15" ht="69.95" customHeight="1" x14ac:dyDescent="0.25">
      <c r="A2898" s="1048"/>
      <c r="B2898" s="1182"/>
      <c r="C2898" s="523">
        <v>2851630</v>
      </c>
      <c r="D2898" s="711" t="s">
        <v>459</v>
      </c>
      <c r="E2898" s="680"/>
      <c r="F2898" s="681"/>
      <c r="G2898" s="523">
        <v>53516052</v>
      </c>
      <c r="H2898" s="1183" t="s">
        <v>460</v>
      </c>
      <c r="I2898" s="517" t="s">
        <v>448</v>
      </c>
      <c r="J2898" s="517"/>
      <c r="K2898" s="518" t="s">
        <v>163</v>
      </c>
      <c r="L2898" s="1426">
        <v>1</v>
      </c>
      <c r="M2898" s="520"/>
      <c r="N2898" s="521">
        <f t="shared" si="69"/>
        <v>0</v>
      </c>
      <c r="O2898" s="522"/>
    </row>
    <row r="2899" spans="1:15" ht="69.95" customHeight="1" x14ac:dyDescent="0.25">
      <c r="A2899" s="1048"/>
      <c r="B2899" s="1182"/>
      <c r="C2899" s="523">
        <v>2831607</v>
      </c>
      <c r="D2899" s="711" t="s">
        <v>449</v>
      </c>
      <c r="E2899" s="680"/>
      <c r="F2899" s="681"/>
      <c r="G2899" s="523">
        <v>54038070</v>
      </c>
      <c r="H2899" s="1183" t="s">
        <v>450</v>
      </c>
      <c r="I2899" s="517" t="s">
        <v>448</v>
      </c>
      <c r="J2899" s="517"/>
      <c r="K2899" s="518" t="s">
        <v>163</v>
      </c>
      <c r="L2899" s="1426">
        <v>2</v>
      </c>
      <c r="M2899" s="520"/>
      <c r="N2899" s="521">
        <f t="shared" si="69"/>
        <v>0</v>
      </c>
      <c r="O2899" s="522"/>
    </row>
    <row r="2900" spans="1:15" ht="69.95" customHeight="1" x14ac:dyDescent="0.25">
      <c r="A2900" s="1048"/>
      <c r="B2900" s="1182"/>
      <c r="C2900" s="523">
        <v>2820111</v>
      </c>
      <c r="D2900" s="711" t="s">
        <v>455</v>
      </c>
      <c r="E2900" s="680"/>
      <c r="F2900" s="681"/>
      <c r="G2900" s="523">
        <v>50113160</v>
      </c>
      <c r="H2900" s="1183" t="s">
        <v>456</v>
      </c>
      <c r="I2900" s="517" t="s">
        <v>448</v>
      </c>
      <c r="J2900" s="517"/>
      <c r="K2900" s="518" t="s">
        <v>163</v>
      </c>
      <c r="L2900" s="1426">
        <v>1</v>
      </c>
      <c r="M2900" s="520"/>
      <c r="N2900" s="521">
        <f t="shared" si="69"/>
        <v>0</v>
      </c>
      <c r="O2900" s="522"/>
    </row>
    <row r="2901" spans="1:15" ht="69.95" customHeight="1" x14ac:dyDescent="0.25">
      <c r="A2901" s="1048"/>
      <c r="B2901" s="1182"/>
      <c r="C2901" s="523">
        <v>2901620</v>
      </c>
      <c r="D2901" s="711" t="s">
        <v>457</v>
      </c>
      <c r="E2901" s="680"/>
      <c r="F2901" s="681"/>
      <c r="G2901" s="523">
        <v>52516050</v>
      </c>
      <c r="H2901" s="930" t="s">
        <v>458</v>
      </c>
      <c r="I2901" s="752" t="s">
        <v>448</v>
      </c>
      <c r="J2901" s="752"/>
      <c r="K2901" s="518" t="s">
        <v>163</v>
      </c>
      <c r="L2901" s="1426">
        <v>2</v>
      </c>
      <c r="M2901" s="520"/>
      <c r="N2901" s="521">
        <f t="shared" si="69"/>
        <v>0</v>
      </c>
      <c r="O2901" s="522"/>
    </row>
    <row r="2902" spans="1:15" ht="69.95" customHeight="1" thickBot="1" x14ac:dyDescent="0.3">
      <c r="A2902" s="1048"/>
      <c r="B2902" s="1083"/>
      <c r="C2902" s="623">
        <v>2820108</v>
      </c>
      <c r="D2902" s="816" t="s">
        <v>686</v>
      </c>
      <c r="E2902" s="1201"/>
      <c r="F2902" s="1202"/>
      <c r="G2902" s="623">
        <v>50112008</v>
      </c>
      <c r="H2902" s="934" t="s">
        <v>687</v>
      </c>
      <c r="I2902" s="1203" t="s">
        <v>448</v>
      </c>
      <c r="J2902" s="1203"/>
      <c r="K2902" s="538" t="s">
        <v>688</v>
      </c>
      <c r="L2902" s="1432">
        <v>1</v>
      </c>
      <c r="M2902" s="540"/>
      <c r="N2902" s="541">
        <f t="shared" si="69"/>
        <v>0</v>
      </c>
      <c r="O2902" s="542"/>
    </row>
    <row r="2903" spans="1:15" ht="69.95" customHeight="1" x14ac:dyDescent="0.25">
      <c r="A2903" s="1040"/>
      <c r="B2903" s="1187" t="s">
        <v>1664</v>
      </c>
      <c r="C2903" s="565">
        <v>2120102</v>
      </c>
      <c r="D2903" s="708" t="s">
        <v>655</v>
      </c>
      <c r="E2903" s="657" t="s">
        <v>25</v>
      </c>
      <c r="F2903" s="658" t="s">
        <v>1665</v>
      </c>
      <c r="G2903" s="565">
        <v>12005072</v>
      </c>
      <c r="H2903" s="708" t="s">
        <v>658</v>
      </c>
      <c r="I2903" s="660" t="s">
        <v>466</v>
      </c>
      <c r="J2903" s="660" t="s">
        <v>30</v>
      </c>
      <c r="K2903" s="562" t="s">
        <v>163</v>
      </c>
      <c r="L2903" s="1433">
        <v>6</v>
      </c>
      <c r="M2903" s="563"/>
      <c r="N2903" s="563">
        <f t="shared" si="69"/>
        <v>0</v>
      </c>
      <c r="O2903" s="567">
        <f>SUM(N2904:N2911)</f>
        <v>0</v>
      </c>
    </row>
    <row r="2904" spans="1:15" ht="69.95" customHeight="1" x14ac:dyDescent="0.25">
      <c r="A2904" s="1040"/>
      <c r="B2904" s="1192"/>
      <c r="C2904" s="609">
        <v>2112042</v>
      </c>
      <c r="D2904" s="710" t="s">
        <v>659</v>
      </c>
      <c r="E2904" s="640"/>
      <c r="F2904" s="641"/>
      <c r="G2904" s="559">
        <v>12611400</v>
      </c>
      <c r="H2904" s="709" t="s">
        <v>660</v>
      </c>
      <c r="I2904" s="665" t="s">
        <v>466</v>
      </c>
      <c r="J2904" s="665"/>
      <c r="K2904" s="562" t="s">
        <v>163</v>
      </c>
      <c r="L2904" s="1429">
        <v>6</v>
      </c>
      <c r="M2904" s="563"/>
      <c r="N2904" s="563">
        <f t="shared" si="69"/>
        <v>0</v>
      </c>
      <c r="O2904" s="564"/>
    </row>
    <row r="2905" spans="1:15" ht="69.95" customHeight="1" x14ac:dyDescent="0.25">
      <c r="A2905" s="1040"/>
      <c r="B2905" s="1192"/>
      <c r="C2905" s="609">
        <v>2502523</v>
      </c>
      <c r="D2905" s="708" t="s">
        <v>1659</v>
      </c>
      <c r="E2905" s="640"/>
      <c r="F2905" s="641"/>
      <c r="G2905" s="565">
        <v>81928312</v>
      </c>
      <c r="H2905" s="710" t="s">
        <v>1660</v>
      </c>
      <c r="I2905" s="668" t="s">
        <v>665</v>
      </c>
      <c r="J2905" s="668"/>
      <c r="K2905" s="562" t="s">
        <v>163</v>
      </c>
      <c r="L2905" s="1429">
        <v>3</v>
      </c>
      <c r="M2905" s="563"/>
      <c r="N2905" s="563">
        <f t="shared" si="69"/>
        <v>0</v>
      </c>
      <c r="O2905" s="564"/>
    </row>
    <row r="2906" spans="1:15" ht="69.95" customHeight="1" x14ac:dyDescent="0.25">
      <c r="A2906" s="1040"/>
      <c r="B2906" s="1192"/>
      <c r="C2906" s="609">
        <v>2802001</v>
      </c>
      <c r="D2906" s="710" t="s">
        <v>594</v>
      </c>
      <c r="E2906" s="640"/>
      <c r="F2906" s="641"/>
      <c r="G2906" s="559">
        <v>51070200</v>
      </c>
      <c r="H2906" s="1193" t="s">
        <v>597</v>
      </c>
      <c r="I2906" s="665" t="s">
        <v>448</v>
      </c>
      <c r="J2906" s="665"/>
      <c r="K2906" s="562" t="s">
        <v>163</v>
      </c>
      <c r="L2906" s="1429">
        <v>1</v>
      </c>
      <c r="M2906" s="563"/>
      <c r="N2906" s="563">
        <f t="shared" si="69"/>
        <v>0</v>
      </c>
      <c r="O2906" s="564"/>
    </row>
    <row r="2907" spans="1:15" ht="69.95" customHeight="1" x14ac:dyDescent="0.25">
      <c r="A2907" s="1040"/>
      <c r="B2907" s="1192"/>
      <c r="C2907" s="565">
        <v>2851630</v>
      </c>
      <c r="D2907" s="708" t="s">
        <v>459</v>
      </c>
      <c r="E2907" s="640"/>
      <c r="F2907" s="641"/>
      <c r="G2907" s="565">
        <v>53516052</v>
      </c>
      <c r="H2907" s="1193" t="s">
        <v>460</v>
      </c>
      <c r="I2907" s="665" t="s">
        <v>448</v>
      </c>
      <c r="J2907" s="665"/>
      <c r="K2907" s="562" t="s">
        <v>163</v>
      </c>
      <c r="L2907" s="1429">
        <v>1</v>
      </c>
      <c r="M2907" s="563"/>
      <c r="N2907" s="563">
        <f t="shared" si="69"/>
        <v>0</v>
      </c>
      <c r="O2907" s="564"/>
    </row>
    <row r="2908" spans="1:15" ht="69.95" customHeight="1" x14ac:dyDescent="0.25">
      <c r="A2908" s="1040"/>
      <c r="B2908" s="1192"/>
      <c r="C2908" s="565">
        <v>2831607</v>
      </c>
      <c r="D2908" s="708" t="s">
        <v>449</v>
      </c>
      <c r="E2908" s="640"/>
      <c r="F2908" s="641"/>
      <c r="G2908" s="565">
        <v>54038070</v>
      </c>
      <c r="H2908" s="1193" t="s">
        <v>450</v>
      </c>
      <c r="I2908" s="665" t="s">
        <v>448</v>
      </c>
      <c r="J2908" s="665"/>
      <c r="K2908" s="562" t="s">
        <v>163</v>
      </c>
      <c r="L2908" s="1429">
        <v>2</v>
      </c>
      <c r="M2908" s="563"/>
      <c r="N2908" s="563">
        <f t="shared" si="69"/>
        <v>0</v>
      </c>
      <c r="O2908" s="564"/>
    </row>
    <row r="2909" spans="1:15" ht="69.95" customHeight="1" x14ac:dyDescent="0.25">
      <c r="A2909" s="1040"/>
      <c r="B2909" s="1192"/>
      <c r="C2909" s="565">
        <v>2820111</v>
      </c>
      <c r="D2909" s="708" t="s">
        <v>455</v>
      </c>
      <c r="E2909" s="640"/>
      <c r="F2909" s="641"/>
      <c r="G2909" s="565">
        <v>50113160</v>
      </c>
      <c r="H2909" s="1193" t="s">
        <v>456</v>
      </c>
      <c r="I2909" s="665" t="s">
        <v>448</v>
      </c>
      <c r="J2909" s="665"/>
      <c r="K2909" s="562" t="s">
        <v>163</v>
      </c>
      <c r="L2909" s="1429">
        <v>1</v>
      </c>
      <c r="M2909" s="563"/>
      <c r="N2909" s="563">
        <f t="shared" si="69"/>
        <v>0</v>
      </c>
      <c r="O2909" s="564"/>
    </row>
    <row r="2910" spans="1:15" ht="69.95" customHeight="1" x14ac:dyDescent="0.25">
      <c r="A2910" s="1040"/>
      <c r="B2910" s="1192"/>
      <c r="C2910" s="565">
        <v>2901620</v>
      </c>
      <c r="D2910" s="708" t="s">
        <v>457</v>
      </c>
      <c r="E2910" s="640"/>
      <c r="F2910" s="641"/>
      <c r="G2910" s="565">
        <v>52516050</v>
      </c>
      <c r="H2910" s="943" t="s">
        <v>458</v>
      </c>
      <c r="I2910" s="733" t="s">
        <v>448</v>
      </c>
      <c r="J2910" s="733"/>
      <c r="K2910" s="562" t="s">
        <v>163</v>
      </c>
      <c r="L2910" s="1429">
        <v>2</v>
      </c>
      <c r="M2910" s="563"/>
      <c r="N2910" s="563">
        <f t="shared" si="69"/>
        <v>0</v>
      </c>
      <c r="O2910" s="564"/>
    </row>
    <row r="2911" spans="1:15" ht="69.95" customHeight="1" thickBot="1" x14ac:dyDescent="0.3">
      <c r="A2911" s="1040"/>
      <c r="B2911" s="1194"/>
      <c r="C2911" s="614">
        <v>2820108</v>
      </c>
      <c r="D2911" s="798" t="s">
        <v>686</v>
      </c>
      <c r="E2911" s="1198"/>
      <c r="F2911" s="1199"/>
      <c r="G2911" s="614">
        <v>50112008</v>
      </c>
      <c r="H2911" s="947" t="s">
        <v>687</v>
      </c>
      <c r="I2911" s="1200" t="s">
        <v>448</v>
      </c>
      <c r="J2911" s="1200"/>
      <c r="K2911" s="582" t="s">
        <v>688</v>
      </c>
      <c r="L2911" s="1431">
        <v>1</v>
      </c>
      <c r="M2911" s="583"/>
      <c r="N2911" s="583">
        <f t="shared" si="69"/>
        <v>0</v>
      </c>
      <c r="O2911" s="584"/>
    </row>
    <row r="2912" spans="1:15" ht="69.95" customHeight="1" x14ac:dyDescent="0.25">
      <c r="A2912" s="979"/>
      <c r="B2912" s="1177" t="s">
        <v>1666</v>
      </c>
      <c r="C2912" s="523">
        <v>2120102</v>
      </c>
      <c r="D2912" s="711" t="s">
        <v>655</v>
      </c>
      <c r="E2912" s="674" t="s">
        <v>1667</v>
      </c>
      <c r="F2912" s="675" t="s">
        <v>951</v>
      </c>
      <c r="G2912" s="523">
        <v>12005072</v>
      </c>
      <c r="H2912" s="711" t="s">
        <v>658</v>
      </c>
      <c r="I2912" s="677" t="s">
        <v>466</v>
      </c>
      <c r="J2912" s="677" t="s">
        <v>30</v>
      </c>
      <c r="K2912" s="518" t="s">
        <v>163</v>
      </c>
      <c r="L2912" s="1434">
        <v>1</v>
      </c>
      <c r="M2912" s="521"/>
      <c r="N2912" s="521">
        <f t="shared" si="69"/>
        <v>0</v>
      </c>
      <c r="O2912" s="740">
        <f>SUM(N2913:N2921)</f>
        <v>0</v>
      </c>
    </row>
    <row r="2913" spans="1:15" ht="69.95" customHeight="1" x14ac:dyDescent="0.25">
      <c r="A2913" s="979"/>
      <c r="B2913" s="1182"/>
      <c r="C2913" s="595">
        <v>2112042</v>
      </c>
      <c r="D2913" s="713" t="s">
        <v>659</v>
      </c>
      <c r="E2913" s="680"/>
      <c r="F2913" s="681"/>
      <c r="G2913" s="512">
        <v>12611400</v>
      </c>
      <c r="H2913" s="712" t="s">
        <v>660</v>
      </c>
      <c r="I2913" s="517" t="s">
        <v>466</v>
      </c>
      <c r="J2913" s="517"/>
      <c r="K2913" s="518" t="s">
        <v>163</v>
      </c>
      <c r="L2913" s="1426">
        <v>1</v>
      </c>
      <c r="M2913" s="521"/>
      <c r="N2913" s="521">
        <f>L2913*M2913</f>
        <v>0</v>
      </c>
      <c r="O2913" s="522"/>
    </row>
    <row r="2914" spans="1:15" ht="69.95" customHeight="1" x14ac:dyDescent="0.25">
      <c r="A2914" s="979"/>
      <c r="B2914" s="1182"/>
      <c r="C2914" s="523">
        <v>2831607</v>
      </c>
      <c r="D2914" s="711" t="s">
        <v>449</v>
      </c>
      <c r="E2914" s="680"/>
      <c r="F2914" s="681"/>
      <c r="G2914" s="523">
        <v>54038070</v>
      </c>
      <c r="H2914" s="1183" t="s">
        <v>450</v>
      </c>
      <c r="I2914" s="517" t="s">
        <v>448</v>
      </c>
      <c r="J2914" s="517"/>
      <c r="K2914" s="518" t="s">
        <v>163</v>
      </c>
      <c r="L2914" s="1434">
        <v>1</v>
      </c>
      <c r="M2914" s="521"/>
      <c r="N2914" s="521">
        <f t="shared" si="69"/>
        <v>0</v>
      </c>
      <c r="O2914" s="522"/>
    </row>
    <row r="2915" spans="1:15" ht="69.95" customHeight="1" x14ac:dyDescent="0.25">
      <c r="A2915" s="979"/>
      <c r="B2915" s="1182"/>
      <c r="C2915" s="523">
        <v>2851630</v>
      </c>
      <c r="D2915" s="711" t="s">
        <v>459</v>
      </c>
      <c r="E2915" s="680"/>
      <c r="F2915" s="681"/>
      <c r="G2915" s="523">
        <v>53516052</v>
      </c>
      <c r="H2915" s="1183" t="s">
        <v>460</v>
      </c>
      <c r="I2915" s="517" t="s">
        <v>448</v>
      </c>
      <c r="J2915" s="517"/>
      <c r="K2915" s="518" t="s">
        <v>163</v>
      </c>
      <c r="L2915" s="1426">
        <v>1</v>
      </c>
      <c r="M2915" s="521"/>
      <c r="N2915" s="521">
        <f t="shared" si="69"/>
        <v>0</v>
      </c>
      <c r="O2915" s="522"/>
    </row>
    <row r="2916" spans="1:15" ht="69.95" customHeight="1" x14ac:dyDescent="0.25">
      <c r="A2916" s="979"/>
      <c r="B2916" s="1182"/>
      <c r="C2916" s="523">
        <v>2901620</v>
      </c>
      <c r="D2916" s="711" t="s">
        <v>457</v>
      </c>
      <c r="E2916" s="680"/>
      <c r="F2916" s="681"/>
      <c r="G2916" s="523">
        <v>52516050</v>
      </c>
      <c r="H2916" s="930" t="s">
        <v>458</v>
      </c>
      <c r="I2916" s="752" t="s">
        <v>448</v>
      </c>
      <c r="J2916" s="752"/>
      <c r="K2916" s="518" t="s">
        <v>163</v>
      </c>
      <c r="L2916" s="1426">
        <v>1</v>
      </c>
      <c r="M2916" s="521"/>
      <c r="N2916" s="521">
        <f t="shared" si="69"/>
        <v>0</v>
      </c>
      <c r="O2916" s="522"/>
    </row>
    <row r="2917" spans="1:15" ht="69.95" customHeight="1" x14ac:dyDescent="0.25">
      <c r="A2917" s="979"/>
      <c r="B2917" s="1182"/>
      <c r="C2917" s="523">
        <v>2820111</v>
      </c>
      <c r="D2917" s="711" t="s">
        <v>455</v>
      </c>
      <c r="E2917" s="680"/>
      <c r="F2917" s="681"/>
      <c r="G2917" s="523">
        <v>50113160</v>
      </c>
      <c r="H2917" s="1050" t="s">
        <v>456</v>
      </c>
      <c r="I2917" s="517" t="s">
        <v>448</v>
      </c>
      <c r="J2917" s="517"/>
      <c r="K2917" s="518" t="s">
        <v>163</v>
      </c>
      <c r="L2917" s="1426">
        <v>1</v>
      </c>
      <c r="M2917" s="521"/>
      <c r="N2917" s="521">
        <f t="shared" si="69"/>
        <v>0</v>
      </c>
      <c r="O2917" s="522"/>
    </row>
    <row r="2918" spans="1:15" ht="69.95" customHeight="1" x14ac:dyDescent="0.25">
      <c r="A2918" s="979"/>
      <c r="B2918" s="1182"/>
      <c r="C2918" s="688">
        <v>2601806</v>
      </c>
      <c r="D2918" s="711" t="s">
        <v>673</v>
      </c>
      <c r="E2918" s="680"/>
      <c r="F2918" s="681"/>
      <c r="G2918" s="523">
        <v>81201018</v>
      </c>
      <c r="H2918" s="711" t="s">
        <v>676</v>
      </c>
      <c r="I2918" s="677" t="s">
        <v>665</v>
      </c>
      <c r="J2918" s="677"/>
      <c r="K2918" s="518" t="s">
        <v>163</v>
      </c>
      <c r="L2918" s="1426">
        <v>1</v>
      </c>
      <c r="M2918" s="521"/>
      <c r="N2918" s="521">
        <f t="shared" si="69"/>
        <v>0</v>
      </c>
      <c r="O2918" s="522"/>
    </row>
    <row r="2919" spans="1:15" ht="69.95" customHeight="1" x14ac:dyDescent="0.25">
      <c r="A2919" s="979"/>
      <c r="B2919" s="1182"/>
      <c r="C2919" s="595">
        <v>1010337</v>
      </c>
      <c r="D2919" s="713" t="s">
        <v>667</v>
      </c>
      <c r="E2919" s="680"/>
      <c r="F2919" s="681"/>
      <c r="G2919" s="512">
        <v>40103058</v>
      </c>
      <c r="H2919" s="712" t="s">
        <v>668</v>
      </c>
      <c r="I2919" s="517" t="s">
        <v>669</v>
      </c>
      <c r="J2919" s="517"/>
      <c r="K2919" s="518" t="s">
        <v>103</v>
      </c>
      <c r="L2919" s="1426">
        <v>1.5</v>
      </c>
      <c r="M2919" s="521"/>
      <c r="N2919" s="521">
        <f t="shared" si="69"/>
        <v>0</v>
      </c>
      <c r="O2919" s="522"/>
    </row>
    <row r="2920" spans="1:15" ht="69.95" customHeight="1" x14ac:dyDescent="0.25">
      <c r="A2920" s="979"/>
      <c r="B2920" s="1182"/>
      <c r="C2920" s="512">
        <v>2801201</v>
      </c>
      <c r="D2920" s="713" t="s">
        <v>947</v>
      </c>
      <c r="E2920" s="680"/>
      <c r="F2920" s="681"/>
      <c r="G2920" s="512">
        <v>51070120</v>
      </c>
      <c r="H2920" s="1183" t="s">
        <v>948</v>
      </c>
      <c r="I2920" s="517" t="s">
        <v>448</v>
      </c>
      <c r="J2920" s="517"/>
      <c r="K2920" s="518" t="s">
        <v>163</v>
      </c>
      <c r="L2920" s="1426">
        <v>1</v>
      </c>
      <c r="M2920" s="521"/>
      <c r="N2920" s="521">
        <f>L2920*M2920</f>
        <v>0</v>
      </c>
      <c r="O2920" s="522"/>
    </row>
    <row r="2921" spans="1:15" ht="69.95" customHeight="1" thickBot="1" x14ac:dyDescent="0.3">
      <c r="A2921" s="979"/>
      <c r="B2921" s="1083"/>
      <c r="C2921" s="595">
        <v>1011151</v>
      </c>
      <c r="D2921" s="713" t="s">
        <v>1328</v>
      </c>
      <c r="E2921" s="1201"/>
      <c r="F2921" s="1202"/>
      <c r="G2921" s="512">
        <v>40111191</v>
      </c>
      <c r="H2921" s="712" t="s">
        <v>1329</v>
      </c>
      <c r="I2921" s="517" t="s">
        <v>669</v>
      </c>
      <c r="J2921" s="517"/>
      <c r="K2921" s="518" t="s">
        <v>103</v>
      </c>
      <c r="L2921" s="1426">
        <v>5</v>
      </c>
      <c r="M2921" s="521"/>
      <c r="N2921" s="521">
        <f>L2921*M2921</f>
        <v>0</v>
      </c>
      <c r="O2921" s="542"/>
    </row>
    <row r="2922" spans="1:15" ht="69.95" customHeight="1" x14ac:dyDescent="0.25">
      <c r="A2922" s="989"/>
      <c r="B2922" s="1187" t="s">
        <v>1668</v>
      </c>
      <c r="C2922" s="565">
        <v>2120102</v>
      </c>
      <c r="D2922" s="708" t="s">
        <v>655</v>
      </c>
      <c r="E2922" s="657" t="s">
        <v>1669</v>
      </c>
      <c r="F2922" s="658" t="s">
        <v>1670</v>
      </c>
      <c r="G2922" s="565">
        <v>12005072</v>
      </c>
      <c r="H2922" s="708" t="s">
        <v>658</v>
      </c>
      <c r="I2922" s="660" t="s">
        <v>466</v>
      </c>
      <c r="J2922" s="660" t="s">
        <v>30</v>
      </c>
      <c r="K2922" s="562" t="s">
        <v>163</v>
      </c>
      <c r="L2922" s="1433">
        <v>2</v>
      </c>
      <c r="M2922" s="563"/>
      <c r="N2922" s="563">
        <f>L2922*M2922</f>
        <v>0</v>
      </c>
      <c r="O2922" s="567">
        <f>SUM(N2923:N2931)</f>
        <v>0</v>
      </c>
    </row>
    <row r="2923" spans="1:15" ht="69.95" customHeight="1" x14ac:dyDescent="0.25">
      <c r="A2923" s="989"/>
      <c r="B2923" s="1192"/>
      <c r="C2923" s="609">
        <v>2112042</v>
      </c>
      <c r="D2923" s="710" t="s">
        <v>659</v>
      </c>
      <c r="E2923" s="640"/>
      <c r="F2923" s="641"/>
      <c r="G2923" s="559">
        <v>12611400</v>
      </c>
      <c r="H2923" s="709" t="s">
        <v>660</v>
      </c>
      <c r="I2923" s="665" t="s">
        <v>466</v>
      </c>
      <c r="J2923" s="665"/>
      <c r="K2923" s="562" t="s">
        <v>163</v>
      </c>
      <c r="L2923" s="1429">
        <v>2</v>
      </c>
      <c r="M2923" s="563"/>
      <c r="N2923" s="563">
        <f>L2923*M2923</f>
        <v>0</v>
      </c>
      <c r="O2923" s="564"/>
    </row>
    <row r="2924" spans="1:15" ht="69.95" customHeight="1" x14ac:dyDescent="0.25">
      <c r="A2924" s="989"/>
      <c r="B2924" s="1192"/>
      <c r="C2924" s="565">
        <v>2831607</v>
      </c>
      <c r="D2924" s="708" t="s">
        <v>449</v>
      </c>
      <c r="E2924" s="640"/>
      <c r="F2924" s="641"/>
      <c r="G2924" s="565">
        <v>54038070</v>
      </c>
      <c r="H2924" s="1193" t="s">
        <v>450</v>
      </c>
      <c r="I2924" s="665" t="s">
        <v>448</v>
      </c>
      <c r="J2924" s="665"/>
      <c r="K2924" s="562" t="s">
        <v>163</v>
      </c>
      <c r="L2924" s="1433">
        <v>2</v>
      </c>
      <c r="M2924" s="563"/>
      <c r="N2924" s="563">
        <f t="shared" ref="N2924:N2932" si="70">L2924*M2924</f>
        <v>0</v>
      </c>
      <c r="O2924" s="564"/>
    </row>
    <row r="2925" spans="1:15" ht="69.95" customHeight="1" x14ac:dyDescent="0.25">
      <c r="A2925" s="989"/>
      <c r="B2925" s="1192"/>
      <c r="C2925" s="565">
        <v>2851630</v>
      </c>
      <c r="D2925" s="708" t="s">
        <v>459</v>
      </c>
      <c r="E2925" s="640"/>
      <c r="F2925" s="641"/>
      <c r="G2925" s="565">
        <v>53516052</v>
      </c>
      <c r="H2925" s="1193" t="s">
        <v>460</v>
      </c>
      <c r="I2925" s="665" t="s">
        <v>448</v>
      </c>
      <c r="J2925" s="665"/>
      <c r="K2925" s="562" t="s">
        <v>163</v>
      </c>
      <c r="L2925" s="1429">
        <v>1</v>
      </c>
      <c r="M2925" s="563"/>
      <c r="N2925" s="563">
        <f t="shared" si="70"/>
        <v>0</v>
      </c>
      <c r="O2925" s="564"/>
    </row>
    <row r="2926" spans="1:15" ht="69.95" customHeight="1" x14ac:dyDescent="0.25">
      <c r="A2926" s="989"/>
      <c r="B2926" s="1192"/>
      <c r="C2926" s="565">
        <v>2901620</v>
      </c>
      <c r="D2926" s="708" t="s">
        <v>457</v>
      </c>
      <c r="E2926" s="640"/>
      <c r="F2926" s="641"/>
      <c r="G2926" s="565">
        <v>52516050</v>
      </c>
      <c r="H2926" s="943" t="s">
        <v>458</v>
      </c>
      <c r="I2926" s="733" t="s">
        <v>448</v>
      </c>
      <c r="J2926" s="733"/>
      <c r="K2926" s="562" t="s">
        <v>163</v>
      </c>
      <c r="L2926" s="1429">
        <v>2</v>
      </c>
      <c r="M2926" s="563"/>
      <c r="N2926" s="563">
        <f t="shared" si="70"/>
        <v>0</v>
      </c>
      <c r="O2926" s="564"/>
    </row>
    <row r="2927" spans="1:15" ht="69.95" customHeight="1" x14ac:dyDescent="0.25">
      <c r="A2927" s="989"/>
      <c r="B2927" s="1192"/>
      <c r="C2927" s="565">
        <v>2820111</v>
      </c>
      <c r="D2927" s="708" t="s">
        <v>455</v>
      </c>
      <c r="E2927" s="640"/>
      <c r="F2927" s="641"/>
      <c r="G2927" s="565">
        <v>50113160</v>
      </c>
      <c r="H2927" s="1042" t="s">
        <v>456</v>
      </c>
      <c r="I2927" s="665" t="s">
        <v>448</v>
      </c>
      <c r="J2927" s="665"/>
      <c r="K2927" s="562" t="s">
        <v>163</v>
      </c>
      <c r="L2927" s="1429">
        <v>1</v>
      </c>
      <c r="M2927" s="563"/>
      <c r="N2927" s="563">
        <f t="shared" si="70"/>
        <v>0</v>
      </c>
      <c r="O2927" s="564"/>
    </row>
    <row r="2928" spans="1:15" ht="69.95" customHeight="1" x14ac:dyDescent="0.25">
      <c r="A2928" s="989"/>
      <c r="B2928" s="1192"/>
      <c r="C2928" s="589">
        <v>2601806</v>
      </c>
      <c r="D2928" s="708" t="s">
        <v>673</v>
      </c>
      <c r="E2928" s="640"/>
      <c r="F2928" s="641"/>
      <c r="G2928" s="565">
        <v>81201018</v>
      </c>
      <c r="H2928" s="708" t="s">
        <v>676</v>
      </c>
      <c r="I2928" s="660" t="s">
        <v>665</v>
      </c>
      <c r="J2928" s="660"/>
      <c r="K2928" s="562" t="s">
        <v>163</v>
      </c>
      <c r="L2928" s="1429">
        <v>2</v>
      </c>
      <c r="M2928" s="563"/>
      <c r="N2928" s="563">
        <f t="shared" si="70"/>
        <v>0</v>
      </c>
      <c r="O2928" s="564"/>
    </row>
    <row r="2929" spans="1:15" ht="69.95" customHeight="1" x14ac:dyDescent="0.25">
      <c r="A2929" s="989"/>
      <c r="B2929" s="1192"/>
      <c r="C2929" s="609">
        <v>1010337</v>
      </c>
      <c r="D2929" s="710" t="s">
        <v>667</v>
      </c>
      <c r="E2929" s="640"/>
      <c r="F2929" s="641"/>
      <c r="G2929" s="559">
        <v>40103058</v>
      </c>
      <c r="H2929" s="709" t="s">
        <v>668</v>
      </c>
      <c r="I2929" s="665" t="s">
        <v>669</v>
      </c>
      <c r="J2929" s="665"/>
      <c r="K2929" s="562" t="s">
        <v>103</v>
      </c>
      <c r="L2929" s="1429">
        <v>3</v>
      </c>
      <c r="M2929" s="563"/>
      <c r="N2929" s="563">
        <f t="shared" si="70"/>
        <v>0</v>
      </c>
      <c r="O2929" s="564"/>
    </row>
    <row r="2930" spans="1:15" ht="69.95" customHeight="1" x14ac:dyDescent="0.25">
      <c r="A2930" s="989"/>
      <c r="B2930" s="1192"/>
      <c r="C2930" s="609">
        <v>2802001</v>
      </c>
      <c r="D2930" s="710" t="s">
        <v>594</v>
      </c>
      <c r="E2930" s="640"/>
      <c r="F2930" s="641"/>
      <c r="G2930" s="559">
        <v>51070200</v>
      </c>
      <c r="H2930" s="1193" t="s">
        <v>597</v>
      </c>
      <c r="I2930" s="665" t="s">
        <v>448</v>
      </c>
      <c r="J2930" s="665"/>
      <c r="K2930" s="562" t="s">
        <v>163</v>
      </c>
      <c r="L2930" s="1429">
        <v>1</v>
      </c>
      <c r="M2930" s="563"/>
      <c r="N2930" s="563">
        <f t="shared" si="70"/>
        <v>0</v>
      </c>
      <c r="O2930" s="564"/>
    </row>
    <row r="2931" spans="1:15" ht="69.95" customHeight="1" thickBot="1" x14ac:dyDescent="0.3">
      <c r="A2931" s="989"/>
      <c r="B2931" s="1194"/>
      <c r="C2931" s="609">
        <v>1011151</v>
      </c>
      <c r="D2931" s="710" t="s">
        <v>1328</v>
      </c>
      <c r="E2931" s="1198"/>
      <c r="F2931" s="1199"/>
      <c r="G2931" s="559">
        <v>40111191</v>
      </c>
      <c r="H2931" s="709" t="s">
        <v>1329</v>
      </c>
      <c r="I2931" s="665" t="s">
        <v>669</v>
      </c>
      <c r="J2931" s="665"/>
      <c r="K2931" s="562" t="s">
        <v>103</v>
      </c>
      <c r="L2931" s="1429">
        <v>5</v>
      </c>
      <c r="M2931" s="563"/>
      <c r="N2931" s="563">
        <f t="shared" si="70"/>
        <v>0</v>
      </c>
      <c r="O2931" s="584"/>
    </row>
    <row r="2932" spans="1:15" ht="69.95" customHeight="1" x14ac:dyDescent="0.25">
      <c r="A2932" s="979"/>
      <c r="B2932" s="1177" t="s">
        <v>1671</v>
      </c>
      <c r="C2932" s="523">
        <v>2120102</v>
      </c>
      <c r="D2932" s="711" t="s">
        <v>655</v>
      </c>
      <c r="E2932" s="674" t="s">
        <v>1672</v>
      </c>
      <c r="F2932" s="675" t="s">
        <v>675</v>
      </c>
      <c r="G2932" s="523">
        <v>12005072</v>
      </c>
      <c r="H2932" s="711" t="s">
        <v>658</v>
      </c>
      <c r="I2932" s="677" t="s">
        <v>466</v>
      </c>
      <c r="J2932" s="677" t="s">
        <v>30</v>
      </c>
      <c r="K2932" s="518" t="s">
        <v>163</v>
      </c>
      <c r="L2932" s="1434">
        <v>3</v>
      </c>
      <c r="M2932" s="521"/>
      <c r="N2932" s="521">
        <f t="shared" si="70"/>
        <v>0</v>
      </c>
      <c r="O2932" s="525">
        <f>SUM(N2933:N2941)</f>
        <v>0</v>
      </c>
    </row>
    <row r="2933" spans="1:15" ht="69.95" customHeight="1" x14ac:dyDescent="0.25">
      <c r="A2933" s="979"/>
      <c r="B2933" s="1182"/>
      <c r="C2933" s="595">
        <v>2112042</v>
      </c>
      <c r="D2933" s="713" t="s">
        <v>659</v>
      </c>
      <c r="E2933" s="680"/>
      <c r="F2933" s="681"/>
      <c r="G2933" s="512">
        <v>12611400</v>
      </c>
      <c r="H2933" s="712" t="s">
        <v>660</v>
      </c>
      <c r="I2933" s="517" t="s">
        <v>466</v>
      </c>
      <c r="J2933" s="517"/>
      <c r="K2933" s="518" t="s">
        <v>163</v>
      </c>
      <c r="L2933" s="1426">
        <v>3</v>
      </c>
      <c r="M2933" s="521"/>
      <c r="N2933" s="521">
        <f>L2933*M2933</f>
        <v>0</v>
      </c>
      <c r="O2933" s="522"/>
    </row>
    <row r="2934" spans="1:15" ht="69.95" customHeight="1" x14ac:dyDescent="0.25">
      <c r="A2934" s="979"/>
      <c r="B2934" s="1182"/>
      <c r="C2934" s="523">
        <v>2831607</v>
      </c>
      <c r="D2934" s="711" t="s">
        <v>449</v>
      </c>
      <c r="E2934" s="680"/>
      <c r="F2934" s="681"/>
      <c r="G2934" s="523">
        <v>54038070</v>
      </c>
      <c r="H2934" s="1183" t="s">
        <v>450</v>
      </c>
      <c r="I2934" s="517" t="s">
        <v>448</v>
      </c>
      <c r="J2934" s="517"/>
      <c r="K2934" s="518" t="s">
        <v>163</v>
      </c>
      <c r="L2934" s="1434">
        <v>2</v>
      </c>
      <c r="M2934" s="521"/>
      <c r="N2934" s="521">
        <f t="shared" ref="N2934:N2942" si="71">L2934*M2934</f>
        <v>0</v>
      </c>
      <c r="O2934" s="522"/>
    </row>
    <row r="2935" spans="1:15" ht="69.95" customHeight="1" x14ac:dyDescent="0.25">
      <c r="A2935" s="979"/>
      <c r="B2935" s="1182"/>
      <c r="C2935" s="523">
        <v>2851630</v>
      </c>
      <c r="D2935" s="711" t="s">
        <v>459</v>
      </c>
      <c r="E2935" s="680"/>
      <c r="F2935" s="681"/>
      <c r="G2935" s="523">
        <v>53516052</v>
      </c>
      <c r="H2935" s="1183" t="s">
        <v>460</v>
      </c>
      <c r="I2935" s="517" t="s">
        <v>448</v>
      </c>
      <c r="J2935" s="517"/>
      <c r="K2935" s="518" t="s">
        <v>163</v>
      </c>
      <c r="L2935" s="1426">
        <v>1</v>
      </c>
      <c r="M2935" s="521"/>
      <c r="N2935" s="521">
        <f t="shared" si="71"/>
        <v>0</v>
      </c>
      <c r="O2935" s="522"/>
    </row>
    <row r="2936" spans="1:15" ht="69.95" customHeight="1" x14ac:dyDescent="0.25">
      <c r="A2936" s="979"/>
      <c r="B2936" s="1182"/>
      <c r="C2936" s="523">
        <v>2901620</v>
      </c>
      <c r="D2936" s="711" t="s">
        <v>457</v>
      </c>
      <c r="E2936" s="680"/>
      <c r="F2936" s="681"/>
      <c r="G2936" s="523">
        <v>52516050</v>
      </c>
      <c r="H2936" s="930" t="s">
        <v>458</v>
      </c>
      <c r="I2936" s="752" t="s">
        <v>448</v>
      </c>
      <c r="J2936" s="752"/>
      <c r="K2936" s="518" t="s">
        <v>163</v>
      </c>
      <c r="L2936" s="1426">
        <v>2</v>
      </c>
      <c r="M2936" s="521"/>
      <c r="N2936" s="521">
        <f t="shared" si="71"/>
        <v>0</v>
      </c>
      <c r="O2936" s="522"/>
    </row>
    <row r="2937" spans="1:15" ht="69.95" customHeight="1" x14ac:dyDescent="0.25">
      <c r="A2937" s="979"/>
      <c r="B2937" s="1182"/>
      <c r="C2937" s="523">
        <v>2820111</v>
      </c>
      <c r="D2937" s="711" t="s">
        <v>455</v>
      </c>
      <c r="E2937" s="680"/>
      <c r="F2937" s="681"/>
      <c r="G2937" s="523">
        <v>50113160</v>
      </c>
      <c r="H2937" s="1050" t="s">
        <v>456</v>
      </c>
      <c r="I2937" s="517" t="s">
        <v>448</v>
      </c>
      <c r="J2937" s="517"/>
      <c r="K2937" s="518" t="s">
        <v>163</v>
      </c>
      <c r="L2937" s="1426">
        <v>1</v>
      </c>
      <c r="M2937" s="521"/>
      <c r="N2937" s="521">
        <f t="shared" si="71"/>
        <v>0</v>
      </c>
      <c r="O2937" s="522"/>
    </row>
    <row r="2938" spans="1:15" ht="69.95" customHeight="1" x14ac:dyDescent="0.25">
      <c r="A2938" s="979"/>
      <c r="B2938" s="1182"/>
      <c r="C2938" s="688">
        <v>2601806</v>
      </c>
      <c r="D2938" s="711" t="s">
        <v>673</v>
      </c>
      <c r="E2938" s="680"/>
      <c r="F2938" s="681"/>
      <c r="G2938" s="523">
        <v>81201018</v>
      </c>
      <c r="H2938" s="711" t="s">
        <v>676</v>
      </c>
      <c r="I2938" s="677" t="s">
        <v>665</v>
      </c>
      <c r="J2938" s="677"/>
      <c r="K2938" s="518" t="s">
        <v>163</v>
      </c>
      <c r="L2938" s="1426">
        <v>3</v>
      </c>
      <c r="M2938" s="521"/>
      <c r="N2938" s="521">
        <f t="shared" si="71"/>
        <v>0</v>
      </c>
      <c r="O2938" s="522"/>
    </row>
    <row r="2939" spans="1:15" ht="69.95" customHeight="1" x14ac:dyDescent="0.25">
      <c r="A2939" s="979"/>
      <c r="B2939" s="1182"/>
      <c r="C2939" s="595">
        <v>1010337</v>
      </c>
      <c r="D2939" s="713" t="s">
        <v>667</v>
      </c>
      <c r="E2939" s="680"/>
      <c r="F2939" s="681"/>
      <c r="G2939" s="512">
        <v>40103058</v>
      </c>
      <c r="H2939" s="712" t="s">
        <v>668</v>
      </c>
      <c r="I2939" s="517" t="s">
        <v>669</v>
      </c>
      <c r="J2939" s="517"/>
      <c r="K2939" s="518" t="s">
        <v>103</v>
      </c>
      <c r="L2939" s="1426">
        <v>4.5</v>
      </c>
      <c r="M2939" s="521"/>
      <c r="N2939" s="521">
        <f t="shared" si="71"/>
        <v>0</v>
      </c>
      <c r="O2939" s="522"/>
    </row>
    <row r="2940" spans="1:15" ht="69.95" customHeight="1" x14ac:dyDescent="0.25">
      <c r="A2940" s="979"/>
      <c r="B2940" s="1182"/>
      <c r="C2940" s="595">
        <v>2802001</v>
      </c>
      <c r="D2940" s="713" t="s">
        <v>594</v>
      </c>
      <c r="E2940" s="680"/>
      <c r="F2940" s="681"/>
      <c r="G2940" s="512">
        <v>51070200</v>
      </c>
      <c r="H2940" s="516" t="s">
        <v>597</v>
      </c>
      <c r="I2940" s="517" t="s">
        <v>448</v>
      </c>
      <c r="J2940" s="517"/>
      <c r="K2940" s="518" t="s">
        <v>163</v>
      </c>
      <c r="L2940" s="1426">
        <v>1</v>
      </c>
      <c r="M2940" s="521"/>
      <c r="N2940" s="521">
        <f t="shared" si="71"/>
        <v>0</v>
      </c>
      <c r="O2940" s="522"/>
    </row>
    <row r="2941" spans="1:15" ht="69.95" customHeight="1" x14ac:dyDescent="0.25">
      <c r="A2941" s="979"/>
      <c r="B2941" s="1204"/>
      <c r="C2941" s="1205">
        <v>1011151</v>
      </c>
      <c r="D2941" s="1206" t="s">
        <v>1328</v>
      </c>
      <c r="E2941" s="680"/>
      <c r="F2941" s="681"/>
      <c r="G2941" s="1207">
        <v>40111191</v>
      </c>
      <c r="H2941" s="1208" t="s">
        <v>1329</v>
      </c>
      <c r="I2941" s="537" t="s">
        <v>669</v>
      </c>
      <c r="J2941" s="537"/>
      <c r="K2941" s="1209" t="s">
        <v>103</v>
      </c>
      <c r="L2941" s="1435">
        <v>5</v>
      </c>
      <c r="M2941" s="1210"/>
      <c r="N2941" s="1210">
        <f t="shared" si="71"/>
        <v>0</v>
      </c>
      <c r="O2941" s="522"/>
    </row>
    <row r="2942" spans="1:15" ht="69.95" customHeight="1" x14ac:dyDescent="0.25">
      <c r="A2942" s="1132"/>
      <c r="B2942" s="1211" t="s">
        <v>1673</v>
      </c>
      <c r="C2942" s="837">
        <v>2120102</v>
      </c>
      <c r="D2942" s="835" t="s">
        <v>655</v>
      </c>
      <c r="E2942" s="1212" t="s">
        <v>1674</v>
      </c>
      <c r="F2942" s="1213" t="s">
        <v>1675</v>
      </c>
      <c r="G2942" s="837">
        <v>12005072</v>
      </c>
      <c r="H2942" s="835" t="s">
        <v>658</v>
      </c>
      <c r="I2942" s="838" t="s">
        <v>466</v>
      </c>
      <c r="J2942" s="838" t="s">
        <v>30</v>
      </c>
      <c r="K2942" s="1018" t="s">
        <v>163</v>
      </c>
      <c r="L2942" s="1436">
        <v>3</v>
      </c>
      <c r="M2942" s="842"/>
      <c r="N2942" s="842">
        <f t="shared" si="71"/>
        <v>0</v>
      </c>
      <c r="O2942" s="1214">
        <f>SUM(N2943:N2951)</f>
        <v>0</v>
      </c>
    </row>
    <row r="2943" spans="1:15" ht="69.95" customHeight="1" x14ac:dyDescent="0.25">
      <c r="A2943" s="1132"/>
      <c r="B2943" s="1091"/>
      <c r="C2943" s="1215">
        <v>2112042</v>
      </c>
      <c r="D2943" s="1096" t="s">
        <v>659</v>
      </c>
      <c r="E2943" s="1216"/>
      <c r="F2943" s="1217"/>
      <c r="G2943" s="1092">
        <v>12611400</v>
      </c>
      <c r="H2943" s="1218" t="s">
        <v>660</v>
      </c>
      <c r="I2943" s="1219" t="s">
        <v>466</v>
      </c>
      <c r="J2943" s="1219"/>
      <c r="K2943" s="1018" t="s">
        <v>163</v>
      </c>
      <c r="L2943" s="1437">
        <v>3</v>
      </c>
      <c r="M2943" s="842"/>
      <c r="N2943" s="842">
        <f>L2943*M2943</f>
        <v>0</v>
      </c>
      <c r="O2943" s="1098"/>
    </row>
    <row r="2944" spans="1:15" ht="69.95" customHeight="1" x14ac:dyDescent="0.25">
      <c r="A2944" s="1132"/>
      <c r="B2944" s="1091"/>
      <c r="C2944" s="837">
        <v>2831607</v>
      </c>
      <c r="D2944" s="835" t="s">
        <v>449</v>
      </c>
      <c r="E2944" s="1216"/>
      <c r="F2944" s="1217"/>
      <c r="G2944" s="837">
        <v>54038070</v>
      </c>
      <c r="H2944" s="1220" t="s">
        <v>450</v>
      </c>
      <c r="I2944" s="1219" t="s">
        <v>448</v>
      </c>
      <c r="J2944" s="1219"/>
      <c r="K2944" s="1018" t="s">
        <v>163</v>
      </c>
      <c r="L2944" s="1436">
        <v>2</v>
      </c>
      <c r="M2944" s="842"/>
      <c r="N2944" s="842">
        <f t="shared" ref="N2944:N2952" si="72">L2944*M2944</f>
        <v>0</v>
      </c>
      <c r="O2944" s="1098"/>
    </row>
    <row r="2945" spans="1:26" ht="69.95" customHeight="1" x14ac:dyDescent="0.25">
      <c r="A2945" s="1132"/>
      <c r="B2945" s="1091"/>
      <c r="C2945" s="837">
        <v>2851630</v>
      </c>
      <c r="D2945" s="835" t="s">
        <v>459</v>
      </c>
      <c r="E2945" s="1216"/>
      <c r="F2945" s="1217"/>
      <c r="G2945" s="837">
        <v>53516052</v>
      </c>
      <c r="H2945" s="1220" t="s">
        <v>460</v>
      </c>
      <c r="I2945" s="1219" t="s">
        <v>448</v>
      </c>
      <c r="J2945" s="1219"/>
      <c r="K2945" s="1018" t="s">
        <v>163</v>
      </c>
      <c r="L2945" s="1437">
        <v>1</v>
      </c>
      <c r="M2945" s="842"/>
      <c r="N2945" s="842">
        <f t="shared" si="72"/>
        <v>0</v>
      </c>
      <c r="O2945" s="1098"/>
    </row>
    <row r="2946" spans="1:26" ht="69.95" customHeight="1" x14ac:dyDescent="0.25">
      <c r="A2946" s="1132"/>
      <c r="B2946" s="1091"/>
      <c r="C2946" s="837">
        <v>2901620</v>
      </c>
      <c r="D2946" s="835" t="s">
        <v>457</v>
      </c>
      <c r="E2946" s="1216"/>
      <c r="F2946" s="1217"/>
      <c r="G2946" s="837">
        <v>52516050</v>
      </c>
      <c r="H2946" s="1137" t="s">
        <v>458</v>
      </c>
      <c r="I2946" s="1138" t="s">
        <v>448</v>
      </c>
      <c r="J2946" s="1138"/>
      <c r="K2946" s="1018" t="s">
        <v>163</v>
      </c>
      <c r="L2946" s="1437">
        <v>2</v>
      </c>
      <c r="M2946" s="842"/>
      <c r="N2946" s="842">
        <f t="shared" si="72"/>
        <v>0</v>
      </c>
      <c r="O2946" s="1098"/>
    </row>
    <row r="2947" spans="1:26" ht="69.95" customHeight="1" x14ac:dyDescent="0.25">
      <c r="A2947" s="1132"/>
      <c r="B2947" s="1091"/>
      <c r="C2947" s="837">
        <v>2820111</v>
      </c>
      <c r="D2947" s="835" t="s">
        <v>455</v>
      </c>
      <c r="E2947" s="1216"/>
      <c r="F2947" s="1217"/>
      <c r="G2947" s="837">
        <v>50113160</v>
      </c>
      <c r="H2947" s="1221" t="s">
        <v>456</v>
      </c>
      <c r="I2947" s="1219" t="s">
        <v>448</v>
      </c>
      <c r="J2947" s="1219"/>
      <c r="K2947" s="1018" t="s">
        <v>163</v>
      </c>
      <c r="L2947" s="1437">
        <v>1</v>
      </c>
      <c r="M2947" s="842"/>
      <c r="N2947" s="842">
        <f t="shared" si="72"/>
        <v>0</v>
      </c>
      <c r="O2947" s="1098"/>
    </row>
    <row r="2948" spans="1:26" ht="69.95" customHeight="1" x14ac:dyDescent="0.25">
      <c r="A2948" s="1132"/>
      <c r="B2948" s="1091"/>
      <c r="C2948" s="1014">
        <v>2601006</v>
      </c>
      <c r="D2948" s="835" t="s">
        <v>791</v>
      </c>
      <c r="E2948" s="1216"/>
      <c r="F2948" s="1217"/>
      <c r="G2948" s="837">
        <v>81201010</v>
      </c>
      <c r="H2948" s="835" t="s">
        <v>794</v>
      </c>
      <c r="I2948" s="838" t="s">
        <v>665</v>
      </c>
      <c r="J2948" s="838"/>
      <c r="K2948" s="1018" t="s">
        <v>163</v>
      </c>
      <c r="L2948" s="1437">
        <v>3</v>
      </c>
      <c r="M2948" s="842"/>
      <c r="N2948" s="842">
        <f t="shared" si="72"/>
        <v>0</v>
      </c>
      <c r="O2948" s="1098"/>
    </row>
    <row r="2949" spans="1:26" ht="69.95" customHeight="1" x14ac:dyDescent="0.25">
      <c r="A2949" s="1132"/>
      <c r="B2949" s="1091"/>
      <c r="C2949" s="1215">
        <v>1010337</v>
      </c>
      <c r="D2949" s="1096" t="s">
        <v>667</v>
      </c>
      <c r="E2949" s="1216"/>
      <c r="F2949" s="1217"/>
      <c r="G2949" s="1092">
        <v>40103058</v>
      </c>
      <c r="H2949" s="1218" t="s">
        <v>668</v>
      </c>
      <c r="I2949" s="1219" t="s">
        <v>669</v>
      </c>
      <c r="J2949" s="1219"/>
      <c r="K2949" s="1018" t="s">
        <v>103</v>
      </c>
      <c r="L2949" s="1437">
        <v>4.5</v>
      </c>
      <c r="M2949" s="842"/>
      <c r="N2949" s="842">
        <f t="shared" si="72"/>
        <v>0</v>
      </c>
      <c r="O2949" s="1098"/>
    </row>
    <row r="2950" spans="1:26" ht="69.95" customHeight="1" x14ac:dyDescent="0.25">
      <c r="A2950" s="1132"/>
      <c r="B2950" s="1091"/>
      <c r="C2950" s="1215">
        <v>2802001</v>
      </c>
      <c r="D2950" s="1096" t="s">
        <v>594</v>
      </c>
      <c r="E2950" s="1216"/>
      <c r="F2950" s="1217"/>
      <c r="G2950" s="1092">
        <v>51070200</v>
      </c>
      <c r="H2950" s="1222" t="s">
        <v>597</v>
      </c>
      <c r="I2950" s="1219" t="s">
        <v>448</v>
      </c>
      <c r="J2950" s="1219"/>
      <c r="K2950" s="1018" t="s">
        <v>163</v>
      </c>
      <c r="L2950" s="1437">
        <v>1</v>
      </c>
      <c r="M2950" s="842"/>
      <c r="N2950" s="842">
        <f t="shared" si="72"/>
        <v>0</v>
      </c>
      <c r="O2950" s="1098"/>
    </row>
    <row r="2951" spans="1:26" ht="69.95" customHeight="1" x14ac:dyDescent="0.25">
      <c r="A2951" s="1132"/>
      <c r="B2951" s="1223"/>
      <c r="C2951" s="1224">
        <v>1011151</v>
      </c>
      <c r="D2951" s="1225" t="s">
        <v>1328</v>
      </c>
      <c r="E2951" s="1216"/>
      <c r="F2951" s="1217"/>
      <c r="G2951" s="1226">
        <v>40111191</v>
      </c>
      <c r="H2951" s="1227" t="s">
        <v>1329</v>
      </c>
      <c r="I2951" s="1228" t="s">
        <v>669</v>
      </c>
      <c r="J2951" s="1228"/>
      <c r="K2951" s="1017" t="s">
        <v>103</v>
      </c>
      <c r="L2951" s="1438">
        <v>5</v>
      </c>
      <c r="M2951" s="1229"/>
      <c r="N2951" s="1229">
        <f t="shared" si="72"/>
        <v>0</v>
      </c>
      <c r="O2951" s="1098"/>
    </row>
    <row r="2952" spans="1:26" s="1232" customFormat="1" ht="69.95" customHeight="1" x14ac:dyDescent="0.25">
      <c r="A2952" s="1132"/>
      <c r="B2952" s="1211" t="s">
        <v>1676</v>
      </c>
      <c r="C2952" s="837">
        <v>2120102</v>
      </c>
      <c r="D2952" s="835" t="s">
        <v>655</v>
      </c>
      <c r="E2952" s="1213" t="s">
        <v>1677</v>
      </c>
      <c r="F2952" s="1213" t="s">
        <v>1678</v>
      </c>
      <c r="G2952" s="837">
        <v>12005072</v>
      </c>
      <c r="H2952" s="835" t="s">
        <v>658</v>
      </c>
      <c r="I2952" s="838" t="s">
        <v>466</v>
      </c>
      <c r="J2952" s="838" t="s">
        <v>30</v>
      </c>
      <c r="K2952" s="1018" t="s">
        <v>163</v>
      </c>
      <c r="L2952" s="1436">
        <v>2</v>
      </c>
      <c r="M2952" s="842"/>
      <c r="N2952" s="842">
        <f t="shared" si="72"/>
        <v>0</v>
      </c>
      <c r="O2952" s="1214">
        <f>SUM(N2953:N2961)</f>
        <v>0</v>
      </c>
      <c r="P2952" s="1230"/>
      <c r="Q2952" s="1231"/>
      <c r="R2952" s="1231"/>
      <c r="S2952" s="1231"/>
      <c r="T2952" s="1231"/>
      <c r="U2952" s="1231"/>
      <c r="V2952" s="1230"/>
      <c r="W2952" s="1231"/>
      <c r="X2952" s="1231"/>
      <c r="Y2952" s="1231"/>
      <c r="Z2952" s="1231"/>
    </row>
    <row r="2953" spans="1:26" s="1232" customFormat="1" ht="69.95" customHeight="1" x14ac:dyDescent="0.25">
      <c r="A2953" s="1132"/>
      <c r="B2953" s="1091"/>
      <c r="C2953" s="1215">
        <v>2112042</v>
      </c>
      <c r="D2953" s="1096" t="s">
        <v>659</v>
      </c>
      <c r="E2953" s="1217"/>
      <c r="F2953" s="1217"/>
      <c r="G2953" s="1092">
        <v>12611400</v>
      </c>
      <c r="H2953" s="1218" t="s">
        <v>660</v>
      </c>
      <c r="I2953" s="1219" t="s">
        <v>466</v>
      </c>
      <c r="J2953" s="1219"/>
      <c r="K2953" s="1018" t="s">
        <v>163</v>
      </c>
      <c r="L2953" s="1437">
        <v>2</v>
      </c>
      <c r="M2953" s="842"/>
      <c r="N2953" s="842">
        <f>L2953*M2953</f>
        <v>0</v>
      </c>
      <c r="O2953" s="1098"/>
      <c r="P2953" s="1230"/>
      <c r="Q2953" s="1231"/>
      <c r="R2953" s="1231"/>
      <c r="S2953" s="1231"/>
      <c r="T2953" s="1231"/>
      <c r="U2953" s="1231"/>
      <c r="V2953" s="1230"/>
      <c r="W2953" s="1231"/>
      <c r="X2953" s="1231"/>
      <c r="Y2953" s="1231"/>
      <c r="Z2953" s="1231"/>
    </row>
    <row r="2954" spans="1:26" s="1232" customFormat="1" ht="69.95" customHeight="1" x14ac:dyDescent="0.25">
      <c r="A2954" s="1132"/>
      <c r="B2954" s="1091"/>
      <c r="C2954" s="837">
        <v>2831607</v>
      </c>
      <c r="D2954" s="835" t="s">
        <v>449</v>
      </c>
      <c r="E2954" s="1217"/>
      <c r="F2954" s="1217"/>
      <c r="G2954" s="837">
        <v>54038070</v>
      </c>
      <c r="H2954" s="1220" t="s">
        <v>450</v>
      </c>
      <c r="I2954" s="1219" t="s">
        <v>448</v>
      </c>
      <c r="J2954" s="1219"/>
      <c r="K2954" s="1018" t="s">
        <v>163</v>
      </c>
      <c r="L2954" s="1436">
        <v>2</v>
      </c>
      <c r="M2954" s="842"/>
      <c r="N2954" s="842">
        <f t="shared" ref="N2954:N2962" si="73">L2954*M2954</f>
        <v>0</v>
      </c>
      <c r="O2954" s="1098"/>
      <c r="P2954" s="1230"/>
      <c r="Q2954" s="1231"/>
      <c r="R2954" s="1231"/>
      <c r="S2954" s="1231"/>
      <c r="T2954" s="1231"/>
      <c r="U2954" s="1231"/>
      <c r="V2954" s="1230"/>
      <c r="W2954" s="1231"/>
      <c r="X2954" s="1231"/>
      <c r="Y2954" s="1231"/>
      <c r="Z2954" s="1231"/>
    </row>
    <row r="2955" spans="1:26" s="1232" customFormat="1" ht="69.95" customHeight="1" x14ac:dyDescent="0.25">
      <c r="A2955" s="1132"/>
      <c r="B2955" s="1091"/>
      <c r="C2955" s="837">
        <v>2851630</v>
      </c>
      <c r="D2955" s="835" t="s">
        <v>459</v>
      </c>
      <c r="E2955" s="1217"/>
      <c r="F2955" s="1217"/>
      <c r="G2955" s="837">
        <v>53516052</v>
      </c>
      <c r="H2955" s="1220" t="s">
        <v>460</v>
      </c>
      <c r="I2955" s="1219" t="s">
        <v>448</v>
      </c>
      <c r="J2955" s="1219"/>
      <c r="K2955" s="1018" t="s">
        <v>163</v>
      </c>
      <c r="L2955" s="1437">
        <v>1</v>
      </c>
      <c r="M2955" s="842"/>
      <c r="N2955" s="842">
        <f t="shared" si="73"/>
        <v>0</v>
      </c>
      <c r="O2955" s="1098"/>
      <c r="P2955" s="1230"/>
      <c r="Q2955" s="1231"/>
      <c r="R2955" s="1231"/>
      <c r="S2955" s="1231"/>
      <c r="T2955" s="1231"/>
      <c r="U2955" s="1231"/>
      <c r="V2955" s="1230"/>
      <c r="W2955" s="1231"/>
      <c r="X2955" s="1231"/>
      <c r="Y2955" s="1231"/>
      <c r="Z2955" s="1231"/>
    </row>
    <row r="2956" spans="1:26" s="1232" customFormat="1" ht="69.95" customHeight="1" x14ac:dyDescent="0.25">
      <c r="A2956" s="1132"/>
      <c r="B2956" s="1091"/>
      <c r="C2956" s="837">
        <v>2901620</v>
      </c>
      <c r="D2956" s="835" t="s">
        <v>457</v>
      </c>
      <c r="E2956" s="1217"/>
      <c r="F2956" s="1217"/>
      <c r="G2956" s="837">
        <v>52516050</v>
      </c>
      <c r="H2956" s="1137" t="s">
        <v>458</v>
      </c>
      <c r="I2956" s="1138" t="s">
        <v>448</v>
      </c>
      <c r="J2956" s="1138"/>
      <c r="K2956" s="1018" t="s">
        <v>163</v>
      </c>
      <c r="L2956" s="1437">
        <v>2</v>
      </c>
      <c r="M2956" s="842"/>
      <c r="N2956" s="842">
        <f t="shared" si="73"/>
        <v>0</v>
      </c>
      <c r="O2956" s="1098"/>
      <c r="P2956" s="1230"/>
      <c r="Q2956" s="1231"/>
      <c r="R2956" s="1231"/>
      <c r="S2956" s="1231"/>
      <c r="T2956" s="1231"/>
      <c r="U2956" s="1231"/>
      <c r="V2956" s="1230"/>
      <c r="W2956" s="1231"/>
      <c r="X2956" s="1231"/>
      <c r="Y2956" s="1231"/>
      <c r="Z2956" s="1231"/>
    </row>
    <row r="2957" spans="1:26" s="1232" customFormat="1" ht="69.95" customHeight="1" x14ac:dyDescent="0.25">
      <c r="A2957" s="1132"/>
      <c r="B2957" s="1091"/>
      <c r="C2957" s="837">
        <v>2820111</v>
      </c>
      <c r="D2957" s="835" t="s">
        <v>455</v>
      </c>
      <c r="E2957" s="1217"/>
      <c r="F2957" s="1217"/>
      <c r="G2957" s="837">
        <v>50113160</v>
      </c>
      <c r="H2957" s="1221" t="s">
        <v>456</v>
      </c>
      <c r="I2957" s="1219" t="s">
        <v>448</v>
      </c>
      <c r="J2957" s="1219"/>
      <c r="K2957" s="1018" t="s">
        <v>163</v>
      </c>
      <c r="L2957" s="1437">
        <v>1</v>
      </c>
      <c r="M2957" s="842"/>
      <c r="N2957" s="842">
        <f t="shared" si="73"/>
        <v>0</v>
      </c>
      <c r="O2957" s="1098"/>
      <c r="P2957" s="1230"/>
      <c r="Q2957" s="1231"/>
      <c r="R2957" s="1231"/>
      <c r="S2957" s="1231"/>
      <c r="T2957" s="1231"/>
      <c r="U2957" s="1231"/>
      <c r="V2957" s="1230"/>
      <c r="W2957" s="1231"/>
      <c r="X2957" s="1231"/>
      <c r="Y2957" s="1231"/>
      <c r="Z2957" s="1231"/>
    </row>
    <row r="2958" spans="1:26" s="1232" customFormat="1" ht="69.95" customHeight="1" x14ac:dyDescent="0.25">
      <c r="A2958" s="1132"/>
      <c r="B2958" s="1091"/>
      <c r="C2958" s="1014">
        <v>2601006</v>
      </c>
      <c r="D2958" s="835" t="s">
        <v>791</v>
      </c>
      <c r="E2958" s="1217"/>
      <c r="F2958" s="1217"/>
      <c r="G2958" s="837">
        <v>81201010</v>
      </c>
      <c r="H2958" s="835" t="s">
        <v>794</v>
      </c>
      <c r="I2958" s="838" t="s">
        <v>665</v>
      </c>
      <c r="J2958" s="838"/>
      <c r="K2958" s="1018" t="s">
        <v>163</v>
      </c>
      <c r="L2958" s="1437">
        <v>2</v>
      </c>
      <c r="M2958" s="842"/>
      <c r="N2958" s="842">
        <f t="shared" si="73"/>
        <v>0</v>
      </c>
      <c r="O2958" s="1098"/>
      <c r="P2958" s="1230"/>
      <c r="Q2958" s="1231"/>
      <c r="R2958" s="1231"/>
      <c r="S2958" s="1231"/>
      <c r="T2958" s="1231"/>
      <c r="U2958" s="1231"/>
      <c r="V2958" s="1230"/>
      <c r="W2958" s="1231"/>
      <c r="X2958" s="1231"/>
      <c r="Y2958" s="1231"/>
      <c r="Z2958" s="1231"/>
    </row>
    <row r="2959" spans="1:26" s="1232" customFormat="1" ht="69.95" customHeight="1" x14ac:dyDescent="0.25">
      <c r="A2959" s="1132"/>
      <c r="B2959" s="1091"/>
      <c r="C2959" s="1215">
        <v>1010337</v>
      </c>
      <c r="D2959" s="1096" t="s">
        <v>667</v>
      </c>
      <c r="E2959" s="1217"/>
      <c r="F2959" s="1217"/>
      <c r="G2959" s="1092">
        <v>40103058</v>
      </c>
      <c r="H2959" s="1218" t="s">
        <v>668</v>
      </c>
      <c r="I2959" s="1219" t="s">
        <v>669</v>
      </c>
      <c r="J2959" s="1219"/>
      <c r="K2959" s="1018" t="s">
        <v>103</v>
      </c>
      <c r="L2959" s="1437">
        <v>3</v>
      </c>
      <c r="M2959" s="842"/>
      <c r="N2959" s="842">
        <f t="shared" si="73"/>
        <v>0</v>
      </c>
      <c r="O2959" s="1098"/>
      <c r="P2959" s="1230"/>
      <c r="Q2959" s="1231"/>
      <c r="R2959" s="1231"/>
      <c r="S2959" s="1231"/>
      <c r="T2959" s="1231"/>
      <c r="U2959" s="1231"/>
      <c r="V2959" s="1230"/>
      <c r="W2959" s="1231"/>
      <c r="X2959" s="1231"/>
      <c r="Y2959" s="1231"/>
      <c r="Z2959" s="1231"/>
    </row>
    <row r="2960" spans="1:26" s="1232" customFormat="1" ht="69.95" customHeight="1" x14ac:dyDescent="0.25">
      <c r="A2960" s="1132"/>
      <c r="B2960" s="1091"/>
      <c r="C2960" s="1215">
        <v>2802001</v>
      </c>
      <c r="D2960" s="1096" t="s">
        <v>594</v>
      </c>
      <c r="E2960" s="1217"/>
      <c r="F2960" s="1217"/>
      <c r="G2960" s="1092">
        <v>51070200</v>
      </c>
      <c r="H2960" s="1220" t="s">
        <v>597</v>
      </c>
      <c r="I2960" s="1219" t="s">
        <v>448</v>
      </c>
      <c r="J2960" s="1219"/>
      <c r="K2960" s="1018" t="s">
        <v>163</v>
      </c>
      <c r="L2960" s="1437">
        <v>1</v>
      </c>
      <c r="M2960" s="842"/>
      <c r="N2960" s="842">
        <f t="shared" si="73"/>
        <v>0</v>
      </c>
      <c r="O2960" s="1098"/>
      <c r="P2960" s="1230"/>
      <c r="Q2960" s="1231"/>
      <c r="R2960" s="1231"/>
      <c r="S2960" s="1231"/>
      <c r="T2960" s="1231"/>
      <c r="U2960" s="1231"/>
      <c r="V2960" s="1230"/>
      <c r="W2960" s="1231"/>
      <c r="X2960" s="1231"/>
      <c r="Y2960" s="1231"/>
      <c r="Z2960" s="1231"/>
    </row>
    <row r="2961" spans="1:26" s="1232" customFormat="1" ht="69.95" customHeight="1" thickBot="1" x14ac:dyDescent="0.3">
      <c r="A2961" s="1132"/>
      <c r="B2961" s="1099"/>
      <c r="C2961" s="1215">
        <v>1011151</v>
      </c>
      <c r="D2961" s="1096" t="s">
        <v>1328</v>
      </c>
      <c r="E2961" s="1233"/>
      <c r="F2961" s="1233"/>
      <c r="G2961" s="1092">
        <v>40111191</v>
      </c>
      <c r="H2961" s="1218" t="s">
        <v>1329</v>
      </c>
      <c r="I2961" s="1219" t="s">
        <v>669</v>
      </c>
      <c r="J2961" s="1219"/>
      <c r="K2961" s="1018" t="s">
        <v>103</v>
      </c>
      <c r="L2961" s="1437">
        <v>5</v>
      </c>
      <c r="M2961" s="842"/>
      <c r="N2961" s="842">
        <f t="shared" si="73"/>
        <v>0</v>
      </c>
      <c r="O2961" s="1106"/>
      <c r="P2961" s="1230"/>
      <c r="Q2961" s="1231"/>
      <c r="R2961" s="1231"/>
      <c r="S2961" s="1231"/>
      <c r="T2961" s="1231"/>
      <c r="U2961" s="1231"/>
      <c r="V2961" s="1230"/>
      <c r="W2961" s="1231"/>
      <c r="X2961" s="1231"/>
      <c r="Y2961" s="1231"/>
      <c r="Z2961" s="1231"/>
    </row>
    <row r="2962" spans="1:26" ht="69.95" customHeight="1" x14ac:dyDescent="0.25">
      <c r="A2962" s="1132"/>
      <c r="B2962" s="1211" t="s">
        <v>1679</v>
      </c>
      <c r="C2962" s="837">
        <v>2120102</v>
      </c>
      <c r="D2962" s="835" t="s">
        <v>655</v>
      </c>
      <c r="E2962" s="1212" t="s">
        <v>1680</v>
      </c>
      <c r="F2962" s="1213" t="s">
        <v>1681</v>
      </c>
      <c r="G2962" s="837">
        <v>12005072</v>
      </c>
      <c r="H2962" s="835" t="s">
        <v>658</v>
      </c>
      <c r="I2962" s="838" t="s">
        <v>466</v>
      </c>
      <c r="J2962" s="838" t="s">
        <v>30</v>
      </c>
      <c r="K2962" s="1018" t="s">
        <v>163</v>
      </c>
      <c r="L2962" s="1436">
        <v>1</v>
      </c>
      <c r="M2962" s="842"/>
      <c r="N2962" s="842">
        <f t="shared" si="73"/>
        <v>0</v>
      </c>
      <c r="O2962" s="1020">
        <f>SUM(N2963:N2971)</f>
        <v>0</v>
      </c>
    </row>
    <row r="2963" spans="1:26" ht="69.95" customHeight="1" x14ac:dyDescent="0.25">
      <c r="A2963" s="1132"/>
      <c r="B2963" s="1091"/>
      <c r="C2963" s="1215">
        <v>2112042</v>
      </c>
      <c r="D2963" s="1096" t="s">
        <v>659</v>
      </c>
      <c r="E2963" s="1216"/>
      <c r="F2963" s="1217"/>
      <c r="G2963" s="1092">
        <v>12611400</v>
      </c>
      <c r="H2963" s="1218" t="s">
        <v>660</v>
      </c>
      <c r="I2963" s="1219" t="s">
        <v>466</v>
      </c>
      <c r="J2963" s="1219"/>
      <c r="K2963" s="1018" t="s">
        <v>163</v>
      </c>
      <c r="L2963" s="1437">
        <v>1</v>
      </c>
      <c r="M2963" s="842"/>
      <c r="N2963" s="842">
        <f>L2963*M2963</f>
        <v>0</v>
      </c>
      <c r="O2963" s="1098"/>
    </row>
    <row r="2964" spans="1:26" ht="69.95" customHeight="1" x14ac:dyDescent="0.25">
      <c r="A2964" s="1132"/>
      <c r="B2964" s="1091"/>
      <c r="C2964" s="837">
        <v>2831607</v>
      </c>
      <c r="D2964" s="835" t="s">
        <v>449</v>
      </c>
      <c r="E2964" s="1216"/>
      <c r="F2964" s="1217"/>
      <c r="G2964" s="837">
        <v>54038070</v>
      </c>
      <c r="H2964" s="1220" t="s">
        <v>450</v>
      </c>
      <c r="I2964" s="1219" t="s">
        <v>448</v>
      </c>
      <c r="J2964" s="1219"/>
      <c r="K2964" s="1018" t="s">
        <v>163</v>
      </c>
      <c r="L2964" s="1436">
        <v>1</v>
      </c>
      <c r="M2964" s="842"/>
      <c r="N2964" s="842">
        <f t="shared" ref="N2964:N2971" si="74">L2964*M2964</f>
        <v>0</v>
      </c>
      <c r="O2964" s="1098"/>
    </row>
    <row r="2965" spans="1:26" ht="69.95" customHeight="1" x14ac:dyDescent="0.25">
      <c r="A2965" s="1132"/>
      <c r="B2965" s="1091"/>
      <c r="C2965" s="837">
        <v>2851630</v>
      </c>
      <c r="D2965" s="835" t="s">
        <v>459</v>
      </c>
      <c r="E2965" s="1216"/>
      <c r="F2965" s="1217"/>
      <c r="G2965" s="837">
        <v>53516052</v>
      </c>
      <c r="H2965" s="1220" t="s">
        <v>460</v>
      </c>
      <c r="I2965" s="1219" t="s">
        <v>448</v>
      </c>
      <c r="J2965" s="1219"/>
      <c r="K2965" s="1018" t="s">
        <v>163</v>
      </c>
      <c r="L2965" s="1437">
        <v>1</v>
      </c>
      <c r="M2965" s="842"/>
      <c r="N2965" s="842">
        <f t="shared" si="74"/>
        <v>0</v>
      </c>
      <c r="O2965" s="1098"/>
    </row>
    <row r="2966" spans="1:26" ht="69.95" customHeight="1" x14ac:dyDescent="0.25">
      <c r="A2966" s="1132"/>
      <c r="B2966" s="1091"/>
      <c r="C2966" s="837">
        <v>2901620</v>
      </c>
      <c r="D2966" s="835" t="s">
        <v>457</v>
      </c>
      <c r="E2966" s="1216"/>
      <c r="F2966" s="1217"/>
      <c r="G2966" s="837">
        <v>52516050</v>
      </c>
      <c r="H2966" s="1137" t="s">
        <v>458</v>
      </c>
      <c r="I2966" s="1138" t="s">
        <v>448</v>
      </c>
      <c r="J2966" s="1138"/>
      <c r="K2966" s="1018" t="s">
        <v>163</v>
      </c>
      <c r="L2966" s="1437">
        <v>1</v>
      </c>
      <c r="M2966" s="842"/>
      <c r="N2966" s="842">
        <f t="shared" si="74"/>
        <v>0</v>
      </c>
      <c r="O2966" s="1098"/>
    </row>
    <row r="2967" spans="1:26" ht="69.95" customHeight="1" x14ac:dyDescent="0.25">
      <c r="A2967" s="1132"/>
      <c r="B2967" s="1091"/>
      <c r="C2967" s="837">
        <v>2820111</v>
      </c>
      <c r="D2967" s="835" t="s">
        <v>455</v>
      </c>
      <c r="E2967" s="1216"/>
      <c r="F2967" s="1217"/>
      <c r="G2967" s="837">
        <v>50113160</v>
      </c>
      <c r="H2967" s="1221" t="s">
        <v>456</v>
      </c>
      <c r="I2967" s="1219" t="s">
        <v>448</v>
      </c>
      <c r="J2967" s="1219"/>
      <c r="K2967" s="1018" t="s">
        <v>163</v>
      </c>
      <c r="L2967" s="1437">
        <v>1</v>
      </c>
      <c r="M2967" s="842"/>
      <c r="N2967" s="842">
        <f t="shared" si="74"/>
        <v>0</v>
      </c>
      <c r="O2967" s="1098"/>
    </row>
    <row r="2968" spans="1:26" ht="69.95" customHeight="1" x14ac:dyDescent="0.25">
      <c r="A2968" s="1132"/>
      <c r="B2968" s="1091"/>
      <c r="C2968" s="1014">
        <v>2601006</v>
      </c>
      <c r="D2968" s="835" t="s">
        <v>791</v>
      </c>
      <c r="E2968" s="1216"/>
      <c r="F2968" s="1217"/>
      <c r="G2968" s="837">
        <v>81201010</v>
      </c>
      <c r="H2968" s="835" t="s">
        <v>794</v>
      </c>
      <c r="I2968" s="838" t="s">
        <v>665</v>
      </c>
      <c r="J2968" s="838"/>
      <c r="K2968" s="1018" t="s">
        <v>163</v>
      </c>
      <c r="L2968" s="1437">
        <v>1</v>
      </c>
      <c r="M2968" s="842"/>
      <c r="N2968" s="842">
        <f t="shared" si="74"/>
        <v>0</v>
      </c>
      <c r="O2968" s="1098"/>
    </row>
    <row r="2969" spans="1:26" ht="69.95" customHeight="1" x14ac:dyDescent="0.25">
      <c r="A2969" s="1132"/>
      <c r="B2969" s="1091"/>
      <c r="C2969" s="1215">
        <v>1010337</v>
      </c>
      <c r="D2969" s="1096" t="s">
        <v>667</v>
      </c>
      <c r="E2969" s="1216"/>
      <c r="F2969" s="1217"/>
      <c r="G2969" s="1092">
        <v>40103058</v>
      </c>
      <c r="H2969" s="1218" t="s">
        <v>668</v>
      </c>
      <c r="I2969" s="1219" t="s">
        <v>669</v>
      </c>
      <c r="J2969" s="1219"/>
      <c r="K2969" s="1018" t="s">
        <v>103</v>
      </c>
      <c r="L2969" s="1437">
        <v>1.5</v>
      </c>
      <c r="M2969" s="842"/>
      <c r="N2969" s="842">
        <f t="shared" si="74"/>
        <v>0</v>
      </c>
      <c r="O2969" s="1098"/>
    </row>
    <row r="2970" spans="1:26" ht="69.95" customHeight="1" x14ac:dyDescent="0.25">
      <c r="A2970" s="1132"/>
      <c r="B2970" s="1091"/>
      <c r="C2970" s="1092">
        <v>2801201</v>
      </c>
      <c r="D2970" s="1096" t="s">
        <v>947</v>
      </c>
      <c r="E2970" s="1216"/>
      <c r="F2970" s="1217"/>
      <c r="G2970" s="1092">
        <v>51070120</v>
      </c>
      <c r="H2970" s="1220" t="s">
        <v>948</v>
      </c>
      <c r="I2970" s="1219" t="s">
        <v>448</v>
      </c>
      <c r="J2970" s="1219"/>
      <c r="K2970" s="1018" t="s">
        <v>163</v>
      </c>
      <c r="L2970" s="1437">
        <v>1</v>
      </c>
      <c r="M2970" s="842"/>
      <c r="N2970" s="842">
        <f t="shared" si="74"/>
        <v>0</v>
      </c>
      <c r="O2970" s="1098"/>
    </row>
    <row r="2971" spans="1:26" ht="69.95" customHeight="1" thickBot="1" x14ac:dyDescent="0.3">
      <c r="A2971" s="1132"/>
      <c r="B2971" s="1099"/>
      <c r="C2971" s="1215">
        <v>1011151</v>
      </c>
      <c r="D2971" s="1096" t="s">
        <v>1328</v>
      </c>
      <c r="E2971" s="1234"/>
      <c r="F2971" s="1233"/>
      <c r="G2971" s="1092">
        <v>40111191</v>
      </c>
      <c r="H2971" s="1218" t="s">
        <v>1329</v>
      </c>
      <c r="I2971" s="1219" t="s">
        <v>669</v>
      </c>
      <c r="J2971" s="1219"/>
      <c r="K2971" s="1018" t="s">
        <v>103</v>
      </c>
      <c r="L2971" s="1437">
        <v>5</v>
      </c>
      <c r="M2971" s="842"/>
      <c r="N2971" s="842">
        <f t="shared" si="74"/>
        <v>0</v>
      </c>
      <c r="O2971" s="1106"/>
    </row>
    <row r="2972" spans="1:26" ht="69.95" customHeight="1" x14ac:dyDescent="0.25">
      <c r="A2972" s="879" t="s">
        <v>1682</v>
      </c>
      <c r="B2972" s="496" t="s">
        <v>1682</v>
      </c>
      <c r="C2972" s="609">
        <v>2120102</v>
      </c>
      <c r="D2972" s="710" t="s">
        <v>655</v>
      </c>
      <c r="E2972" s="1235" t="s">
        <v>1683</v>
      </c>
      <c r="F2972" s="1236" t="s">
        <v>1683</v>
      </c>
      <c r="G2972" s="559">
        <v>12005072</v>
      </c>
      <c r="H2972" s="709" t="s">
        <v>658</v>
      </c>
      <c r="I2972" s="665" t="s">
        <v>466</v>
      </c>
      <c r="J2972" s="665" t="s">
        <v>30</v>
      </c>
      <c r="K2972" s="562" t="s">
        <v>163</v>
      </c>
      <c r="L2972" s="1429">
        <v>6</v>
      </c>
      <c r="M2972" s="563"/>
      <c r="N2972" s="563">
        <f>L2972*M2972</f>
        <v>0</v>
      </c>
      <c r="O2972" s="553">
        <f>SUM(N2972:N2989)</f>
        <v>0</v>
      </c>
    </row>
    <row r="2973" spans="1:26" ht="69.95" customHeight="1" x14ac:dyDescent="0.25">
      <c r="A2973" s="879"/>
      <c r="B2973" s="497"/>
      <c r="C2973" s="609">
        <v>2112042</v>
      </c>
      <c r="D2973" s="710" t="s">
        <v>659</v>
      </c>
      <c r="E2973" s="1237"/>
      <c r="F2973" s="1238"/>
      <c r="G2973" s="559">
        <v>12611400</v>
      </c>
      <c r="H2973" s="709" t="s">
        <v>660</v>
      </c>
      <c r="I2973" s="665" t="s">
        <v>466</v>
      </c>
      <c r="J2973" s="665"/>
      <c r="K2973" s="562" t="s">
        <v>163</v>
      </c>
      <c r="L2973" s="1429">
        <v>6</v>
      </c>
      <c r="M2973" s="563"/>
      <c r="N2973" s="563">
        <f>L2973*M2973</f>
        <v>0</v>
      </c>
      <c r="O2973" s="564"/>
    </row>
    <row r="2974" spans="1:26" ht="69.95" customHeight="1" x14ac:dyDescent="0.25">
      <c r="A2974" s="879"/>
      <c r="B2974" s="497"/>
      <c r="C2974" s="609">
        <v>1021739</v>
      </c>
      <c r="D2974" s="710" t="s">
        <v>1333</v>
      </c>
      <c r="E2974" s="1237"/>
      <c r="F2974" s="1238"/>
      <c r="G2974" s="559">
        <v>41002060</v>
      </c>
      <c r="H2974" s="709" t="s">
        <v>1334</v>
      </c>
      <c r="I2974" s="665" t="s">
        <v>685</v>
      </c>
      <c r="J2974" s="665"/>
      <c r="K2974" s="562" t="s">
        <v>103</v>
      </c>
      <c r="L2974" s="1429">
        <v>21</v>
      </c>
      <c r="M2974" s="563"/>
      <c r="N2974" s="563">
        <f t="shared" ref="N2974:N3035" si="75">L2974*M2974</f>
        <v>0</v>
      </c>
      <c r="O2974" s="564"/>
    </row>
    <row r="2975" spans="1:26" ht="69.95" customHeight="1" x14ac:dyDescent="0.25">
      <c r="A2975" s="879"/>
      <c r="B2975" s="497"/>
      <c r="C2975" s="609">
        <v>2601806</v>
      </c>
      <c r="D2975" s="710" t="s">
        <v>673</v>
      </c>
      <c r="E2975" s="1237"/>
      <c r="F2975" s="1238"/>
      <c r="G2975" s="559">
        <v>81201018</v>
      </c>
      <c r="H2975" s="709" t="s">
        <v>676</v>
      </c>
      <c r="I2975" s="665" t="s">
        <v>665</v>
      </c>
      <c r="J2975" s="665"/>
      <c r="K2975" s="562" t="s">
        <v>163</v>
      </c>
      <c r="L2975" s="1429">
        <v>3</v>
      </c>
      <c r="M2975" s="563"/>
      <c r="N2975" s="563">
        <f t="shared" si="75"/>
        <v>0</v>
      </c>
      <c r="O2975" s="564"/>
    </row>
    <row r="2976" spans="1:26" ht="69.95" customHeight="1" x14ac:dyDescent="0.25">
      <c r="A2976" s="879"/>
      <c r="B2976" s="497"/>
      <c r="C2976" s="609">
        <v>2802401</v>
      </c>
      <c r="D2976" s="710" t="s">
        <v>444</v>
      </c>
      <c r="E2976" s="1237"/>
      <c r="F2976" s="1238"/>
      <c r="G2976" s="559">
        <v>51070240</v>
      </c>
      <c r="H2976" s="709" t="s">
        <v>447</v>
      </c>
      <c r="I2976" s="665" t="s">
        <v>448</v>
      </c>
      <c r="J2976" s="665"/>
      <c r="K2976" s="562" t="s">
        <v>163</v>
      </c>
      <c r="L2976" s="1429">
        <v>3</v>
      </c>
      <c r="M2976" s="563"/>
      <c r="N2976" s="563">
        <f t="shared" si="75"/>
        <v>0</v>
      </c>
      <c r="O2976" s="564"/>
    </row>
    <row r="2977" spans="1:15" ht="69.95" customHeight="1" x14ac:dyDescent="0.25">
      <c r="A2977" s="879"/>
      <c r="B2977" s="497"/>
      <c r="C2977" s="609">
        <v>2831607</v>
      </c>
      <c r="D2977" s="710" t="s">
        <v>449</v>
      </c>
      <c r="E2977" s="1237"/>
      <c r="F2977" s="1238"/>
      <c r="G2977" s="559">
        <v>54038070</v>
      </c>
      <c r="H2977" s="709" t="s">
        <v>450</v>
      </c>
      <c r="I2977" s="665" t="s">
        <v>448</v>
      </c>
      <c r="J2977" s="665"/>
      <c r="K2977" s="562" t="s">
        <v>163</v>
      </c>
      <c r="L2977" s="1429">
        <v>6</v>
      </c>
      <c r="M2977" s="563"/>
      <c r="N2977" s="563">
        <f t="shared" si="75"/>
        <v>0</v>
      </c>
      <c r="O2977" s="564"/>
    </row>
    <row r="2978" spans="1:15" ht="69.95" customHeight="1" x14ac:dyDescent="0.25">
      <c r="A2978" s="879"/>
      <c r="B2978" s="497"/>
      <c r="C2978" s="609">
        <v>2820112</v>
      </c>
      <c r="D2978" s="710" t="s">
        <v>475</v>
      </c>
      <c r="E2978" s="1237"/>
      <c r="F2978" s="1238"/>
      <c r="G2978" s="559">
        <v>50114160</v>
      </c>
      <c r="H2978" s="709" t="s">
        <v>476</v>
      </c>
      <c r="I2978" s="665" t="s">
        <v>448</v>
      </c>
      <c r="J2978" s="665"/>
      <c r="K2978" s="562" t="s">
        <v>163</v>
      </c>
      <c r="L2978" s="1429">
        <v>1</v>
      </c>
      <c r="M2978" s="563"/>
      <c r="N2978" s="563">
        <f t="shared" si="75"/>
        <v>0</v>
      </c>
      <c r="O2978" s="564"/>
    </row>
    <row r="2979" spans="1:15" ht="69.95" customHeight="1" x14ac:dyDescent="0.25">
      <c r="A2979" s="879"/>
      <c r="B2979" s="497"/>
      <c r="C2979" s="609">
        <v>2980680</v>
      </c>
      <c r="D2979" s="710" t="s">
        <v>477</v>
      </c>
      <c r="E2979" s="1237"/>
      <c r="F2979" s="1238"/>
      <c r="G2979" s="559">
        <v>53216306</v>
      </c>
      <c r="H2979" s="709" t="s">
        <v>478</v>
      </c>
      <c r="I2979" s="665" t="s">
        <v>448</v>
      </c>
      <c r="J2979" s="665"/>
      <c r="K2979" s="562" t="s">
        <v>163</v>
      </c>
      <c r="L2979" s="1429">
        <v>2</v>
      </c>
      <c r="M2979" s="563"/>
      <c r="N2979" s="563">
        <f t="shared" si="75"/>
        <v>0</v>
      </c>
      <c r="O2979" s="564"/>
    </row>
    <row r="2980" spans="1:15" ht="69.95" customHeight="1" x14ac:dyDescent="0.25">
      <c r="A2980" s="879"/>
      <c r="B2980" s="497"/>
      <c r="C2980" s="609">
        <v>2901620</v>
      </c>
      <c r="D2980" s="710" t="s">
        <v>457</v>
      </c>
      <c r="E2980" s="1237"/>
      <c r="F2980" s="1238"/>
      <c r="G2980" s="559">
        <v>52516050</v>
      </c>
      <c r="H2980" s="709" t="s">
        <v>458</v>
      </c>
      <c r="I2980" s="665" t="s">
        <v>448</v>
      </c>
      <c r="J2980" s="665"/>
      <c r="K2980" s="562" t="s">
        <v>163</v>
      </c>
      <c r="L2980" s="1429">
        <v>18</v>
      </c>
      <c r="M2980" s="563"/>
      <c r="N2980" s="563">
        <f t="shared" si="75"/>
        <v>0</v>
      </c>
      <c r="O2980" s="564"/>
    </row>
    <row r="2981" spans="1:15" ht="69.95" customHeight="1" x14ac:dyDescent="0.25">
      <c r="A2981" s="879"/>
      <c r="B2981" s="497"/>
      <c r="C2981" s="609">
        <v>2820642</v>
      </c>
      <c r="D2981" s="710" t="s">
        <v>471</v>
      </c>
      <c r="E2981" s="1237"/>
      <c r="F2981" s="1238"/>
      <c r="G2981" s="559">
        <v>54575042</v>
      </c>
      <c r="H2981" s="709" t="s">
        <v>472</v>
      </c>
      <c r="I2981" s="665" t="s">
        <v>448</v>
      </c>
      <c r="J2981" s="665"/>
      <c r="K2981" s="562" t="s">
        <v>163</v>
      </c>
      <c r="L2981" s="1429">
        <v>2</v>
      </c>
      <c r="M2981" s="563"/>
      <c r="N2981" s="563">
        <f t="shared" si="75"/>
        <v>0</v>
      </c>
      <c r="O2981" s="564"/>
    </row>
    <row r="2982" spans="1:15" ht="69.95" customHeight="1" x14ac:dyDescent="0.25">
      <c r="A2982" s="879"/>
      <c r="B2982" s="497"/>
      <c r="C2982" s="609">
        <v>2820108</v>
      </c>
      <c r="D2982" s="710" t="s">
        <v>686</v>
      </c>
      <c r="E2982" s="1237"/>
      <c r="F2982" s="1238"/>
      <c r="G2982" s="559">
        <v>50112008</v>
      </c>
      <c r="H2982" s="709" t="s">
        <v>687</v>
      </c>
      <c r="I2982" s="665" t="s">
        <v>448</v>
      </c>
      <c r="J2982" s="665"/>
      <c r="K2982" s="562" t="s">
        <v>1684</v>
      </c>
      <c r="L2982" s="1429">
        <v>1</v>
      </c>
      <c r="M2982" s="563"/>
      <c r="N2982" s="563">
        <f t="shared" si="75"/>
        <v>0</v>
      </c>
      <c r="O2982" s="564"/>
    </row>
    <row r="2983" spans="1:15" ht="69.95" customHeight="1" x14ac:dyDescent="0.25">
      <c r="A2983" s="879"/>
      <c r="B2983" s="497"/>
      <c r="C2983" s="609">
        <v>2515561</v>
      </c>
      <c r="D2983" s="710" t="s">
        <v>1646</v>
      </c>
      <c r="E2983" s="1237"/>
      <c r="F2983" s="1238"/>
      <c r="G2983" s="559">
        <v>81628112</v>
      </c>
      <c r="H2983" s="709" t="s">
        <v>1647</v>
      </c>
      <c r="I2983" s="665" t="s">
        <v>665</v>
      </c>
      <c r="J2983" s="665"/>
      <c r="K2983" s="562" t="s">
        <v>163</v>
      </c>
      <c r="L2983" s="1429">
        <v>3</v>
      </c>
      <c r="M2983" s="563"/>
      <c r="N2983" s="563">
        <f t="shared" si="75"/>
        <v>0</v>
      </c>
      <c r="O2983" s="564"/>
    </row>
    <row r="2984" spans="1:15" ht="69.95" customHeight="1" x14ac:dyDescent="0.25">
      <c r="A2984" s="879"/>
      <c r="B2984" s="497"/>
      <c r="C2984" s="609">
        <v>2820111</v>
      </c>
      <c r="D2984" s="710" t="s">
        <v>455</v>
      </c>
      <c r="E2984" s="1237"/>
      <c r="F2984" s="1238"/>
      <c r="G2984" s="559">
        <v>50113160</v>
      </c>
      <c r="H2984" s="709" t="s">
        <v>456</v>
      </c>
      <c r="I2984" s="665" t="s">
        <v>448</v>
      </c>
      <c r="J2984" s="665"/>
      <c r="K2984" s="562" t="s">
        <v>163</v>
      </c>
      <c r="L2984" s="1429">
        <v>2</v>
      </c>
      <c r="M2984" s="563"/>
      <c r="N2984" s="563">
        <f t="shared" si="75"/>
        <v>0</v>
      </c>
      <c r="O2984" s="564"/>
    </row>
    <row r="2985" spans="1:15" ht="69.95" customHeight="1" x14ac:dyDescent="0.25">
      <c r="A2985" s="879"/>
      <c r="B2985" s="497"/>
      <c r="C2985" s="609">
        <v>2851630</v>
      </c>
      <c r="D2985" s="710" t="s">
        <v>459</v>
      </c>
      <c r="E2985" s="1237"/>
      <c r="F2985" s="1238"/>
      <c r="G2985" s="559">
        <v>53516052</v>
      </c>
      <c r="H2985" s="709" t="s">
        <v>460</v>
      </c>
      <c r="I2985" s="665" t="s">
        <v>448</v>
      </c>
      <c r="J2985" s="665"/>
      <c r="K2985" s="562" t="s">
        <v>163</v>
      </c>
      <c r="L2985" s="1429">
        <v>2</v>
      </c>
      <c r="M2985" s="563"/>
      <c r="N2985" s="563">
        <f t="shared" si="75"/>
        <v>0</v>
      </c>
      <c r="O2985" s="564"/>
    </row>
    <row r="2986" spans="1:15" ht="69.95" customHeight="1" x14ac:dyDescent="0.25">
      <c r="A2986" s="879"/>
      <c r="B2986" s="497"/>
      <c r="C2986" s="609">
        <v>2624212</v>
      </c>
      <c r="D2986" s="710" t="s">
        <v>803</v>
      </c>
      <c r="E2986" s="1237"/>
      <c r="F2986" s="1238"/>
      <c r="G2986" s="559">
        <v>80633012</v>
      </c>
      <c r="H2986" s="709" t="s">
        <v>805</v>
      </c>
      <c r="I2986" s="665" t="s">
        <v>665</v>
      </c>
      <c r="J2986" s="665"/>
      <c r="K2986" s="562" t="s">
        <v>163</v>
      </c>
      <c r="L2986" s="1429">
        <v>3</v>
      </c>
      <c r="M2986" s="563"/>
      <c r="N2986" s="563">
        <f t="shared" si="75"/>
        <v>0</v>
      </c>
      <c r="O2986" s="564"/>
    </row>
    <row r="2987" spans="1:15" ht="69.95" customHeight="1" x14ac:dyDescent="0.25">
      <c r="A2987" s="879"/>
      <c r="B2987" s="497"/>
      <c r="C2987" s="609">
        <v>11592541</v>
      </c>
      <c r="D2987" s="710" t="s">
        <v>1685</v>
      </c>
      <c r="E2987" s="1237"/>
      <c r="F2987" s="1238"/>
      <c r="G2987" s="559" t="e">
        <v>#N/A</v>
      </c>
      <c r="H2987" s="709" t="s">
        <v>1685</v>
      </c>
      <c r="I2987" s="665" t="s">
        <v>685</v>
      </c>
      <c r="J2987" s="665"/>
      <c r="K2987" s="562" t="s">
        <v>163</v>
      </c>
      <c r="L2987" s="1429">
        <v>3</v>
      </c>
      <c r="M2987" s="563"/>
      <c r="N2987" s="563">
        <f t="shared" si="75"/>
        <v>0</v>
      </c>
      <c r="O2987" s="564"/>
    </row>
    <row r="2988" spans="1:15" ht="69.95" customHeight="1" x14ac:dyDescent="0.25">
      <c r="A2988" s="879"/>
      <c r="B2988" s="497"/>
      <c r="C2988" s="609">
        <v>7537713</v>
      </c>
      <c r="D2988" s="710" t="s">
        <v>1686</v>
      </c>
      <c r="E2988" s="1237"/>
      <c r="F2988" s="1238"/>
      <c r="G2988" s="559">
        <v>213706046</v>
      </c>
      <c r="H2988" s="709" t="s">
        <v>1687</v>
      </c>
      <c r="I2988" s="665" t="s">
        <v>726</v>
      </c>
      <c r="J2988" s="665"/>
      <c r="K2988" s="562" t="s">
        <v>163</v>
      </c>
      <c r="L2988" s="1429">
        <v>1</v>
      </c>
      <c r="M2988" s="563"/>
      <c r="N2988" s="563">
        <f t="shared" si="75"/>
        <v>0</v>
      </c>
      <c r="O2988" s="564"/>
    </row>
    <row r="2989" spans="1:15" ht="69.95" customHeight="1" x14ac:dyDescent="0.25">
      <c r="A2989" s="879"/>
      <c r="B2989" s="497"/>
      <c r="C2989" s="609">
        <v>2871001</v>
      </c>
      <c r="D2989" s="710" t="s">
        <v>1688</v>
      </c>
      <c r="E2989" s="1237"/>
      <c r="F2989" s="1238"/>
      <c r="G2989" s="559">
        <v>12201019</v>
      </c>
      <c r="H2989" s="709" t="s">
        <v>1689</v>
      </c>
      <c r="I2989" s="665" t="s">
        <v>466</v>
      </c>
      <c r="J2989" s="665"/>
      <c r="K2989" s="562" t="s">
        <v>163</v>
      </c>
      <c r="L2989" s="1429">
        <v>4</v>
      </c>
      <c r="M2989" s="563"/>
      <c r="N2989" s="563">
        <f t="shared" si="75"/>
        <v>0</v>
      </c>
      <c r="O2989" s="564"/>
    </row>
    <row r="2990" spans="1:15" ht="69.95" customHeight="1" x14ac:dyDescent="0.25">
      <c r="A2990" s="879"/>
      <c r="B2990" s="497"/>
      <c r="C2990" s="609">
        <v>2351618</v>
      </c>
      <c r="D2990" s="710" t="s">
        <v>1317</v>
      </c>
      <c r="E2990" s="1239" t="s">
        <v>22</v>
      </c>
      <c r="F2990" s="1240" t="s">
        <v>35</v>
      </c>
      <c r="G2990" s="559">
        <v>14216180</v>
      </c>
      <c r="H2990" s="709" t="s">
        <v>1319</v>
      </c>
      <c r="I2990" s="665" t="s">
        <v>1320</v>
      </c>
      <c r="J2990" s="665" t="s">
        <v>30</v>
      </c>
      <c r="K2990" s="562" t="s">
        <v>163</v>
      </c>
      <c r="L2990" s="1429">
        <v>2</v>
      </c>
      <c r="M2990" s="563"/>
      <c r="N2990" s="563">
        <f t="shared" si="75"/>
        <v>0</v>
      </c>
      <c r="O2990" s="567">
        <f>SUM(N2990:N2993)</f>
        <v>0</v>
      </c>
    </row>
    <row r="2991" spans="1:15" ht="69.95" customHeight="1" x14ac:dyDescent="0.25">
      <c r="A2991" s="879"/>
      <c r="B2991" s="497"/>
      <c r="C2991" s="609">
        <v>11890109</v>
      </c>
      <c r="D2991" s="710" t="s">
        <v>1321</v>
      </c>
      <c r="E2991" s="1237"/>
      <c r="F2991" s="1238"/>
      <c r="G2991" s="559">
        <v>212908090</v>
      </c>
      <c r="H2991" s="709" t="s">
        <v>1322</v>
      </c>
      <c r="I2991" s="665" t="s">
        <v>1320</v>
      </c>
      <c r="J2991" s="665"/>
      <c r="K2991" s="562" t="s">
        <v>163</v>
      </c>
      <c r="L2991" s="1429">
        <v>2</v>
      </c>
      <c r="M2991" s="563"/>
      <c r="N2991" s="563">
        <f t="shared" si="75"/>
        <v>0</v>
      </c>
      <c r="O2991" s="564"/>
    </row>
    <row r="2992" spans="1:15" ht="69.95" customHeight="1" x14ac:dyDescent="0.25">
      <c r="A2992" s="879"/>
      <c r="B2992" s="497"/>
      <c r="C2992" s="609">
        <v>2052258</v>
      </c>
      <c r="D2992" s="710" t="s">
        <v>558</v>
      </c>
      <c r="E2992" s="1237"/>
      <c r="F2992" s="1238"/>
      <c r="G2992" s="559"/>
      <c r="H2992" s="709"/>
      <c r="I2992" s="665" t="s">
        <v>466</v>
      </c>
      <c r="J2992" s="665"/>
      <c r="K2992" s="562" t="s">
        <v>163</v>
      </c>
      <c r="L2992" s="1429">
        <v>2</v>
      </c>
      <c r="M2992" s="563"/>
      <c r="N2992" s="563">
        <f t="shared" si="75"/>
        <v>0</v>
      </c>
      <c r="O2992" s="564"/>
    </row>
    <row r="2993" spans="1:15" ht="69.95" customHeight="1" thickBot="1" x14ac:dyDescent="0.3">
      <c r="A2993" s="879"/>
      <c r="B2993" s="499"/>
      <c r="C2993" s="609">
        <v>1011139</v>
      </c>
      <c r="D2993" s="710" t="s">
        <v>1323</v>
      </c>
      <c r="E2993" s="1241"/>
      <c r="F2993" s="1242"/>
      <c r="G2993" s="559">
        <v>40111060</v>
      </c>
      <c r="H2993" s="709" t="s">
        <v>1324</v>
      </c>
      <c r="I2993" s="665" t="s">
        <v>669</v>
      </c>
      <c r="J2993" s="665"/>
      <c r="K2993" s="562" t="s">
        <v>103</v>
      </c>
      <c r="L2993" s="1429">
        <v>15</v>
      </c>
      <c r="M2993" s="563"/>
      <c r="N2993" s="563">
        <f t="shared" si="75"/>
        <v>0</v>
      </c>
      <c r="O2993" s="584"/>
    </row>
    <row r="2994" spans="1:15" ht="69.95" customHeight="1" x14ac:dyDescent="0.25">
      <c r="A2994" s="889"/>
      <c r="B2994" s="900" t="s">
        <v>1690</v>
      </c>
      <c r="C2994" s="1074">
        <v>2120102</v>
      </c>
      <c r="D2994" s="1070" t="s">
        <v>655</v>
      </c>
      <c r="E2994" s="1243" t="s">
        <v>19</v>
      </c>
      <c r="F2994" s="1244" t="s">
        <v>35</v>
      </c>
      <c r="G2994" s="1065">
        <v>12005072</v>
      </c>
      <c r="H2994" s="1245" t="s">
        <v>658</v>
      </c>
      <c r="I2994" s="1080" t="s">
        <v>466</v>
      </c>
      <c r="J2994" s="1080" t="s">
        <v>30</v>
      </c>
      <c r="K2994" s="1072" t="s">
        <v>163</v>
      </c>
      <c r="L2994" s="1439">
        <v>6</v>
      </c>
      <c r="M2994" s="910"/>
      <c r="N2994" s="910">
        <f>L2994*M2994</f>
        <v>0</v>
      </c>
      <c r="O2994" s="1073">
        <f>SUM(N2994:N3011)</f>
        <v>0</v>
      </c>
    </row>
    <row r="2995" spans="1:15" ht="69.95" customHeight="1" x14ac:dyDescent="0.25">
      <c r="A2995" s="889"/>
      <c r="B2995" s="900"/>
      <c r="C2995" s="1074">
        <v>2112042</v>
      </c>
      <c r="D2995" s="1070" t="s">
        <v>659</v>
      </c>
      <c r="E2995" s="1243"/>
      <c r="F2995" s="1244"/>
      <c r="G2995" s="1065">
        <v>12611400</v>
      </c>
      <c r="H2995" s="1245" t="s">
        <v>660</v>
      </c>
      <c r="I2995" s="1080" t="s">
        <v>466</v>
      </c>
      <c r="J2995" s="1080"/>
      <c r="K2995" s="1072" t="s">
        <v>163</v>
      </c>
      <c r="L2995" s="1439">
        <v>6</v>
      </c>
      <c r="M2995" s="910"/>
      <c r="N2995" s="910">
        <f t="shared" ref="N2995:N3015" si="76">L2995*M2995</f>
        <v>0</v>
      </c>
      <c r="O2995" s="1073"/>
    </row>
    <row r="2996" spans="1:15" ht="69.95" customHeight="1" x14ac:dyDescent="0.25">
      <c r="A2996" s="889"/>
      <c r="B2996" s="900"/>
      <c r="C2996" s="1074">
        <v>1021739</v>
      </c>
      <c r="D2996" s="1070" t="s">
        <v>1333</v>
      </c>
      <c r="E2996" s="1243"/>
      <c r="F2996" s="1244"/>
      <c r="G2996" s="1065">
        <v>41002060</v>
      </c>
      <c r="H2996" s="1245" t="s">
        <v>1334</v>
      </c>
      <c r="I2996" s="1080" t="s">
        <v>685</v>
      </c>
      <c r="J2996" s="1080"/>
      <c r="K2996" s="1072" t="s">
        <v>103</v>
      </c>
      <c r="L2996" s="1439">
        <v>21</v>
      </c>
      <c r="M2996" s="910"/>
      <c r="N2996" s="910">
        <f t="shared" si="76"/>
        <v>0</v>
      </c>
      <c r="O2996" s="1073"/>
    </row>
    <row r="2997" spans="1:15" ht="69.95" customHeight="1" x14ac:dyDescent="0.25">
      <c r="A2997" s="889"/>
      <c r="B2997" s="900"/>
      <c r="C2997" s="1074">
        <v>2601806</v>
      </c>
      <c r="D2997" s="1070" t="s">
        <v>673</v>
      </c>
      <c r="E2997" s="1243"/>
      <c r="F2997" s="1244"/>
      <c r="G2997" s="1065">
        <v>81201018</v>
      </c>
      <c r="H2997" s="1245" t="s">
        <v>676</v>
      </c>
      <c r="I2997" s="1080" t="s">
        <v>665</v>
      </c>
      <c r="J2997" s="1080"/>
      <c r="K2997" s="1072" t="s">
        <v>163</v>
      </c>
      <c r="L2997" s="1439">
        <v>3</v>
      </c>
      <c r="M2997" s="910"/>
      <c r="N2997" s="910">
        <f t="shared" si="76"/>
        <v>0</v>
      </c>
      <c r="O2997" s="1073"/>
    </row>
    <row r="2998" spans="1:15" ht="69.95" customHeight="1" x14ac:dyDescent="0.25">
      <c r="A2998" s="889"/>
      <c r="B2998" s="900"/>
      <c r="C2998" s="1074">
        <v>2802401</v>
      </c>
      <c r="D2998" s="1070" t="s">
        <v>444</v>
      </c>
      <c r="E2998" s="1243"/>
      <c r="F2998" s="1244"/>
      <c r="G2998" s="1065">
        <v>51070240</v>
      </c>
      <c r="H2998" s="1245" t="s">
        <v>447</v>
      </c>
      <c r="I2998" s="1080" t="s">
        <v>448</v>
      </c>
      <c r="J2998" s="1080"/>
      <c r="K2998" s="1072" t="s">
        <v>163</v>
      </c>
      <c r="L2998" s="1439">
        <v>3</v>
      </c>
      <c r="M2998" s="910"/>
      <c r="N2998" s="910">
        <f t="shared" si="76"/>
        <v>0</v>
      </c>
      <c r="O2998" s="1073"/>
    </row>
    <row r="2999" spans="1:15" ht="69.95" customHeight="1" x14ac:dyDescent="0.25">
      <c r="A2999" s="889"/>
      <c r="B2999" s="900"/>
      <c r="C2999" s="1074">
        <v>2831607</v>
      </c>
      <c r="D2999" s="1070" t="s">
        <v>449</v>
      </c>
      <c r="E2999" s="1243"/>
      <c r="F2999" s="1244"/>
      <c r="G2999" s="1065">
        <v>54038070</v>
      </c>
      <c r="H2999" s="1245" t="s">
        <v>450</v>
      </c>
      <c r="I2999" s="1080" t="s">
        <v>448</v>
      </c>
      <c r="J2999" s="1080"/>
      <c r="K2999" s="1072" t="s">
        <v>163</v>
      </c>
      <c r="L2999" s="1439">
        <v>6</v>
      </c>
      <c r="M2999" s="910"/>
      <c r="N2999" s="910">
        <f t="shared" si="76"/>
        <v>0</v>
      </c>
      <c r="O2999" s="1073"/>
    </row>
    <row r="3000" spans="1:15" ht="69.95" customHeight="1" x14ac:dyDescent="0.25">
      <c r="A3000" s="889"/>
      <c r="B3000" s="900"/>
      <c r="C3000" s="1074">
        <v>2820112</v>
      </c>
      <c r="D3000" s="1070" t="s">
        <v>475</v>
      </c>
      <c r="E3000" s="1243"/>
      <c r="F3000" s="1244"/>
      <c r="G3000" s="1065">
        <v>50114160</v>
      </c>
      <c r="H3000" s="1245" t="s">
        <v>476</v>
      </c>
      <c r="I3000" s="1080" t="s">
        <v>448</v>
      </c>
      <c r="J3000" s="1080"/>
      <c r="K3000" s="1072" t="s">
        <v>163</v>
      </c>
      <c r="L3000" s="1439">
        <v>1</v>
      </c>
      <c r="M3000" s="910"/>
      <c r="N3000" s="910">
        <f t="shared" si="76"/>
        <v>0</v>
      </c>
      <c r="O3000" s="1073"/>
    </row>
    <row r="3001" spans="1:15" ht="69.95" customHeight="1" x14ac:dyDescent="0.25">
      <c r="A3001" s="889"/>
      <c r="B3001" s="900"/>
      <c r="C3001" s="1074">
        <v>2980680</v>
      </c>
      <c r="D3001" s="1070" t="s">
        <v>477</v>
      </c>
      <c r="E3001" s="1243"/>
      <c r="F3001" s="1244"/>
      <c r="G3001" s="1065">
        <v>53216306</v>
      </c>
      <c r="H3001" s="1245" t="s">
        <v>478</v>
      </c>
      <c r="I3001" s="1080" t="s">
        <v>448</v>
      </c>
      <c r="J3001" s="1080"/>
      <c r="K3001" s="1072" t="s">
        <v>163</v>
      </c>
      <c r="L3001" s="1439">
        <v>2</v>
      </c>
      <c r="M3001" s="910"/>
      <c r="N3001" s="910">
        <f t="shared" si="76"/>
        <v>0</v>
      </c>
      <c r="O3001" s="1073"/>
    </row>
    <row r="3002" spans="1:15" ht="69.95" customHeight="1" x14ac:dyDescent="0.25">
      <c r="A3002" s="889"/>
      <c r="B3002" s="900"/>
      <c r="C3002" s="1074">
        <v>2901620</v>
      </c>
      <c r="D3002" s="1070" t="s">
        <v>457</v>
      </c>
      <c r="E3002" s="1243"/>
      <c r="F3002" s="1244"/>
      <c r="G3002" s="1065">
        <v>52516050</v>
      </c>
      <c r="H3002" s="1245" t="s">
        <v>458</v>
      </c>
      <c r="I3002" s="1080" t="s">
        <v>448</v>
      </c>
      <c r="J3002" s="1080"/>
      <c r="K3002" s="1072" t="s">
        <v>163</v>
      </c>
      <c r="L3002" s="1439">
        <v>18</v>
      </c>
      <c r="M3002" s="910"/>
      <c r="N3002" s="910">
        <f t="shared" si="76"/>
        <v>0</v>
      </c>
      <c r="O3002" s="1073"/>
    </row>
    <row r="3003" spans="1:15" ht="69.95" customHeight="1" x14ac:dyDescent="0.25">
      <c r="A3003" s="889"/>
      <c r="B3003" s="900"/>
      <c r="C3003" s="1074">
        <v>2820642</v>
      </c>
      <c r="D3003" s="1070" t="s">
        <v>471</v>
      </c>
      <c r="E3003" s="1243"/>
      <c r="F3003" s="1244"/>
      <c r="G3003" s="1065">
        <v>54575042</v>
      </c>
      <c r="H3003" s="1245" t="s">
        <v>472</v>
      </c>
      <c r="I3003" s="1080" t="s">
        <v>448</v>
      </c>
      <c r="J3003" s="1080"/>
      <c r="K3003" s="1072" t="s">
        <v>163</v>
      </c>
      <c r="L3003" s="1439">
        <v>2</v>
      </c>
      <c r="M3003" s="910"/>
      <c r="N3003" s="910">
        <f t="shared" si="76"/>
        <v>0</v>
      </c>
      <c r="O3003" s="1073"/>
    </row>
    <row r="3004" spans="1:15" ht="69.95" customHeight="1" x14ac:dyDescent="0.25">
      <c r="A3004" s="889"/>
      <c r="B3004" s="900"/>
      <c r="C3004" s="1074">
        <v>2820108</v>
      </c>
      <c r="D3004" s="1070" t="s">
        <v>686</v>
      </c>
      <c r="E3004" s="1243"/>
      <c r="F3004" s="1244"/>
      <c r="G3004" s="1065">
        <v>50112008</v>
      </c>
      <c r="H3004" s="1245" t="s">
        <v>687</v>
      </c>
      <c r="I3004" s="1080" t="s">
        <v>448</v>
      </c>
      <c r="J3004" s="1080"/>
      <c r="K3004" s="1072" t="s">
        <v>1684</v>
      </c>
      <c r="L3004" s="1439">
        <v>1</v>
      </c>
      <c r="M3004" s="910"/>
      <c r="N3004" s="910">
        <f t="shared" si="76"/>
        <v>0</v>
      </c>
      <c r="O3004" s="1073"/>
    </row>
    <row r="3005" spans="1:15" ht="69.95" customHeight="1" x14ac:dyDescent="0.25">
      <c r="A3005" s="889"/>
      <c r="B3005" s="900"/>
      <c r="C3005" s="1074">
        <v>2502523</v>
      </c>
      <c r="D3005" s="1070" t="s">
        <v>1659</v>
      </c>
      <c r="E3005" s="1243"/>
      <c r="F3005" s="1244"/>
      <c r="G3005" s="1065">
        <v>81928312</v>
      </c>
      <c r="H3005" s="1245" t="s">
        <v>1660</v>
      </c>
      <c r="I3005" s="1080" t="s">
        <v>665</v>
      </c>
      <c r="J3005" s="1080"/>
      <c r="K3005" s="1072" t="s">
        <v>163</v>
      </c>
      <c r="L3005" s="1439">
        <v>3</v>
      </c>
      <c r="M3005" s="910"/>
      <c r="N3005" s="910">
        <f t="shared" si="76"/>
        <v>0</v>
      </c>
      <c r="O3005" s="1073"/>
    </row>
    <row r="3006" spans="1:15" ht="69.95" customHeight="1" x14ac:dyDescent="0.25">
      <c r="A3006" s="889"/>
      <c r="B3006" s="900"/>
      <c r="C3006" s="1074">
        <v>2820111</v>
      </c>
      <c r="D3006" s="1070" t="s">
        <v>455</v>
      </c>
      <c r="E3006" s="1243"/>
      <c r="F3006" s="1244"/>
      <c r="G3006" s="1065">
        <v>50113160</v>
      </c>
      <c r="H3006" s="1245" t="s">
        <v>456</v>
      </c>
      <c r="I3006" s="1080" t="s">
        <v>448</v>
      </c>
      <c r="J3006" s="1080"/>
      <c r="K3006" s="1072" t="s">
        <v>163</v>
      </c>
      <c r="L3006" s="1439">
        <v>2</v>
      </c>
      <c r="M3006" s="910"/>
      <c r="N3006" s="910">
        <f t="shared" si="76"/>
        <v>0</v>
      </c>
      <c r="O3006" s="1073"/>
    </row>
    <row r="3007" spans="1:15" ht="69.95" customHeight="1" x14ac:dyDescent="0.25">
      <c r="A3007" s="889"/>
      <c r="B3007" s="900"/>
      <c r="C3007" s="1074">
        <v>2851630</v>
      </c>
      <c r="D3007" s="1070" t="s">
        <v>459</v>
      </c>
      <c r="E3007" s="1243"/>
      <c r="F3007" s="1244"/>
      <c r="G3007" s="1065">
        <v>53516052</v>
      </c>
      <c r="H3007" s="1245" t="s">
        <v>460</v>
      </c>
      <c r="I3007" s="1080" t="s">
        <v>448</v>
      </c>
      <c r="J3007" s="1080"/>
      <c r="K3007" s="1072" t="s">
        <v>163</v>
      </c>
      <c r="L3007" s="1439">
        <v>2</v>
      </c>
      <c r="M3007" s="910"/>
      <c r="N3007" s="910">
        <f t="shared" si="76"/>
        <v>0</v>
      </c>
      <c r="O3007" s="1073"/>
    </row>
    <row r="3008" spans="1:15" ht="69.95" customHeight="1" x14ac:dyDescent="0.25">
      <c r="A3008" s="889"/>
      <c r="B3008" s="900"/>
      <c r="C3008" s="1074">
        <v>2624212</v>
      </c>
      <c r="D3008" s="1070" t="s">
        <v>803</v>
      </c>
      <c r="E3008" s="1243"/>
      <c r="F3008" s="1244"/>
      <c r="G3008" s="1065">
        <v>80633012</v>
      </c>
      <c r="H3008" s="1245" t="s">
        <v>805</v>
      </c>
      <c r="I3008" s="1080" t="s">
        <v>665</v>
      </c>
      <c r="J3008" s="1080"/>
      <c r="K3008" s="1072" t="s">
        <v>163</v>
      </c>
      <c r="L3008" s="1439">
        <v>3</v>
      </c>
      <c r="M3008" s="910"/>
      <c r="N3008" s="910">
        <f t="shared" si="76"/>
        <v>0</v>
      </c>
      <c r="O3008" s="1073"/>
    </row>
    <row r="3009" spans="1:15" ht="69.95" customHeight="1" x14ac:dyDescent="0.25">
      <c r="A3009" s="889"/>
      <c r="B3009" s="900"/>
      <c r="C3009" s="1074">
        <v>11592541</v>
      </c>
      <c r="D3009" s="1070" t="s">
        <v>1685</v>
      </c>
      <c r="E3009" s="1243"/>
      <c r="F3009" s="1244"/>
      <c r="G3009" s="1065" t="e">
        <v>#N/A</v>
      </c>
      <c r="H3009" s="1245" t="s">
        <v>1685</v>
      </c>
      <c r="I3009" s="1080" t="s">
        <v>685</v>
      </c>
      <c r="J3009" s="1080"/>
      <c r="K3009" s="1072" t="s">
        <v>163</v>
      </c>
      <c r="L3009" s="1439">
        <v>3</v>
      </c>
      <c r="M3009" s="910"/>
      <c r="N3009" s="910">
        <f t="shared" si="76"/>
        <v>0</v>
      </c>
      <c r="O3009" s="1073"/>
    </row>
    <row r="3010" spans="1:15" ht="69.95" customHeight="1" x14ac:dyDescent="0.25">
      <c r="A3010" s="889"/>
      <c r="B3010" s="900"/>
      <c r="C3010" s="1074">
        <v>7537713</v>
      </c>
      <c r="D3010" s="1070" t="s">
        <v>1686</v>
      </c>
      <c r="E3010" s="1243"/>
      <c r="F3010" s="1244"/>
      <c r="G3010" s="1065">
        <v>213706046</v>
      </c>
      <c r="H3010" s="1245" t="s">
        <v>1687</v>
      </c>
      <c r="I3010" s="1080" t="s">
        <v>726</v>
      </c>
      <c r="J3010" s="1080"/>
      <c r="K3010" s="1072" t="s">
        <v>163</v>
      </c>
      <c r="L3010" s="1439">
        <v>1</v>
      </c>
      <c r="M3010" s="910"/>
      <c r="N3010" s="910">
        <f t="shared" si="76"/>
        <v>0</v>
      </c>
      <c r="O3010" s="1073"/>
    </row>
    <row r="3011" spans="1:15" ht="69.95" customHeight="1" x14ac:dyDescent="0.25">
      <c r="A3011" s="889"/>
      <c r="B3011" s="900"/>
      <c r="C3011" s="1074">
        <v>2871001</v>
      </c>
      <c r="D3011" s="1070" t="s">
        <v>1688</v>
      </c>
      <c r="E3011" s="1243"/>
      <c r="F3011" s="1244"/>
      <c r="G3011" s="1065">
        <v>12201019</v>
      </c>
      <c r="H3011" s="1245" t="s">
        <v>1689</v>
      </c>
      <c r="I3011" s="1080" t="s">
        <v>466</v>
      </c>
      <c r="J3011" s="1080"/>
      <c r="K3011" s="1072" t="s">
        <v>163</v>
      </c>
      <c r="L3011" s="1439">
        <v>4</v>
      </c>
      <c r="M3011" s="910"/>
      <c r="N3011" s="910">
        <f t="shared" si="76"/>
        <v>0</v>
      </c>
      <c r="O3011" s="1073"/>
    </row>
    <row r="3012" spans="1:15" ht="69.95" customHeight="1" x14ac:dyDescent="0.25">
      <c r="A3012" s="889"/>
      <c r="B3012" s="900"/>
      <c r="C3012" s="1074">
        <v>2351618</v>
      </c>
      <c r="D3012" s="1070" t="s">
        <v>1317</v>
      </c>
      <c r="E3012" s="1246" t="s">
        <v>22</v>
      </c>
      <c r="F3012" s="1247" t="s">
        <v>35</v>
      </c>
      <c r="G3012" s="1065">
        <v>14216180</v>
      </c>
      <c r="H3012" s="1245" t="s">
        <v>1319</v>
      </c>
      <c r="I3012" s="1080" t="s">
        <v>1320</v>
      </c>
      <c r="J3012" s="1080"/>
      <c r="K3012" s="1072" t="s">
        <v>163</v>
      </c>
      <c r="L3012" s="1439">
        <v>2</v>
      </c>
      <c r="M3012" s="910"/>
      <c r="N3012" s="910">
        <f t="shared" si="76"/>
        <v>0</v>
      </c>
      <c r="O3012" s="1248">
        <f>SUM(N3012:N3015)</f>
        <v>0</v>
      </c>
    </row>
    <row r="3013" spans="1:15" ht="69.95" customHeight="1" x14ac:dyDescent="0.25">
      <c r="A3013" s="889"/>
      <c r="B3013" s="900"/>
      <c r="C3013" s="1074">
        <v>11890109</v>
      </c>
      <c r="D3013" s="1070" t="s">
        <v>1321</v>
      </c>
      <c r="E3013" s="1243"/>
      <c r="F3013" s="1244"/>
      <c r="G3013" s="1065">
        <v>212908090</v>
      </c>
      <c r="H3013" s="1245" t="s">
        <v>1322</v>
      </c>
      <c r="I3013" s="1080" t="s">
        <v>1320</v>
      </c>
      <c r="J3013" s="1080"/>
      <c r="K3013" s="1072" t="s">
        <v>163</v>
      </c>
      <c r="L3013" s="1439">
        <v>2</v>
      </c>
      <c r="M3013" s="910"/>
      <c r="N3013" s="910">
        <f t="shared" si="76"/>
        <v>0</v>
      </c>
      <c r="O3013" s="1073"/>
    </row>
    <row r="3014" spans="1:15" ht="69.95" customHeight="1" x14ac:dyDescent="0.25">
      <c r="A3014" s="889"/>
      <c r="B3014" s="900"/>
      <c r="C3014" s="1074">
        <v>2052244</v>
      </c>
      <c r="D3014" s="1070" t="s">
        <v>491</v>
      </c>
      <c r="E3014" s="1243"/>
      <c r="F3014" s="1244"/>
      <c r="G3014" s="1065">
        <v>10606082</v>
      </c>
      <c r="H3014" s="1245" t="s">
        <v>492</v>
      </c>
      <c r="I3014" s="1080" t="s">
        <v>466</v>
      </c>
      <c r="J3014" s="1080"/>
      <c r="K3014" s="1072" t="s">
        <v>163</v>
      </c>
      <c r="L3014" s="1439">
        <v>2</v>
      </c>
      <c r="M3014" s="910"/>
      <c r="N3014" s="910">
        <f t="shared" si="76"/>
        <v>0</v>
      </c>
      <c r="O3014" s="1073"/>
    </row>
    <row r="3015" spans="1:15" ht="69.95" customHeight="1" thickBot="1" x14ac:dyDescent="0.3">
      <c r="A3015" s="889"/>
      <c r="B3015" s="900"/>
      <c r="C3015" s="1074">
        <v>1011139</v>
      </c>
      <c r="D3015" s="1070" t="s">
        <v>1323</v>
      </c>
      <c r="E3015" s="1243"/>
      <c r="F3015" s="1244"/>
      <c r="G3015" s="1065">
        <v>40111060</v>
      </c>
      <c r="H3015" s="1245" t="s">
        <v>1324</v>
      </c>
      <c r="I3015" s="1080" t="s">
        <v>669</v>
      </c>
      <c r="J3015" s="1080"/>
      <c r="K3015" s="1072" t="s">
        <v>103</v>
      </c>
      <c r="L3015" s="1439">
        <v>15</v>
      </c>
      <c r="M3015" s="910"/>
      <c r="N3015" s="910">
        <f t="shared" si="76"/>
        <v>0</v>
      </c>
      <c r="O3015" s="1073"/>
    </row>
    <row r="3016" spans="1:15" ht="69.95" customHeight="1" x14ac:dyDescent="0.25">
      <c r="A3016" s="877"/>
      <c r="B3016" s="1249" t="s">
        <v>1691</v>
      </c>
      <c r="C3016" s="523">
        <v>2120102</v>
      </c>
      <c r="D3016" s="713" t="s">
        <v>655</v>
      </c>
      <c r="E3016" s="1250" t="s">
        <v>1692</v>
      </c>
      <c r="F3016" s="1251" t="s">
        <v>1692</v>
      </c>
      <c r="G3016" s="523">
        <v>12005072</v>
      </c>
      <c r="H3016" s="711" t="s">
        <v>658</v>
      </c>
      <c r="I3016" s="677" t="s">
        <v>466</v>
      </c>
      <c r="J3016" s="677" t="s">
        <v>30</v>
      </c>
      <c r="K3016" s="518" t="s">
        <v>163</v>
      </c>
      <c r="L3016" s="1434">
        <v>2</v>
      </c>
      <c r="M3016" s="521"/>
      <c r="N3016" s="521">
        <f t="shared" si="75"/>
        <v>0</v>
      </c>
      <c r="O3016" s="510">
        <f>SUM(N3016:N3031)</f>
        <v>0</v>
      </c>
    </row>
    <row r="3017" spans="1:15" ht="69.95" customHeight="1" x14ac:dyDescent="0.25">
      <c r="A3017" s="877"/>
      <c r="B3017" s="1252"/>
      <c r="C3017" s="523">
        <v>2112042</v>
      </c>
      <c r="D3017" s="713" t="s">
        <v>659</v>
      </c>
      <c r="E3017" s="1253"/>
      <c r="F3017" s="1254"/>
      <c r="G3017" s="523">
        <v>12611400</v>
      </c>
      <c r="H3017" s="711" t="s">
        <v>660</v>
      </c>
      <c r="I3017" s="677" t="s">
        <v>466</v>
      </c>
      <c r="J3017" s="677"/>
      <c r="K3017" s="518" t="s">
        <v>163</v>
      </c>
      <c r="L3017" s="1434">
        <v>2</v>
      </c>
      <c r="M3017" s="521"/>
      <c r="N3017" s="521">
        <f t="shared" si="75"/>
        <v>0</v>
      </c>
      <c r="O3017" s="522"/>
    </row>
    <row r="3018" spans="1:15" ht="69.95" customHeight="1" x14ac:dyDescent="0.25">
      <c r="A3018" s="877"/>
      <c r="B3018" s="1252"/>
      <c r="C3018" s="595">
        <v>1021739</v>
      </c>
      <c r="D3018" s="713" t="s">
        <v>1333</v>
      </c>
      <c r="E3018" s="1253"/>
      <c r="F3018" s="1254"/>
      <c r="G3018" s="523">
        <v>41002060</v>
      </c>
      <c r="H3018" s="711" t="s">
        <v>1334</v>
      </c>
      <c r="I3018" s="677" t="s">
        <v>685</v>
      </c>
      <c r="J3018" s="677"/>
      <c r="K3018" s="518" t="s">
        <v>103</v>
      </c>
      <c r="L3018" s="1426">
        <v>7</v>
      </c>
      <c r="M3018" s="521"/>
      <c r="N3018" s="521">
        <f t="shared" si="75"/>
        <v>0</v>
      </c>
      <c r="O3018" s="522"/>
    </row>
    <row r="3019" spans="1:15" ht="69.95" customHeight="1" x14ac:dyDescent="0.25">
      <c r="A3019" s="877"/>
      <c r="B3019" s="1252"/>
      <c r="C3019" s="595">
        <v>2601806</v>
      </c>
      <c r="D3019" s="713" t="s">
        <v>673</v>
      </c>
      <c r="E3019" s="1253"/>
      <c r="F3019" s="1254"/>
      <c r="G3019" s="523">
        <v>81201018</v>
      </c>
      <c r="H3019" s="711" t="s">
        <v>676</v>
      </c>
      <c r="I3019" s="677" t="s">
        <v>665</v>
      </c>
      <c r="J3019" s="677"/>
      <c r="K3019" s="518" t="s">
        <v>163</v>
      </c>
      <c r="L3019" s="1426">
        <v>1</v>
      </c>
      <c r="M3019" s="521"/>
      <c r="N3019" s="521">
        <f t="shared" si="75"/>
        <v>0</v>
      </c>
      <c r="O3019" s="522"/>
    </row>
    <row r="3020" spans="1:15" ht="69.95" customHeight="1" x14ac:dyDescent="0.25">
      <c r="A3020" s="877"/>
      <c r="B3020" s="1252"/>
      <c r="C3020" s="595">
        <v>2801502</v>
      </c>
      <c r="D3020" s="713" t="s">
        <v>551</v>
      </c>
      <c r="E3020" s="1253"/>
      <c r="F3020" s="1254"/>
      <c r="G3020" s="523">
        <v>51070150</v>
      </c>
      <c r="H3020" s="711" t="s">
        <v>552</v>
      </c>
      <c r="I3020" s="677" t="s">
        <v>448</v>
      </c>
      <c r="J3020" s="677"/>
      <c r="K3020" s="518" t="s">
        <v>163</v>
      </c>
      <c r="L3020" s="1426">
        <v>1</v>
      </c>
      <c r="M3020" s="521"/>
      <c r="N3020" s="521">
        <f t="shared" si="75"/>
        <v>0</v>
      </c>
      <c r="O3020" s="522"/>
    </row>
    <row r="3021" spans="1:15" ht="69.95" customHeight="1" x14ac:dyDescent="0.25">
      <c r="A3021" s="877"/>
      <c r="B3021" s="1252"/>
      <c r="C3021" s="595">
        <v>2831607</v>
      </c>
      <c r="D3021" s="713" t="s">
        <v>449</v>
      </c>
      <c r="E3021" s="1253"/>
      <c r="F3021" s="1254"/>
      <c r="G3021" s="523">
        <v>54038070</v>
      </c>
      <c r="H3021" s="711" t="s">
        <v>450</v>
      </c>
      <c r="I3021" s="677" t="s">
        <v>448</v>
      </c>
      <c r="J3021" s="677"/>
      <c r="K3021" s="518" t="s">
        <v>163</v>
      </c>
      <c r="L3021" s="1426">
        <v>4</v>
      </c>
      <c r="M3021" s="521"/>
      <c r="N3021" s="521">
        <f t="shared" si="75"/>
        <v>0</v>
      </c>
      <c r="O3021" s="522"/>
    </row>
    <row r="3022" spans="1:15" ht="69.95" customHeight="1" x14ac:dyDescent="0.25">
      <c r="A3022" s="877"/>
      <c r="B3022" s="1252"/>
      <c r="C3022" s="595">
        <v>2820111</v>
      </c>
      <c r="D3022" s="713" t="s">
        <v>455</v>
      </c>
      <c r="E3022" s="1253"/>
      <c r="F3022" s="1254"/>
      <c r="G3022" s="523">
        <v>50113160</v>
      </c>
      <c r="H3022" s="711" t="s">
        <v>456</v>
      </c>
      <c r="I3022" s="677" t="s">
        <v>448</v>
      </c>
      <c r="J3022" s="677"/>
      <c r="K3022" s="518" t="s">
        <v>163</v>
      </c>
      <c r="L3022" s="1426">
        <v>2</v>
      </c>
      <c r="M3022" s="521"/>
      <c r="N3022" s="521">
        <f t="shared" si="75"/>
        <v>0</v>
      </c>
      <c r="O3022" s="522"/>
    </row>
    <row r="3023" spans="1:15" ht="69.95" customHeight="1" x14ac:dyDescent="0.25">
      <c r="A3023" s="877"/>
      <c r="B3023" s="1252"/>
      <c r="C3023" s="595">
        <v>2901620</v>
      </c>
      <c r="D3023" s="713" t="s">
        <v>457</v>
      </c>
      <c r="E3023" s="1253"/>
      <c r="F3023" s="1254"/>
      <c r="G3023" s="523">
        <v>52516050</v>
      </c>
      <c r="H3023" s="711" t="s">
        <v>458</v>
      </c>
      <c r="I3023" s="677" t="s">
        <v>448</v>
      </c>
      <c r="J3023" s="677"/>
      <c r="K3023" s="518" t="s">
        <v>163</v>
      </c>
      <c r="L3023" s="1426">
        <v>6</v>
      </c>
      <c r="M3023" s="521"/>
      <c r="N3023" s="521">
        <f t="shared" si="75"/>
        <v>0</v>
      </c>
      <c r="O3023" s="522"/>
    </row>
    <row r="3024" spans="1:15" ht="69.95" customHeight="1" x14ac:dyDescent="0.25">
      <c r="A3024" s="877"/>
      <c r="B3024" s="1252"/>
      <c r="C3024" s="595">
        <v>2820108</v>
      </c>
      <c r="D3024" s="713" t="s">
        <v>686</v>
      </c>
      <c r="E3024" s="1253"/>
      <c r="F3024" s="1254"/>
      <c r="G3024" s="523">
        <v>50112008</v>
      </c>
      <c r="H3024" s="711" t="s">
        <v>687</v>
      </c>
      <c r="I3024" s="677" t="s">
        <v>448</v>
      </c>
      <c r="J3024" s="677"/>
      <c r="K3024" s="518" t="s">
        <v>163</v>
      </c>
      <c r="L3024" s="1426">
        <v>1</v>
      </c>
      <c r="M3024" s="521"/>
      <c r="N3024" s="521">
        <f t="shared" si="75"/>
        <v>0</v>
      </c>
      <c r="O3024" s="522"/>
    </row>
    <row r="3025" spans="1:15" ht="69.95" customHeight="1" x14ac:dyDescent="0.25">
      <c r="A3025" s="877"/>
      <c r="B3025" s="1252"/>
      <c r="C3025" s="595">
        <v>2515561</v>
      </c>
      <c r="D3025" s="713" t="s">
        <v>1646</v>
      </c>
      <c r="E3025" s="1253"/>
      <c r="F3025" s="1254"/>
      <c r="G3025" s="523">
        <v>81628112</v>
      </c>
      <c r="H3025" s="711" t="s">
        <v>1647</v>
      </c>
      <c r="I3025" s="677" t="s">
        <v>665</v>
      </c>
      <c r="J3025" s="677"/>
      <c r="K3025" s="518" t="s">
        <v>163</v>
      </c>
      <c r="L3025" s="1426">
        <v>1</v>
      </c>
      <c r="M3025" s="521"/>
      <c r="N3025" s="521">
        <f t="shared" si="75"/>
        <v>0</v>
      </c>
      <c r="O3025" s="522"/>
    </row>
    <row r="3026" spans="1:15" ht="69.95" customHeight="1" x14ac:dyDescent="0.25">
      <c r="A3026" s="877"/>
      <c r="B3026" s="1252"/>
      <c r="C3026" s="595">
        <v>2624212</v>
      </c>
      <c r="D3026" s="713" t="s">
        <v>803</v>
      </c>
      <c r="E3026" s="1253"/>
      <c r="F3026" s="1254"/>
      <c r="G3026" s="523">
        <v>80633012</v>
      </c>
      <c r="H3026" s="711" t="s">
        <v>805</v>
      </c>
      <c r="I3026" s="677" t="s">
        <v>665</v>
      </c>
      <c r="J3026" s="677"/>
      <c r="K3026" s="518" t="s">
        <v>163</v>
      </c>
      <c r="L3026" s="1426">
        <v>1</v>
      </c>
      <c r="M3026" s="521"/>
      <c r="N3026" s="521">
        <f t="shared" si="75"/>
        <v>0</v>
      </c>
      <c r="O3026" s="522"/>
    </row>
    <row r="3027" spans="1:15" ht="69.95" customHeight="1" x14ac:dyDescent="0.25">
      <c r="A3027" s="877"/>
      <c r="B3027" s="1252"/>
      <c r="C3027" s="595">
        <v>11592541</v>
      </c>
      <c r="D3027" s="713" t="s">
        <v>1685</v>
      </c>
      <c r="E3027" s="1253"/>
      <c r="F3027" s="1254"/>
      <c r="G3027" s="523" t="e">
        <v>#N/A</v>
      </c>
      <c r="H3027" s="711" t="s">
        <v>1685</v>
      </c>
      <c r="I3027" s="677" t="s">
        <v>685</v>
      </c>
      <c r="J3027" s="677"/>
      <c r="K3027" s="518" t="s">
        <v>163</v>
      </c>
      <c r="L3027" s="1426">
        <v>1</v>
      </c>
      <c r="M3027" s="521"/>
      <c r="N3027" s="521">
        <f t="shared" si="75"/>
        <v>0</v>
      </c>
      <c r="O3027" s="522"/>
    </row>
    <row r="3028" spans="1:15" ht="69.95" customHeight="1" x14ac:dyDescent="0.25">
      <c r="A3028" s="877"/>
      <c r="B3028" s="1252"/>
      <c r="C3028" s="595">
        <v>2802401</v>
      </c>
      <c r="D3028" s="713" t="s">
        <v>444</v>
      </c>
      <c r="E3028" s="1253"/>
      <c r="F3028" s="1254"/>
      <c r="G3028" s="523">
        <v>51070240</v>
      </c>
      <c r="H3028" s="711" t="s">
        <v>447</v>
      </c>
      <c r="I3028" s="677" t="s">
        <v>448</v>
      </c>
      <c r="J3028" s="677"/>
      <c r="K3028" s="518" t="s">
        <v>163</v>
      </c>
      <c r="L3028" s="1426">
        <v>1</v>
      </c>
      <c r="M3028" s="521"/>
      <c r="N3028" s="521">
        <f t="shared" si="75"/>
        <v>0</v>
      </c>
      <c r="O3028" s="522"/>
    </row>
    <row r="3029" spans="1:15" ht="69.95" customHeight="1" x14ac:dyDescent="0.25">
      <c r="A3029" s="877"/>
      <c r="B3029" s="1252"/>
      <c r="C3029" s="595">
        <v>2851630</v>
      </c>
      <c r="D3029" s="713" t="s">
        <v>459</v>
      </c>
      <c r="E3029" s="1253"/>
      <c r="F3029" s="1254"/>
      <c r="G3029" s="523">
        <v>53516052</v>
      </c>
      <c r="H3029" s="711" t="s">
        <v>460</v>
      </c>
      <c r="I3029" s="677" t="s">
        <v>448</v>
      </c>
      <c r="J3029" s="677"/>
      <c r="K3029" s="518" t="s">
        <v>163</v>
      </c>
      <c r="L3029" s="1426">
        <v>1</v>
      </c>
      <c r="M3029" s="521"/>
      <c r="N3029" s="521">
        <f t="shared" si="75"/>
        <v>0</v>
      </c>
      <c r="O3029" s="522"/>
    </row>
    <row r="3030" spans="1:15" ht="69.95" customHeight="1" x14ac:dyDescent="0.25">
      <c r="A3030" s="877"/>
      <c r="B3030" s="1252"/>
      <c r="C3030" s="595">
        <v>7537713</v>
      </c>
      <c r="D3030" s="713" t="s">
        <v>1686</v>
      </c>
      <c r="E3030" s="1253"/>
      <c r="F3030" s="1254"/>
      <c r="G3030" s="523">
        <v>213706046</v>
      </c>
      <c r="H3030" s="711" t="s">
        <v>1687</v>
      </c>
      <c r="I3030" s="677" t="s">
        <v>726</v>
      </c>
      <c r="J3030" s="677"/>
      <c r="K3030" s="518" t="s">
        <v>163</v>
      </c>
      <c r="L3030" s="1426">
        <v>1</v>
      </c>
      <c r="M3030" s="521"/>
      <c r="N3030" s="521">
        <f t="shared" si="75"/>
        <v>0</v>
      </c>
      <c r="O3030" s="522"/>
    </row>
    <row r="3031" spans="1:15" ht="69.95" customHeight="1" x14ac:dyDescent="0.25">
      <c r="A3031" s="877"/>
      <c r="B3031" s="1252"/>
      <c r="C3031" s="523">
        <v>2871001</v>
      </c>
      <c r="D3031" s="713" t="s">
        <v>1688</v>
      </c>
      <c r="E3031" s="1253"/>
      <c r="F3031" s="1254"/>
      <c r="G3031" s="523">
        <v>12201019</v>
      </c>
      <c r="H3031" s="711" t="s">
        <v>1689</v>
      </c>
      <c r="I3031" s="677" t="s">
        <v>466</v>
      </c>
      <c r="J3031" s="677"/>
      <c r="K3031" s="518" t="s">
        <v>163</v>
      </c>
      <c r="L3031" s="1434">
        <v>4</v>
      </c>
      <c r="M3031" s="521"/>
      <c r="N3031" s="521">
        <f t="shared" si="75"/>
        <v>0</v>
      </c>
      <c r="O3031" s="522"/>
    </row>
    <row r="3032" spans="1:15" ht="69.95" customHeight="1" x14ac:dyDescent="0.25">
      <c r="A3032" s="877"/>
      <c r="B3032" s="1252"/>
      <c r="C3032" s="523">
        <v>2351618</v>
      </c>
      <c r="D3032" s="713" t="s">
        <v>1317</v>
      </c>
      <c r="E3032" s="1255" t="s">
        <v>22</v>
      </c>
      <c r="F3032" s="1256" t="s">
        <v>35</v>
      </c>
      <c r="G3032" s="523">
        <v>14216180</v>
      </c>
      <c r="H3032" s="711" t="s">
        <v>1319</v>
      </c>
      <c r="I3032" s="677" t="s">
        <v>1320</v>
      </c>
      <c r="J3032" s="677"/>
      <c r="K3032" s="518" t="s">
        <v>163</v>
      </c>
      <c r="L3032" s="1426">
        <v>2</v>
      </c>
      <c r="M3032" s="521"/>
      <c r="N3032" s="521">
        <f t="shared" si="75"/>
        <v>0</v>
      </c>
      <c r="O3032" s="525">
        <f>SUM(N3032:N3035)</f>
        <v>0</v>
      </c>
    </row>
    <row r="3033" spans="1:15" ht="69.95" customHeight="1" x14ac:dyDescent="0.25">
      <c r="A3033" s="877"/>
      <c r="B3033" s="1252"/>
      <c r="C3033" s="523">
        <v>11890109</v>
      </c>
      <c r="D3033" s="713" t="s">
        <v>1321</v>
      </c>
      <c r="E3033" s="1253"/>
      <c r="F3033" s="1254"/>
      <c r="G3033" s="523">
        <v>212908090</v>
      </c>
      <c r="H3033" s="711" t="s">
        <v>1322</v>
      </c>
      <c r="I3033" s="677" t="s">
        <v>1320</v>
      </c>
      <c r="J3033" s="677"/>
      <c r="K3033" s="518" t="s">
        <v>163</v>
      </c>
      <c r="L3033" s="1426">
        <v>2</v>
      </c>
      <c r="M3033" s="521"/>
      <c r="N3033" s="521">
        <f t="shared" si="75"/>
        <v>0</v>
      </c>
      <c r="O3033" s="522"/>
    </row>
    <row r="3034" spans="1:15" ht="69.95" customHeight="1" x14ac:dyDescent="0.25">
      <c r="A3034" s="877"/>
      <c r="B3034" s="1252"/>
      <c r="C3034" s="523">
        <v>2052244</v>
      </c>
      <c r="D3034" s="713" t="s">
        <v>491</v>
      </c>
      <c r="E3034" s="1253"/>
      <c r="F3034" s="1254"/>
      <c r="G3034" s="523">
        <v>10606082</v>
      </c>
      <c r="H3034" s="711" t="s">
        <v>492</v>
      </c>
      <c r="I3034" s="677" t="s">
        <v>466</v>
      </c>
      <c r="J3034" s="677"/>
      <c r="K3034" s="518" t="s">
        <v>163</v>
      </c>
      <c r="L3034" s="1426">
        <v>2</v>
      </c>
      <c r="M3034" s="521"/>
      <c r="N3034" s="521">
        <f t="shared" si="75"/>
        <v>0</v>
      </c>
      <c r="O3034" s="522"/>
    </row>
    <row r="3035" spans="1:15" ht="69.95" customHeight="1" thickBot="1" x14ac:dyDescent="0.3">
      <c r="A3035" s="877"/>
      <c r="B3035" s="1257"/>
      <c r="C3035" s="688">
        <v>1011139</v>
      </c>
      <c r="D3035" s="713" t="s">
        <v>1323</v>
      </c>
      <c r="E3035" s="1258"/>
      <c r="F3035" s="1259"/>
      <c r="G3035" s="523">
        <v>40111060</v>
      </c>
      <c r="H3035" s="711" t="s">
        <v>1324</v>
      </c>
      <c r="I3035" s="677" t="s">
        <v>669</v>
      </c>
      <c r="J3035" s="677"/>
      <c r="K3035" s="518" t="s">
        <v>103</v>
      </c>
      <c r="L3035" s="1426">
        <v>15</v>
      </c>
      <c r="M3035" s="521"/>
      <c r="N3035" s="521">
        <f t="shared" si="75"/>
        <v>0</v>
      </c>
      <c r="O3035" s="542"/>
    </row>
    <row r="3036" spans="1:15" ht="69.95" customHeight="1" x14ac:dyDescent="0.25">
      <c r="A3036" s="1260"/>
      <c r="B3036" s="1261" t="s">
        <v>1693</v>
      </c>
      <c r="C3036" s="609">
        <v>2120102</v>
      </c>
      <c r="D3036" s="710" t="s">
        <v>655</v>
      </c>
      <c r="E3036" s="1235" t="s">
        <v>1694</v>
      </c>
      <c r="F3036" s="1262" t="s">
        <v>1694</v>
      </c>
      <c r="G3036" s="559">
        <v>12005072</v>
      </c>
      <c r="H3036" s="709" t="s">
        <v>658</v>
      </c>
      <c r="I3036" s="665" t="s">
        <v>466</v>
      </c>
      <c r="J3036" s="665" t="s">
        <v>30</v>
      </c>
      <c r="K3036" s="562" t="s">
        <v>163</v>
      </c>
      <c r="L3036" s="1429">
        <v>6</v>
      </c>
      <c r="M3036" s="563"/>
      <c r="N3036" s="563">
        <f>L3036*M3036</f>
        <v>0</v>
      </c>
      <c r="O3036" s="1263">
        <f>SUM(N3036:N3053)</f>
        <v>0</v>
      </c>
    </row>
    <row r="3037" spans="1:15" ht="69.95" customHeight="1" x14ac:dyDescent="0.25">
      <c r="A3037" s="1260"/>
      <c r="B3037" s="1264"/>
      <c r="C3037" s="609">
        <v>2112042</v>
      </c>
      <c r="D3037" s="710" t="s">
        <v>659</v>
      </c>
      <c r="E3037" s="1237"/>
      <c r="F3037" s="1265"/>
      <c r="G3037" s="559">
        <v>12611400</v>
      </c>
      <c r="H3037" s="709" t="s">
        <v>660</v>
      </c>
      <c r="I3037" s="665" t="s">
        <v>466</v>
      </c>
      <c r="J3037" s="665"/>
      <c r="K3037" s="562" t="s">
        <v>163</v>
      </c>
      <c r="L3037" s="1429">
        <v>6</v>
      </c>
      <c r="M3037" s="563"/>
      <c r="N3037" s="563">
        <f>L3037*M3037</f>
        <v>0</v>
      </c>
      <c r="O3037" s="1266"/>
    </row>
    <row r="3038" spans="1:15" ht="69.95" customHeight="1" x14ac:dyDescent="0.25">
      <c r="A3038" s="1260"/>
      <c r="B3038" s="1264"/>
      <c r="C3038" s="609">
        <v>1021739</v>
      </c>
      <c r="D3038" s="710" t="s">
        <v>1333</v>
      </c>
      <c r="E3038" s="1237"/>
      <c r="F3038" s="1265"/>
      <c r="G3038" s="559">
        <v>41002060</v>
      </c>
      <c r="H3038" s="709" t="s">
        <v>1334</v>
      </c>
      <c r="I3038" s="665" t="s">
        <v>685</v>
      </c>
      <c r="J3038" s="665"/>
      <c r="K3038" s="562" t="s">
        <v>103</v>
      </c>
      <c r="L3038" s="1429">
        <v>21</v>
      </c>
      <c r="M3038" s="563"/>
      <c r="N3038" s="563">
        <f t="shared" ref="N3038:N3057" si="77">L3038*M3038</f>
        <v>0</v>
      </c>
      <c r="O3038" s="1266"/>
    </row>
    <row r="3039" spans="1:15" ht="69.95" customHeight="1" x14ac:dyDescent="0.25">
      <c r="A3039" s="1260"/>
      <c r="B3039" s="1264"/>
      <c r="C3039" s="609">
        <v>2600606</v>
      </c>
      <c r="D3039" s="710" t="s">
        <v>846</v>
      </c>
      <c r="E3039" s="1237"/>
      <c r="F3039" s="1265"/>
      <c r="G3039" s="559">
        <v>81201006</v>
      </c>
      <c r="H3039" s="709" t="s">
        <v>849</v>
      </c>
      <c r="I3039" s="665" t="s">
        <v>665</v>
      </c>
      <c r="J3039" s="665"/>
      <c r="K3039" s="562" t="s">
        <v>163</v>
      </c>
      <c r="L3039" s="1429">
        <v>3</v>
      </c>
      <c r="M3039" s="563"/>
      <c r="N3039" s="563">
        <f t="shared" si="77"/>
        <v>0</v>
      </c>
      <c r="O3039" s="1266"/>
    </row>
    <row r="3040" spans="1:15" ht="69.95" customHeight="1" x14ac:dyDescent="0.25">
      <c r="A3040" s="1260"/>
      <c r="B3040" s="1264"/>
      <c r="C3040" s="609">
        <v>2801502</v>
      </c>
      <c r="D3040" s="710" t="s">
        <v>551</v>
      </c>
      <c r="E3040" s="1237"/>
      <c r="F3040" s="1265"/>
      <c r="G3040" s="559">
        <v>51070150</v>
      </c>
      <c r="H3040" s="709" t="s">
        <v>552</v>
      </c>
      <c r="I3040" s="665" t="s">
        <v>448</v>
      </c>
      <c r="J3040" s="665"/>
      <c r="K3040" s="562" t="s">
        <v>163</v>
      </c>
      <c r="L3040" s="1429">
        <v>3</v>
      </c>
      <c r="M3040" s="563"/>
      <c r="N3040" s="563">
        <f t="shared" si="77"/>
        <v>0</v>
      </c>
      <c r="O3040" s="1266"/>
    </row>
    <row r="3041" spans="1:15" ht="69.95" customHeight="1" x14ac:dyDescent="0.25">
      <c r="A3041" s="1260"/>
      <c r="B3041" s="1264"/>
      <c r="C3041" s="609">
        <v>2831607</v>
      </c>
      <c r="D3041" s="710" t="s">
        <v>449</v>
      </c>
      <c r="E3041" s="1237"/>
      <c r="F3041" s="1265"/>
      <c r="G3041" s="559">
        <v>54038070</v>
      </c>
      <c r="H3041" s="709" t="s">
        <v>450</v>
      </c>
      <c r="I3041" s="665" t="s">
        <v>448</v>
      </c>
      <c r="J3041" s="665"/>
      <c r="K3041" s="562" t="s">
        <v>163</v>
      </c>
      <c r="L3041" s="1429">
        <v>6</v>
      </c>
      <c r="M3041" s="563"/>
      <c r="N3041" s="563">
        <f t="shared" si="77"/>
        <v>0</v>
      </c>
      <c r="O3041" s="1266"/>
    </row>
    <row r="3042" spans="1:15" ht="69.95" customHeight="1" x14ac:dyDescent="0.25">
      <c r="A3042" s="1260"/>
      <c r="B3042" s="1264"/>
      <c r="C3042" s="609">
        <v>2820112</v>
      </c>
      <c r="D3042" s="710" t="s">
        <v>475</v>
      </c>
      <c r="E3042" s="1237"/>
      <c r="F3042" s="1265"/>
      <c r="G3042" s="559">
        <v>50114160</v>
      </c>
      <c r="H3042" s="709" t="s">
        <v>476</v>
      </c>
      <c r="I3042" s="665" t="s">
        <v>448</v>
      </c>
      <c r="J3042" s="665"/>
      <c r="K3042" s="562" t="s">
        <v>163</v>
      </c>
      <c r="L3042" s="1429">
        <v>1</v>
      </c>
      <c r="M3042" s="563"/>
      <c r="N3042" s="563">
        <f t="shared" si="77"/>
        <v>0</v>
      </c>
      <c r="O3042" s="1266"/>
    </row>
    <row r="3043" spans="1:15" ht="69.95" customHeight="1" x14ac:dyDescent="0.25">
      <c r="A3043" s="1260"/>
      <c r="B3043" s="1264"/>
      <c r="C3043" s="609">
        <v>2980680</v>
      </c>
      <c r="D3043" s="710" t="s">
        <v>477</v>
      </c>
      <c r="E3043" s="1237"/>
      <c r="F3043" s="1265"/>
      <c r="G3043" s="559">
        <v>53216306</v>
      </c>
      <c r="H3043" s="709" t="s">
        <v>478</v>
      </c>
      <c r="I3043" s="665" t="s">
        <v>448</v>
      </c>
      <c r="J3043" s="665"/>
      <c r="K3043" s="562" t="s">
        <v>163</v>
      </c>
      <c r="L3043" s="1429">
        <v>2</v>
      </c>
      <c r="M3043" s="563"/>
      <c r="N3043" s="563">
        <f t="shared" si="77"/>
        <v>0</v>
      </c>
      <c r="O3043" s="1266"/>
    </row>
    <row r="3044" spans="1:15" ht="69.95" customHeight="1" x14ac:dyDescent="0.25">
      <c r="A3044" s="1260"/>
      <c r="B3044" s="1264"/>
      <c r="C3044" s="609">
        <v>2901620</v>
      </c>
      <c r="D3044" s="710" t="s">
        <v>457</v>
      </c>
      <c r="E3044" s="1237"/>
      <c r="F3044" s="1265"/>
      <c r="G3044" s="559">
        <v>52516050</v>
      </c>
      <c r="H3044" s="709" t="s">
        <v>458</v>
      </c>
      <c r="I3044" s="665" t="s">
        <v>448</v>
      </c>
      <c r="J3044" s="665"/>
      <c r="K3044" s="562" t="s">
        <v>163</v>
      </c>
      <c r="L3044" s="1429">
        <v>18</v>
      </c>
      <c r="M3044" s="563"/>
      <c r="N3044" s="563">
        <f t="shared" si="77"/>
        <v>0</v>
      </c>
      <c r="O3044" s="1266"/>
    </row>
    <row r="3045" spans="1:15" ht="69.95" customHeight="1" x14ac:dyDescent="0.25">
      <c r="A3045" s="1260"/>
      <c r="B3045" s="1264"/>
      <c r="C3045" s="609">
        <v>2820642</v>
      </c>
      <c r="D3045" s="710" t="s">
        <v>471</v>
      </c>
      <c r="E3045" s="1237"/>
      <c r="F3045" s="1265"/>
      <c r="G3045" s="559">
        <v>54575042</v>
      </c>
      <c r="H3045" s="709" t="s">
        <v>472</v>
      </c>
      <c r="I3045" s="665" t="s">
        <v>448</v>
      </c>
      <c r="J3045" s="665"/>
      <c r="K3045" s="562" t="s">
        <v>163</v>
      </c>
      <c r="L3045" s="1429">
        <v>2</v>
      </c>
      <c r="M3045" s="563"/>
      <c r="N3045" s="563">
        <f t="shared" si="77"/>
        <v>0</v>
      </c>
      <c r="O3045" s="1266"/>
    </row>
    <row r="3046" spans="1:15" ht="69.95" customHeight="1" x14ac:dyDescent="0.25">
      <c r="A3046" s="1260"/>
      <c r="B3046" s="1264"/>
      <c r="C3046" s="609">
        <v>2820108</v>
      </c>
      <c r="D3046" s="710" t="s">
        <v>686</v>
      </c>
      <c r="E3046" s="1237"/>
      <c r="F3046" s="1265"/>
      <c r="G3046" s="559">
        <v>50112008</v>
      </c>
      <c r="H3046" s="709" t="s">
        <v>687</v>
      </c>
      <c r="I3046" s="665" t="s">
        <v>448</v>
      </c>
      <c r="J3046" s="665"/>
      <c r="K3046" s="562" t="s">
        <v>1684</v>
      </c>
      <c r="L3046" s="1429">
        <v>1</v>
      </c>
      <c r="M3046" s="563"/>
      <c r="N3046" s="563">
        <f t="shared" si="77"/>
        <v>0</v>
      </c>
      <c r="O3046" s="1266"/>
    </row>
    <row r="3047" spans="1:15" ht="69.95" customHeight="1" x14ac:dyDescent="0.25">
      <c r="A3047" s="1260"/>
      <c r="B3047" s="1264"/>
      <c r="C3047" s="609">
        <v>2515561</v>
      </c>
      <c r="D3047" s="710" t="s">
        <v>1646</v>
      </c>
      <c r="E3047" s="1237"/>
      <c r="F3047" s="1265"/>
      <c r="G3047" s="559">
        <v>81628112</v>
      </c>
      <c r="H3047" s="709" t="s">
        <v>1647</v>
      </c>
      <c r="I3047" s="665" t="s">
        <v>665</v>
      </c>
      <c r="J3047" s="665"/>
      <c r="K3047" s="562" t="s">
        <v>163</v>
      </c>
      <c r="L3047" s="1429">
        <v>3</v>
      </c>
      <c r="M3047" s="563"/>
      <c r="N3047" s="563">
        <f t="shared" si="77"/>
        <v>0</v>
      </c>
      <c r="O3047" s="1266"/>
    </row>
    <row r="3048" spans="1:15" ht="69.95" customHeight="1" x14ac:dyDescent="0.25">
      <c r="A3048" s="1260"/>
      <c r="B3048" s="1264"/>
      <c r="C3048" s="609">
        <v>2820111</v>
      </c>
      <c r="D3048" s="710" t="s">
        <v>455</v>
      </c>
      <c r="E3048" s="1237"/>
      <c r="F3048" s="1265"/>
      <c r="G3048" s="559">
        <v>50113160</v>
      </c>
      <c r="H3048" s="709" t="s">
        <v>456</v>
      </c>
      <c r="I3048" s="665" t="s">
        <v>448</v>
      </c>
      <c r="J3048" s="665"/>
      <c r="K3048" s="562" t="s">
        <v>163</v>
      </c>
      <c r="L3048" s="1429">
        <v>2</v>
      </c>
      <c r="M3048" s="563"/>
      <c r="N3048" s="563">
        <f t="shared" si="77"/>
        <v>0</v>
      </c>
      <c r="O3048" s="1266"/>
    </row>
    <row r="3049" spans="1:15" ht="69.95" customHeight="1" x14ac:dyDescent="0.25">
      <c r="A3049" s="1260"/>
      <c r="B3049" s="1264"/>
      <c r="C3049" s="609">
        <v>2851630</v>
      </c>
      <c r="D3049" s="710" t="s">
        <v>459</v>
      </c>
      <c r="E3049" s="1237"/>
      <c r="F3049" s="1265"/>
      <c r="G3049" s="559">
        <v>53516052</v>
      </c>
      <c r="H3049" s="709" t="s">
        <v>460</v>
      </c>
      <c r="I3049" s="665" t="s">
        <v>448</v>
      </c>
      <c r="J3049" s="665"/>
      <c r="K3049" s="562" t="s">
        <v>163</v>
      </c>
      <c r="L3049" s="1429">
        <v>2</v>
      </c>
      <c r="M3049" s="563"/>
      <c r="N3049" s="563">
        <f t="shared" si="77"/>
        <v>0</v>
      </c>
      <c r="O3049" s="1266"/>
    </row>
    <row r="3050" spans="1:15" ht="69.95" customHeight="1" x14ac:dyDescent="0.25">
      <c r="A3050" s="1260"/>
      <c r="B3050" s="1264"/>
      <c r="C3050" s="609">
        <v>2624212</v>
      </c>
      <c r="D3050" s="710" t="s">
        <v>803</v>
      </c>
      <c r="E3050" s="1237"/>
      <c r="F3050" s="1265"/>
      <c r="G3050" s="559">
        <v>80633012</v>
      </c>
      <c r="H3050" s="709" t="s">
        <v>805</v>
      </c>
      <c r="I3050" s="665" t="s">
        <v>665</v>
      </c>
      <c r="J3050" s="665"/>
      <c r="K3050" s="562" t="s">
        <v>163</v>
      </c>
      <c r="L3050" s="1429">
        <v>3</v>
      </c>
      <c r="M3050" s="563"/>
      <c r="N3050" s="563">
        <f t="shared" si="77"/>
        <v>0</v>
      </c>
      <c r="O3050" s="1266"/>
    </row>
    <row r="3051" spans="1:15" ht="69.95" customHeight="1" x14ac:dyDescent="0.25">
      <c r="A3051" s="1260"/>
      <c r="B3051" s="1264"/>
      <c r="C3051" s="609">
        <v>11592541</v>
      </c>
      <c r="D3051" s="710" t="s">
        <v>1685</v>
      </c>
      <c r="E3051" s="1237"/>
      <c r="F3051" s="1265"/>
      <c r="G3051" s="559" t="e">
        <v>#N/A</v>
      </c>
      <c r="H3051" s="709" t="s">
        <v>1685</v>
      </c>
      <c r="I3051" s="665" t="s">
        <v>685</v>
      </c>
      <c r="J3051" s="665"/>
      <c r="K3051" s="562" t="s">
        <v>163</v>
      </c>
      <c r="L3051" s="1429">
        <v>3</v>
      </c>
      <c r="M3051" s="563"/>
      <c r="N3051" s="563">
        <f t="shared" si="77"/>
        <v>0</v>
      </c>
      <c r="O3051" s="1266"/>
    </row>
    <row r="3052" spans="1:15" ht="69.95" customHeight="1" x14ac:dyDescent="0.25">
      <c r="A3052" s="1260"/>
      <c r="B3052" s="1264"/>
      <c r="C3052" s="609">
        <v>7537713</v>
      </c>
      <c r="D3052" s="710" t="s">
        <v>1686</v>
      </c>
      <c r="E3052" s="1237"/>
      <c r="F3052" s="1265"/>
      <c r="G3052" s="559">
        <v>213706046</v>
      </c>
      <c r="H3052" s="709" t="s">
        <v>1687</v>
      </c>
      <c r="I3052" s="665" t="s">
        <v>726</v>
      </c>
      <c r="J3052" s="665"/>
      <c r="K3052" s="562" t="s">
        <v>163</v>
      </c>
      <c r="L3052" s="1429">
        <v>1</v>
      </c>
      <c r="M3052" s="563"/>
      <c r="N3052" s="563">
        <f t="shared" si="77"/>
        <v>0</v>
      </c>
      <c r="O3052" s="1266"/>
    </row>
    <row r="3053" spans="1:15" ht="69.95" customHeight="1" x14ac:dyDescent="0.25">
      <c r="A3053" s="1260"/>
      <c r="B3053" s="1264"/>
      <c r="C3053" s="609">
        <v>2871001</v>
      </c>
      <c r="D3053" s="710" t="s">
        <v>1688</v>
      </c>
      <c r="E3053" s="1237"/>
      <c r="F3053" s="1265"/>
      <c r="G3053" s="559">
        <v>12201019</v>
      </c>
      <c r="H3053" s="709" t="s">
        <v>1689</v>
      </c>
      <c r="I3053" s="665" t="s">
        <v>466</v>
      </c>
      <c r="J3053" s="665"/>
      <c r="K3053" s="562" t="s">
        <v>163</v>
      </c>
      <c r="L3053" s="1429">
        <v>4</v>
      </c>
      <c r="M3053" s="563"/>
      <c r="N3053" s="563">
        <f t="shared" si="77"/>
        <v>0</v>
      </c>
      <c r="O3053" s="1266"/>
    </row>
    <row r="3054" spans="1:15" ht="69.95" customHeight="1" x14ac:dyDescent="0.25">
      <c r="A3054" s="1260"/>
      <c r="B3054" s="1264"/>
      <c r="C3054" s="609">
        <v>2351618</v>
      </c>
      <c r="D3054" s="710" t="s">
        <v>1317</v>
      </c>
      <c r="E3054" s="1239" t="s">
        <v>22</v>
      </c>
      <c r="F3054" s="1239" t="s">
        <v>35</v>
      </c>
      <c r="G3054" s="559">
        <v>14216180</v>
      </c>
      <c r="H3054" s="709" t="s">
        <v>1319</v>
      </c>
      <c r="I3054" s="665" t="s">
        <v>1320</v>
      </c>
      <c r="J3054" s="665"/>
      <c r="K3054" s="562" t="s">
        <v>163</v>
      </c>
      <c r="L3054" s="1429">
        <v>2</v>
      </c>
      <c r="M3054" s="563"/>
      <c r="N3054" s="563">
        <f t="shared" si="77"/>
        <v>0</v>
      </c>
      <c r="O3054" s="1267">
        <f>SUM(N3054:N3057)</f>
        <v>0</v>
      </c>
    </row>
    <row r="3055" spans="1:15" ht="69.95" customHeight="1" x14ac:dyDescent="0.25">
      <c r="A3055" s="1260"/>
      <c r="B3055" s="1264"/>
      <c r="C3055" s="609">
        <v>11890109</v>
      </c>
      <c r="D3055" s="710" t="s">
        <v>1321</v>
      </c>
      <c r="E3055" s="1237"/>
      <c r="F3055" s="1265"/>
      <c r="G3055" s="559">
        <v>212908090</v>
      </c>
      <c r="H3055" s="709" t="s">
        <v>1322</v>
      </c>
      <c r="I3055" s="665" t="s">
        <v>1320</v>
      </c>
      <c r="J3055" s="665"/>
      <c r="K3055" s="562" t="s">
        <v>163</v>
      </c>
      <c r="L3055" s="1429">
        <v>2</v>
      </c>
      <c r="M3055" s="563"/>
      <c r="N3055" s="563">
        <f t="shared" si="77"/>
        <v>0</v>
      </c>
      <c r="O3055" s="1266"/>
    </row>
    <row r="3056" spans="1:15" ht="69.95" customHeight="1" x14ac:dyDescent="0.25">
      <c r="A3056" s="1260"/>
      <c r="B3056" s="1264"/>
      <c r="C3056" s="609">
        <v>2052244</v>
      </c>
      <c r="D3056" s="710" t="s">
        <v>491</v>
      </c>
      <c r="E3056" s="1237"/>
      <c r="F3056" s="1265"/>
      <c r="G3056" s="559">
        <v>10606082</v>
      </c>
      <c r="H3056" s="709" t="s">
        <v>492</v>
      </c>
      <c r="I3056" s="665" t="s">
        <v>466</v>
      </c>
      <c r="J3056" s="665"/>
      <c r="K3056" s="562" t="s">
        <v>163</v>
      </c>
      <c r="L3056" s="1429">
        <v>2</v>
      </c>
      <c r="M3056" s="563"/>
      <c r="N3056" s="563">
        <f t="shared" si="77"/>
        <v>0</v>
      </c>
      <c r="O3056" s="1266"/>
    </row>
    <row r="3057" spans="1:15" ht="69.95" customHeight="1" thickBot="1" x14ac:dyDescent="0.3">
      <c r="A3057" s="1260"/>
      <c r="B3057" s="1268"/>
      <c r="C3057" s="609">
        <v>1011139</v>
      </c>
      <c r="D3057" s="710" t="s">
        <v>1323</v>
      </c>
      <c r="E3057" s="1241"/>
      <c r="F3057" s="1269"/>
      <c r="G3057" s="559">
        <v>40111060</v>
      </c>
      <c r="H3057" s="709" t="s">
        <v>1324</v>
      </c>
      <c r="I3057" s="665" t="s">
        <v>669</v>
      </c>
      <c r="J3057" s="665"/>
      <c r="K3057" s="562" t="s">
        <v>103</v>
      </c>
      <c r="L3057" s="1429">
        <v>15</v>
      </c>
      <c r="M3057" s="563"/>
      <c r="N3057" s="563">
        <f t="shared" si="77"/>
        <v>0</v>
      </c>
      <c r="O3057" s="1270"/>
    </row>
    <row r="3058" spans="1:15" ht="69.95" customHeight="1" x14ac:dyDescent="0.25">
      <c r="A3058" s="1271"/>
      <c r="B3058" s="1272" t="s">
        <v>1695</v>
      </c>
      <c r="C3058" s="595">
        <v>2120102</v>
      </c>
      <c r="D3058" s="713" t="s">
        <v>655</v>
      </c>
      <c r="E3058" s="1250" t="s">
        <v>1696</v>
      </c>
      <c r="F3058" s="1251" t="s">
        <v>1696</v>
      </c>
      <c r="G3058" s="512">
        <v>12005072</v>
      </c>
      <c r="H3058" s="712" t="s">
        <v>658</v>
      </c>
      <c r="I3058" s="517" t="s">
        <v>466</v>
      </c>
      <c r="J3058" s="517" t="s">
        <v>30</v>
      </c>
      <c r="K3058" s="518" t="s">
        <v>163</v>
      </c>
      <c r="L3058" s="1426">
        <v>4</v>
      </c>
      <c r="M3058" s="521"/>
      <c r="N3058" s="521">
        <f>L3058*M3058</f>
        <v>0</v>
      </c>
      <c r="O3058" s="1273">
        <f>SUM(N3058:N3075)</f>
        <v>0</v>
      </c>
    </row>
    <row r="3059" spans="1:15" ht="69.95" customHeight="1" x14ac:dyDescent="0.25">
      <c r="A3059" s="1271"/>
      <c r="B3059" s="1274"/>
      <c r="C3059" s="595">
        <v>2112042</v>
      </c>
      <c r="D3059" s="713" t="s">
        <v>659</v>
      </c>
      <c r="E3059" s="1253"/>
      <c r="F3059" s="1254"/>
      <c r="G3059" s="512">
        <v>12611400</v>
      </c>
      <c r="H3059" s="712" t="s">
        <v>660</v>
      </c>
      <c r="I3059" s="517" t="s">
        <v>466</v>
      </c>
      <c r="J3059" s="517"/>
      <c r="K3059" s="518" t="s">
        <v>163</v>
      </c>
      <c r="L3059" s="1426">
        <v>4</v>
      </c>
      <c r="M3059" s="521"/>
      <c r="N3059" s="521">
        <f>L3059*M3059</f>
        <v>0</v>
      </c>
      <c r="O3059" s="1275"/>
    </row>
    <row r="3060" spans="1:15" ht="69.95" customHeight="1" x14ac:dyDescent="0.25">
      <c r="A3060" s="1271"/>
      <c r="B3060" s="1274"/>
      <c r="C3060" s="595">
        <v>1021739</v>
      </c>
      <c r="D3060" s="713" t="s">
        <v>1333</v>
      </c>
      <c r="E3060" s="1253"/>
      <c r="F3060" s="1254"/>
      <c r="G3060" s="512">
        <v>41002060</v>
      </c>
      <c r="H3060" s="712" t="s">
        <v>1334</v>
      </c>
      <c r="I3060" s="517" t="s">
        <v>685</v>
      </c>
      <c r="J3060" s="517"/>
      <c r="K3060" s="518" t="s">
        <v>103</v>
      </c>
      <c r="L3060" s="1426">
        <v>14</v>
      </c>
      <c r="M3060" s="521"/>
      <c r="N3060" s="521">
        <f t="shared" ref="N3060:N3079" si="78">L3060*M3060</f>
        <v>0</v>
      </c>
      <c r="O3060" s="1275"/>
    </row>
    <row r="3061" spans="1:15" ht="69.95" customHeight="1" x14ac:dyDescent="0.25">
      <c r="A3061" s="1271"/>
      <c r="B3061" s="1274"/>
      <c r="C3061" s="595">
        <v>2600606</v>
      </c>
      <c r="D3061" s="713" t="s">
        <v>846</v>
      </c>
      <c r="E3061" s="1253"/>
      <c r="F3061" s="1254"/>
      <c r="G3061" s="512">
        <v>81201006</v>
      </c>
      <c r="H3061" s="712" t="s">
        <v>849</v>
      </c>
      <c r="I3061" s="517" t="s">
        <v>665</v>
      </c>
      <c r="J3061" s="517"/>
      <c r="K3061" s="518" t="s">
        <v>163</v>
      </c>
      <c r="L3061" s="1426">
        <v>2</v>
      </c>
      <c r="M3061" s="521"/>
      <c r="N3061" s="521">
        <f t="shared" si="78"/>
        <v>0</v>
      </c>
      <c r="O3061" s="1275"/>
    </row>
    <row r="3062" spans="1:15" ht="69.95" customHeight="1" x14ac:dyDescent="0.25">
      <c r="A3062" s="1271"/>
      <c r="B3062" s="1274"/>
      <c r="C3062" s="595">
        <v>2801502</v>
      </c>
      <c r="D3062" s="713" t="s">
        <v>551</v>
      </c>
      <c r="E3062" s="1253"/>
      <c r="F3062" s="1254"/>
      <c r="G3062" s="512">
        <v>51070150</v>
      </c>
      <c r="H3062" s="712" t="s">
        <v>552</v>
      </c>
      <c r="I3062" s="517" t="s">
        <v>448</v>
      </c>
      <c r="J3062" s="517"/>
      <c r="K3062" s="518" t="s">
        <v>163</v>
      </c>
      <c r="L3062" s="1426">
        <v>3</v>
      </c>
      <c r="M3062" s="521"/>
      <c r="N3062" s="521">
        <f t="shared" si="78"/>
        <v>0</v>
      </c>
      <c r="O3062" s="1275"/>
    </row>
    <row r="3063" spans="1:15" ht="69.95" customHeight="1" x14ac:dyDescent="0.25">
      <c r="A3063" s="1271"/>
      <c r="B3063" s="1274"/>
      <c r="C3063" s="595">
        <v>2831607</v>
      </c>
      <c r="D3063" s="713" t="s">
        <v>449</v>
      </c>
      <c r="E3063" s="1253"/>
      <c r="F3063" s="1254"/>
      <c r="G3063" s="512">
        <v>54038070</v>
      </c>
      <c r="H3063" s="712" t="s">
        <v>450</v>
      </c>
      <c r="I3063" s="517" t="s">
        <v>448</v>
      </c>
      <c r="J3063" s="517"/>
      <c r="K3063" s="518" t="s">
        <v>163</v>
      </c>
      <c r="L3063" s="1426">
        <v>6</v>
      </c>
      <c r="M3063" s="521"/>
      <c r="N3063" s="521">
        <f t="shared" si="78"/>
        <v>0</v>
      </c>
      <c r="O3063" s="1275"/>
    </row>
    <row r="3064" spans="1:15" ht="69.95" customHeight="1" x14ac:dyDescent="0.25">
      <c r="A3064" s="1271"/>
      <c r="B3064" s="1274"/>
      <c r="C3064" s="595">
        <v>2820112</v>
      </c>
      <c r="D3064" s="713" t="s">
        <v>475</v>
      </c>
      <c r="E3064" s="1253"/>
      <c r="F3064" s="1254"/>
      <c r="G3064" s="512">
        <v>50114160</v>
      </c>
      <c r="H3064" s="712" t="s">
        <v>476</v>
      </c>
      <c r="I3064" s="517" t="s">
        <v>448</v>
      </c>
      <c r="J3064" s="517"/>
      <c r="K3064" s="518" t="s">
        <v>163</v>
      </c>
      <c r="L3064" s="1426">
        <v>1</v>
      </c>
      <c r="M3064" s="521"/>
      <c r="N3064" s="521">
        <f t="shared" si="78"/>
        <v>0</v>
      </c>
      <c r="O3064" s="1275"/>
    </row>
    <row r="3065" spans="1:15" ht="69.95" customHeight="1" x14ac:dyDescent="0.25">
      <c r="A3065" s="1271"/>
      <c r="B3065" s="1274"/>
      <c r="C3065" s="595">
        <v>2980680</v>
      </c>
      <c r="D3065" s="713" t="s">
        <v>477</v>
      </c>
      <c r="E3065" s="1253"/>
      <c r="F3065" s="1254"/>
      <c r="G3065" s="512">
        <v>53216306</v>
      </c>
      <c r="H3065" s="712" t="s">
        <v>478</v>
      </c>
      <c r="I3065" s="517" t="s">
        <v>448</v>
      </c>
      <c r="J3065" s="517"/>
      <c r="K3065" s="518" t="s">
        <v>163</v>
      </c>
      <c r="L3065" s="1426">
        <v>2</v>
      </c>
      <c r="M3065" s="521"/>
      <c r="N3065" s="521">
        <f t="shared" si="78"/>
        <v>0</v>
      </c>
      <c r="O3065" s="1275"/>
    </row>
    <row r="3066" spans="1:15" ht="69.95" customHeight="1" x14ac:dyDescent="0.25">
      <c r="A3066" s="1271"/>
      <c r="B3066" s="1274"/>
      <c r="C3066" s="595">
        <v>2901620</v>
      </c>
      <c r="D3066" s="713" t="s">
        <v>457</v>
      </c>
      <c r="E3066" s="1253"/>
      <c r="F3066" s="1254"/>
      <c r="G3066" s="512">
        <v>52516050</v>
      </c>
      <c r="H3066" s="712" t="s">
        <v>458</v>
      </c>
      <c r="I3066" s="517" t="s">
        <v>448</v>
      </c>
      <c r="J3066" s="517"/>
      <c r="K3066" s="518" t="s">
        <v>163</v>
      </c>
      <c r="L3066" s="1426">
        <v>12</v>
      </c>
      <c r="M3066" s="521"/>
      <c r="N3066" s="521">
        <f t="shared" si="78"/>
        <v>0</v>
      </c>
      <c r="O3066" s="1275"/>
    </row>
    <row r="3067" spans="1:15" ht="69.95" customHeight="1" x14ac:dyDescent="0.25">
      <c r="A3067" s="1271"/>
      <c r="B3067" s="1274"/>
      <c r="C3067" s="595">
        <v>2820642</v>
      </c>
      <c r="D3067" s="713" t="s">
        <v>471</v>
      </c>
      <c r="E3067" s="1253"/>
      <c r="F3067" s="1254"/>
      <c r="G3067" s="512">
        <v>54575042</v>
      </c>
      <c r="H3067" s="712" t="s">
        <v>472</v>
      </c>
      <c r="I3067" s="517" t="s">
        <v>448</v>
      </c>
      <c r="J3067" s="517"/>
      <c r="K3067" s="518" t="s">
        <v>163</v>
      </c>
      <c r="L3067" s="1426">
        <v>2</v>
      </c>
      <c r="M3067" s="521"/>
      <c r="N3067" s="521">
        <f t="shared" si="78"/>
        <v>0</v>
      </c>
      <c r="O3067" s="1275"/>
    </row>
    <row r="3068" spans="1:15" ht="69.95" customHeight="1" x14ac:dyDescent="0.25">
      <c r="A3068" s="1271"/>
      <c r="B3068" s="1274"/>
      <c r="C3068" s="595">
        <v>2820108</v>
      </c>
      <c r="D3068" s="713" t="s">
        <v>686</v>
      </c>
      <c r="E3068" s="1253"/>
      <c r="F3068" s="1254"/>
      <c r="G3068" s="512">
        <v>50112008</v>
      </c>
      <c r="H3068" s="712" t="s">
        <v>687</v>
      </c>
      <c r="I3068" s="517" t="s">
        <v>448</v>
      </c>
      <c r="J3068" s="517"/>
      <c r="K3068" s="518" t="s">
        <v>1684</v>
      </c>
      <c r="L3068" s="1426">
        <v>1</v>
      </c>
      <c r="M3068" s="521"/>
      <c r="N3068" s="521">
        <f t="shared" si="78"/>
        <v>0</v>
      </c>
      <c r="O3068" s="1275"/>
    </row>
    <row r="3069" spans="1:15" ht="69.95" customHeight="1" x14ac:dyDescent="0.25">
      <c r="A3069" s="1271"/>
      <c r="B3069" s="1274"/>
      <c r="C3069" s="595">
        <v>2515561</v>
      </c>
      <c r="D3069" s="713" t="s">
        <v>1646</v>
      </c>
      <c r="E3069" s="1253"/>
      <c r="F3069" s="1254"/>
      <c r="G3069" s="512">
        <v>81628112</v>
      </c>
      <c r="H3069" s="712" t="s">
        <v>1647</v>
      </c>
      <c r="I3069" s="517" t="s">
        <v>665</v>
      </c>
      <c r="J3069" s="517"/>
      <c r="K3069" s="518" t="s">
        <v>163</v>
      </c>
      <c r="L3069" s="1426">
        <v>2</v>
      </c>
      <c r="M3069" s="521"/>
      <c r="N3069" s="521">
        <f t="shared" si="78"/>
        <v>0</v>
      </c>
      <c r="O3069" s="1275"/>
    </row>
    <row r="3070" spans="1:15" ht="69.95" customHeight="1" x14ac:dyDescent="0.25">
      <c r="A3070" s="1271"/>
      <c r="B3070" s="1274"/>
      <c r="C3070" s="595">
        <v>2820111</v>
      </c>
      <c r="D3070" s="713" t="s">
        <v>455</v>
      </c>
      <c r="E3070" s="1253"/>
      <c r="F3070" s="1254"/>
      <c r="G3070" s="512">
        <v>50113160</v>
      </c>
      <c r="H3070" s="712" t="s">
        <v>456</v>
      </c>
      <c r="I3070" s="517" t="s">
        <v>448</v>
      </c>
      <c r="J3070" s="517"/>
      <c r="K3070" s="518" t="s">
        <v>163</v>
      </c>
      <c r="L3070" s="1426">
        <v>2</v>
      </c>
      <c r="M3070" s="521"/>
      <c r="N3070" s="521">
        <f t="shared" si="78"/>
        <v>0</v>
      </c>
      <c r="O3070" s="1275"/>
    </row>
    <row r="3071" spans="1:15" ht="69.95" customHeight="1" x14ac:dyDescent="0.25">
      <c r="A3071" s="1271"/>
      <c r="B3071" s="1274"/>
      <c r="C3071" s="595">
        <v>2851630</v>
      </c>
      <c r="D3071" s="713" t="s">
        <v>459</v>
      </c>
      <c r="E3071" s="1253"/>
      <c r="F3071" s="1254"/>
      <c r="G3071" s="512">
        <v>53516052</v>
      </c>
      <c r="H3071" s="712" t="s">
        <v>460</v>
      </c>
      <c r="I3071" s="517" t="s">
        <v>448</v>
      </c>
      <c r="J3071" s="517"/>
      <c r="K3071" s="518" t="s">
        <v>163</v>
      </c>
      <c r="L3071" s="1426">
        <v>2</v>
      </c>
      <c r="M3071" s="521"/>
      <c r="N3071" s="521">
        <f t="shared" si="78"/>
        <v>0</v>
      </c>
      <c r="O3071" s="1275"/>
    </row>
    <row r="3072" spans="1:15" ht="69.95" customHeight="1" x14ac:dyDescent="0.25">
      <c r="A3072" s="1271"/>
      <c r="B3072" s="1274"/>
      <c r="C3072" s="595">
        <v>2624212</v>
      </c>
      <c r="D3072" s="713" t="s">
        <v>803</v>
      </c>
      <c r="E3072" s="1253"/>
      <c r="F3072" s="1254"/>
      <c r="G3072" s="512">
        <v>80633012</v>
      </c>
      <c r="H3072" s="712" t="s">
        <v>805</v>
      </c>
      <c r="I3072" s="517" t="s">
        <v>665</v>
      </c>
      <c r="J3072" s="517"/>
      <c r="K3072" s="518" t="s">
        <v>163</v>
      </c>
      <c r="L3072" s="1426">
        <v>2</v>
      </c>
      <c r="M3072" s="521"/>
      <c r="N3072" s="521">
        <f t="shared" si="78"/>
        <v>0</v>
      </c>
      <c r="O3072" s="1275"/>
    </row>
    <row r="3073" spans="1:15" ht="69.95" customHeight="1" x14ac:dyDescent="0.25">
      <c r="A3073" s="1271"/>
      <c r="B3073" s="1274"/>
      <c r="C3073" s="595">
        <v>11592541</v>
      </c>
      <c r="D3073" s="713" t="s">
        <v>1685</v>
      </c>
      <c r="E3073" s="1253"/>
      <c r="F3073" s="1254"/>
      <c r="G3073" s="512" t="e">
        <v>#N/A</v>
      </c>
      <c r="H3073" s="712" t="s">
        <v>1685</v>
      </c>
      <c r="I3073" s="517" t="s">
        <v>685</v>
      </c>
      <c r="J3073" s="517"/>
      <c r="K3073" s="518" t="s">
        <v>163</v>
      </c>
      <c r="L3073" s="1426">
        <v>2</v>
      </c>
      <c r="M3073" s="521"/>
      <c r="N3073" s="521">
        <f t="shared" si="78"/>
        <v>0</v>
      </c>
      <c r="O3073" s="1275"/>
    </row>
    <row r="3074" spans="1:15" ht="69.95" customHeight="1" x14ac:dyDescent="0.25">
      <c r="A3074" s="1271"/>
      <c r="B3074" s="1274"/>
      <c r="C3074" s="595">
        <v>7537713</v>
      </c>
      <c r="D3074" s="713" t="s">
        <v>1686</v>
      </c>
      <c r="E3074" s="1253"/>
      <c r="F3074" s="1254"/>
      <c r="G3074" s="512">
        <v>213706046</v>
      </c>
      <c r="H3074" s="712" t="s">
        <v>1687</v>
      </c>
      <c r="I3074" s="517" t="s">
        <v>726</v>
      </c>
      <c r="J3074" s="517"/>
      <c r="K3074" s="518" t="s">
        <v>163</v>
      </c>
      <c r="L3074" s="1426">
        <v>1</v>
      </c>
      <c r="M3074" s="521"/>
      <c r="N3074" s="521">
        <f t="shared" si="78"/>
        <v>0</v>
      </c>
      <c r="O3074" s="1275"/>
    </row>
    <row r="3075" spans="1:15" ht="69.95" customHeight="1" x14ac:dyDescent="0.25">
      <c r="A3075" s="1271"/>
      <c r="B3075" s="1274"/>
      <c r="C3075" s="595">
        <v>2871001</v>
      </c>
      <c r="D3075" s="713" t="s">
        <v>1688</v>
      </c>
      <c r="E3075" s="1253"/>
      <c r="F3075" s="1254"/>
      <c r="G3075" s="512">
        <v>12201019</v>
      </c>
      <c r="H3075" s="712" t="s">
        <v>1689</v>
      </c>
      <c r="I3075" s="517" t="s">
        <v>466</v>
      </c>
      <c r="J3075" s="517"/>
      <c r="K3075" s="518" t="s">
        <v>163</v>
      </c>
      <c r="L3075" s="1426">
        <v>4</v>
      </c>
      <c r="M3075" s="521"/>
      <c r="N3075" s="521">
        <f t="shared" si="78"/>
        <v>0</v>
      </c>
      <c r="O3075" s="1275"/>
    </row>
    <row r="3076" spans="1:15" ht="69.95" customHeight="1" x14ac:dyDescent="0.25">
      <c r="A3076" s="1271"/>
      <c r="B3076" s="1274"/>
      <c r="C3076" s="595">
        <v>2351618</v>
      </c>
      <c r="D3076" s="713" t="s">
        <v>1317</v>
      </c>
      <c r="E3076" s="1255" t="s">
        <v>22</v>
      </c>
      <c r="F3076" s="1256" t="s">
        <v>35</v>
      </c>
      <c r="G3076" s="512">
        <v>14216180</v>
      </c>
      <c r="H3076" s="712" t="s">
        <v>1319</v>
      </c>
      <c r="I3076" s="517" t="s">
        <v>1320</v>
      </c>
      <c r="J3076" s="517"/>
      <c r="K3076" s="518" t="s">
        <v>163</v>
      </c>
      <c r="L3076" s="1426">
        <v>2</v>
      </c>
      <c r="M3076" s="521"/>
      <c r="N3076" s="521">
        <f t="shared" si="78"/>
        <v>0</v>
      </c>
      <c r="O3076" s="1276">
        <f>SUM(N3076:N3079)</f>
        <v>0</v>
      </c>
    </row>
    <row r="3077" spans="1:15" ht="69.95" customHeight="1" x14ac:dyDescent="0.25">
      <c r="A3077" s="1271"/>
      <c r="B3077" s="1274"/>
      <c r="C3077" s="595">
        <v>11890109</v>
      </c>
      <c r="D3077" s="713" t="s">
        <v>1321</v>
      </c>
      <c r="E3077" s="1253"/>
      <c r="F3077" s="1254"/>
      <c r="G3077" s="512">
        <v>212908090</v>
      </c>
      <c r="H3077" s="712" t="s">
        <v>1322</v>
      </c>
      <c r="I3077" s="517" t="s">
        <v>1320</v>
      </c>
      <c r="J3077" s="517"/>
      <c r="K3077" s="518" t="s">
        <v>163</v>
      </c>
      <c r="L3077" s="1426">
        <v>2</v>
      </c>
      <c r="M3077" s="521"/>
      <c r="N3077" s="521">
        <f t="shared" si="78"/>
        <v>0</v>
      </c>
      <c r="O3077" s="1275"/>
    </row>
    <row r="3078" spans="1:15" ht="69.95" customHeight="1" x14ac:dyDescent="0.25">
      <c r="A3078" s="1271"/>
      <c r="B3078" s="1274"/>
      <c r="C3078" s="595">
        <v>2052244</v>
      </c>
      <c r="D3078" s="713" t="s">
        <v>491</v>
      </c>
      <c r="E3078" s="1253"/>
      <c r="F3078" s="1254"/>
      <c r="G3078" s="512">
        <v>10606082</v>
      </c>
      <c r="H3078" s="712" t="s">
        <v>492</v>
      </c>
      <c r="I3078" s="517" t="s">
        <v>466</v>
      </c>
      <c r="J3078" s="517"/>
      <c r="K3078" s="518" t="s">
        <v>163</v>
      </c>
      <c r="L3078" s="1426">
        <v>2</v>
      </c>
      <c r="M3078" s="521"/>
      <c r="N3078" s="521">
        <f t="shared" si="78"/>
        <v>0</v>
      </c>
      <c r="O3078" s="1275"/>
    </row>
    <row r="3079" spans="1:15" ht="69.95" customHeight="1" thickBot="1" x14ac:dyDescent="0.3">
      <c r="A3079" s="1271"/>
      <c r="B3079" s="1277"/>
      <c r="C3079" s="595">
        <v>1011139</v>
      </c>
      <c r="D3079" s="713" t="s">
        <v>1323</v>
      </c>
      <c r="E3079" s="1258"/>
      <c r="F3079" s="1259"/>
      <c r="G3079" s="512">
        <v>40111060</v>
      </c>
      <c r="H3079" s="712" t="s">
        <v>1324</v>
      </c>
      <c r="I3079" s="517" t="s">
        <v>669</v>
      </c>
      <c r="J3079" s="517"/>
      <c r="K3079" s="518" t="s">
        <v>103</v>
      </c>
      <c r="L3079" s="1426">
        <v>15</v>
      </c>
      <c r="M3079" s="521"/>
      <c r="N3079" s="521">
        <f t="shared" si="78"/>
        <v>0</v>
      </c>
      <c r="O3079" s="1278"/>
    </row>
    <row r="3080" spans="1:15" ht="69.95" customHeight="1" x14ac:dyDescent="0.25">
      <c r="A3080" s="1271"/>
      <c r="B3080" s="1272"/>
      <c r="C3080" s="595">
        <v>2527504</v>
      </c>
      <c r="D3080" s="713" t="s">
        <v>1697</v>
      </c>
      <c r="E3080" s="1250" t="s">
        <v>29</v>
      </c>
      <c r="F3080" s="1251"/>
      <c r="G3080" s="512" t="e">
        <v>#N/A</v>
      </c>
      <c r="H3080" s="712" t="s">
        <v>1697</v>
      </c>
      <c r="I3080" s="517" t="s">
        <v>665</v>
      </c>
      <c r="J3080" s="517"/>
      <c r="K3080" s="518" t="s">
        <v>163</v>
      </c>
      <c r="L3080" s="1426">
        <v>1</v>
      </c>
      <c r="M3080" s="521"/>
      <c r="N3080" s="521">
        <f>L3080*M3080</f>
        <v>0</v>
      </c>
      <c r="O3080" s="1273">
        <f>N3080</f>
        <v>0</v>
      </c>
    </row>
    <row r="3081" spans="1:15" ht="69.95" customHeight="1" x14ac:dyDescent="0.25">
      <c r="A3081" s="1271"/>
      <c r="B3081" s="1279" t="s">
        <v>1698</v>
      </c>
      <c r="C3081" s="1074">
        <v>2056203</v>
      </c>
      <c r="D3081" s="1070" t="s">
        <v>727</v>
      </c>
      <c r="E3081" s="1280" t="s">
        <v>1699</v>
      </c>
      <c r="F3081" s="1244" t="s">
        <v>35</v>
      </c>
      <c r="G3081" s="1065">
        <v>10804300</v>
      </c>
      <c r="H3081" s="1245" t="s">
        <v>728</v>
      </c>
      <c r="I3081" s="1080" t="s">
        <v>466</v>
      </c>
      <c r="J3081" s="1080" t="s">
        <v>623</v>
      </c>
      <c r="K3081" s="1072" t="s">
        <v>163</v>
      </c>
      <c r="L3081" s="1439">
        <v>3</v>
      </c>
      <c r="M3081" s="910"/>
      <c r="N3081" s="910">
        <f>L3081*M3081</f>
        <v>0</v>
      </c>
      <c r="O3081" s="1281">
        <f>SUM(N3081:N3083)</f>
        <v>0</v>
      </c>
    </row>
    <row r="3082" spans="1:15" ht="69.95" customHeight="1" x14ac:dyDescent="0.25">
      <c r="A3082" s="1271"/>
      <c r="B3082" s="1279"/>
      <c r="C3082" s="1074">
        <v>2871001</v>
      </c>
      <c r="D3082" s="1070" t="s">
        <v>1688</v>
      </c>
      <c r="E3082" s="1280"/>
      <c r="F3082" s="1244"/>
      <c r="G3082" s="1065">
        <v>12201019</v>
      </c>
      <c r="H3082" s="1245" t="s">
        <v>1689</v>
      </c>
      <c r="I3082" s="1080" t="s">
        <v>466</v>
      </c>
      <c r="J3082" s="1080"/>
      <c r="K3082" s="1072" t="s">
        <v>163</v>
      </c>
      <c r="L3082" s="1439">
        <v>3</v>
      </c>
      <c r="M3082" s="910"/>
      <c r="N3082" s="910">
        <f>L3082*M3082</f>
        <v>0</v>
      </c>
      <c r="O3082" s="1281"/>
    </row>
    <row r="3083" spans="1:15" ht="69.95" customHeight="1" x14ac:dyDescent="0.25">
      <c r="A3083" s="1271"/>
      <c r="B3083" s="1279"/>
      <c r="C3083" s="1074">
        <v>7537713</v>
      </c>
      <c r="D3083" s="1070" t="s">
        <v>1686</v>
      </c>
      <c r="E3083" s="1280"/>
      <c r="F3083" s="1244"/>
      <c r="G3083" s="1065">
        <v>213706046</v>
      </c>
      <c r="H3083" s="1245" t="s">
        <v>1687</v>
      </c>
      <c r="I3083" s="1080" t="s">
        <v>726</v>
      </c>
      <c r="J3083" s="1080"/>
      <c r="K3083" s="1072" t="s">
        <v>163</v>
      </c>
      <c r="L3083" s="1439">
        <v>1</v>
      </c>
      <c r="M3083" s="910"/>
      <c r="N3083" s="910">
        <f>L3083*M3083</f>
        <v>0</v>
      </c>
      <c r="O3083" s="1281"/>
    </row>
    <row r="3084" spans="1:15" ht="69.75" customHeight="1" x14ac:dyDescent="0.25">
      <c r="A3084" s="1282"/>
      <c r="B3084" s="1283"/>
      <c r="C3084" s="1284">
        <v>1101233</v>
      </c>
      <c r="D3084" s="1285" t="s">
        <v>1700</v>
      </c>
      <c r="E3084" s="1286" t="s">
        <v>1701</v>
      </c>
      <c r="F3084" s="1287" t="s">
        <v>35</v>
      </c>
      <c r="G3084" s="1288">
        <v>40512054</v>
      </c>
      <c r="H3084" s="1289" t="s">
        <v>1702</v>
      </c>
      <c r="I3084" s="1290" t="s">
        <v>685</v>
      </c>
      <c r="J3084" s="1290"/>
      <c r="K3084" s="1291" t="s">
        <v>163</v>
      </c>
      <c r="L3084" s="1440">
        <v>20</v>
      </c>
      <c r="M3084" s="1292"/>
      <c r="N3084" s="1292">
        <f t="shared" ref="N3084:N3147" si="79">L3084*M3084</f>
        <v>0</v>
      </c>
      <c r="O3084" s="1293">
        <f>SUM(N3084:N3090)</f>
        <v>0</v>
      </c>
    </row>
    <row r="3085" spans="1:15" ht="69.75" customHeight="1" x14ac:dyDescent="0.25">
      <c r="A3085" s="1282"/>
      <c r="B3085" s="1294"/>
      <c r="C3085" s="1284">
        <v>2060102</v>
      </c>
      <c r="D3085" s="1285" t="s">
        <v>1703</v>
      </c>
      <c r="E3085" s="1295"/>
      <c r="F3085" s="1282"/>
      <c r="G3085" s="1288">
        <v>10601062</v>
      </c>
      <c r="H3085" s="1289" t="s">
        <v>1704</v>
      </c>
      <c r="I3085" s="1290" t="s">
        <v>466</v>
      </c>
      <c r="J3085" s="1290"/>
      <c r="K3085" s="1291" t="s">
        <v>163</v>
      </c>
      <c r="L3085" s="1440">
        <v>2</v>
      </c>
      <c r="M3085" s="1292"/>
      <c r="N3085" s="1292">
        <f t="shared" si="79"/>
        <v>0</v>
      </c>
      <c r="O3085" s="1296"/>
    </row>
    <row r="3086" spans="1:15" ht="69.75" customHeight="1" x14ac:dyDescent="0.25">
      <c r="A3086" s="1282"/>
      <c r="B3086" s="1294"/>
      <c r="C3086" s="1284">
        <v>7360116</v>
      </c>
      <c r="D3086" s="1285" t="s">
        <v>1705</v>
      </c>
      <c r="E3086" s="1295"/>
      <c r="F3086" s="1282"/>
      <c r="G3086" s="1288">
        <v>210508016</v>
      </c>
      <c r="H3086" s="1289" t="s">
        <v>1706</v>
      </c>
      <c r="I3086" s="1290" t="s">
        <v>726</v>
      </c>
      <c r="J3086" s="1290"/>
      <c r="K3086" s="1291" t="s">
        <v>163</v>
      </c>
      <c r="L3086" s="1440">
        <v>0.1</v>
      </c>
      <c r="M3086" s="1292"/>
      <c r="N3086" s="1292">
        <f t="shared" si="79"/>
        <v>0</v>
      </c>
      <c r="O3086" s="1296"/>
    </row>
    <row r="3087" spans="1:15" ht="69.75" customHeight="1" x14ac:dyDescent="0.25">
      <c r="A3087" s="1282"/>
      <c r="B3087" s="1294"/>
      <c r="C3087" s="1284">
        <v>7361755</v>
      </c>
      <c r="D3087" s="1285" t="s">
        <v>1707</v>
      </c>
      <c r="E3087" s="1295"/>
      <c r="F3087" s="1282"/>
      <c r="G3087" s="1288" t="e">
        <v>#N/A</v>
      </c>
      <c r="H3087" s="1289" t="s">
        <v>1707</v>
      </c>
      <c r="I3087" s="1290" t="s">
        <v>726</v>
      </c>
      <c r="J3087" s="1290"/>
      <c r="K3087" s="1291" t="s">
        <v>163</v>
      </c>
      <c r="L3087" s="1440">
        <v>5</v>
      </c>
      <c r="M3087" s="1292"/>
      <c r="N3087" s="1292">
        <f t="shared" si="79"/>
        <v>0</v>
      </c>
      <c r="O3087" s="1296"/>
    </row>
    <row r="3088" spans="1:15" ht="69.75" customHeight="1" x14ac:dyDescent="0.25">
      <c r="A3088" s="1282"/>
      <c r="B3088" s="1294"/>
      <c r="C3088" s="1284">
        <v>2361016</v>
      </c>
      <c r="D3088" s="1285" t="s">
        <v>1708</v>
      </c>
      <c r="E3088" s="1295"/>
      <c r="F3088" s="1282"/>
      <c r="G3088" s="1288" t="e">
        <v>#N/A</v>
      </c>
      <c r="H3088" s="1289" t="s">
        <v>1708</v>
      </c>
      <c r="I3088" s="1290" t="s">
        <v>726</v>
      </c>
      <c r="J3088" s="1290"/>
      <c r="K3088" s="1291" t="s">
        <v>163</v>
      </c>
      <c r="L3088" s="1440">
        <v>2</v>
      </c>
      <c r="M3088" s="1292"/>
      <c r="N3088" s="1292">
        <f t="shared" si="79"/>
        <v>0</v>
      </c>
      <c r="O3088" s="1296"/>
    </row>
    <row r="3089" spans="1:15" ht="69.75" customHeight="1" x14ac:dyDescent="0.25">
      <c r="A3089" s="1282"/>
      <c r="B3089" s="1294"/>
      <c r="C3089" s="1284">
        <v>2860104</v>
      </c>
      <c r="D3089" s="1285" t="s">
        <v>1709</v>
      </c>
      <c r="E3089" s="1295"/>
      <c r="F3089" s="1282"/>
      <c r="G3089" s="1288" t="e">
        <v>#N/A</v>
      </c>
      <c r="H3089" s="1289" t="s">
        <v>1709</v>
      </c>
      <c r="I3089" s="1290" t="s">
        <v>726</v>
      </c>
      <c r="J3089" s="1290"/>
      <c r="K3089" s="1291" t="s">
        <v>163</v>
      </c>
      <c r="L3089" s="1440">
        <v>5</v>
      </c>
      <c r="M3089" s="1292"/>
      <c r="N3089" s="1292">
        <f t="shared" si="79"/>
        <v>0</v>
      </c>
      <c r="O3089" s="1296"/>
    </row>
    <row r="3090" spans="1:15" ht="69.75" customHeight="1" x14ac:dyDescent="0.25">
      <c r="A3090" s="1282"/>
      <c r="B3090" s="1297"/>
      <c r="C3090" s="1284">
        <v>4751003</v>
      </c>
      <c r="D3090" s="1285" t="s">
        <v>1710</v>
      </c>
      <c r="E3090" s="1298"/>
      <c r="F3090" s="1299"/>
      <c r="G3090" s="1288">
        <v>210512350</v>
      </c>
      <c r="H3090" s="1289" t="s">
        <v>1711</v>
      </c>
      <c r="I3090" s="1290" t="s">
        <v>726</v>
      </c>
      <c r="J3090" s="1290"/>
      <c r="K3090" s="1291" t="s">
        <v>163</v>
      </c>
      <c r="L3090" s="1440">
        <v>5</v>
      </c>
      <c r="M3090" s="1292"/>
      <c r="N3090" s="1292">
        <f t="shared" si="79"/>
        <v>0</v>
      </c>
      <c r="O3090" s="1300"/>
    </row>
    <row r="3091" spans="1:15" ht="69.75" customHeight="1" x14ac:dyDescent="0.25">
      <c r="A3091" s="1282"/>
      <c r="B3091" s="1283"/>
      <c r="C3091" s="1301">
        <v>1101333</v>
      </c>
      <c r="D3091" s="1285" t="s">
        <v>1712</v>
      </c>
      <c r="E3091" s="1286" t="s">
        <v>1713</v>
      </c>
      <c r="F3091" s="1287" t="s">
        <v>35</v>
      </c>
      <c r="G3091" s="1288">
        <v>40513054</v>
      </c>
      <c r="H3091" s="1289" t="s">
        <v>1714</v>
      </c>
      <c r="I3091" s="1290" t="s">
        <v>685</v>
      </c>
      <c r="J3091" s="1290"/>
      <c r="K3091" s="1291" t="s">
        <v>163</v>
      </c>
      <c r="L3091" s="1441">
        <v>20</v>
      </c>
      <c r="M3091" s="1292"/>
      <c r="N3091" s="1292">
        <f t="shared" si="79"/>
        <v>0</v>
      </c>
      <c r="O3091" s="1293">
        <f>SUM(N3091:N3097)</f>
        <v>0</v>
      </c>
    </row>
    <row r="3092" spans="1:15" ht="69.75" customHeight="1" x14ac:dyDescent="0.25">
      <c r="A3092" s="1282"/>
      <c r="B3092" s="1294"/>
      <c r="C3092" s="1302">
        <v>2060102</v>
      </c>
      <c r="D3092" s="1285" t="s">
        <v>1703</v>
      </c>
      <c r="E3092" s="1295"/>
      <c r="F3092" s="1282"/>
      <c r="G3092" s="1288">
        <v>10601062</v>
      </c>
      <c r="H3092" s="1289" t="s">
        <v>1704</v>
      </c>
      <c r="I3092" s="1290" t="s">
        <v>466</v>
      </c>
      <c r="J3092" s="1290"/>
      <c r="K3092" s="1291" t="s">
        <v>163</v>
      </c>
      <c r="L3092" s="1441">
        <v>3</v>
      </c>
      <c r="M3092" s="1292"/>
      <c r="N3092" s="1292">
        <f t="shared" si="79"/>
        <v>0</v>
      </c>
      <c r="O3092" s="1296"/>
    </row>
    <row r="3093" spans="1:15" ht="69.75" customHeight="1" x14ac:dyDescent="0.25">
      <c r="A3093" s="1282"/>
      <c r="B3093" s="1294"/>
      <c r="C3093" s="1302">
        <v>7360116</v>
      </c>
      <c r="D3093" s="1285" t="s">
        <v>1705</v>
      </c>
      <c r="E3093" s="1295"/>
      <c r="F3093" s="1282"/>
      <c r="G3093" s="1288">
        <v>210508016</v>
      </c>
      <c r="H3093" s="1289" t="s">
        <v>1706</v>
      </c>
      <c r="I3093" s="1290" t="s">
        <v>726</v>
      </c>
      <c r="J3093" s="1290"/>
      <c r="K3093" s="1291" t="s">
        <v>163</v>
      </c>
      <c r="L3093" s="1441">
        <v>0.1</v>
      </c>
      <c r="M3093" s="1292"/>
      <c r="N3093" s="1292">
        <f t="shared" si="79"/>
        <v>0</v>
      </c>
      <c r="O3093" s="1296"/>
    </row>
    <row r="3094" spans="1:15" ht="69.75" customHeight="1" x14ac:dyDescent="0.25">
      <c r="A3094" s="1282"/>
      <c r="B3094" s="1294"/>
      <c r="C3094" s="1302">
        <v>7361755</v>
      </c>
      <c r="D3094" s="1285" t="s">
        <v>1707</v>
      </c>
      <c r="E3094" s="1295"/>
      <c r="F3094" s="1282"/>
      <c r="G3094" s="1288" t="e">
        <v>#N/A</v>
      </c>
      <c r="H3094" s="1289" t="s">
        <v>1707</v>
      </c>
      <c r="I3094" s="1290" t="s">
        <v>726</v>
      </c>
      <c r="J3094" s="1290"/>
      <c r="K3094" s="1291" t="s">
        <v>163</v>
      </c>
      <c r="L3094" s="1441">
        <v>5</v>
      </c>
      <c r="M3094" s="1292"/>
      <c r="N3094" s="1292">
        <f t="shared" si="79"/>
        <v>0</v>
      </c>
      <c r="O3094" s="1296"/>
    </row>
    <row r="3095" spans="1:15" ht="69.75" customHeight="1" x14ac:dyDescent="0.25">
      <c r="A3095" s="1282"/>
      <c r="B3095" s="1294"/>
      <c r="C3095" s="1302">
        <v>2361016</v>
      </c>
      <c r="D3095" s="1285" t="s">
        <v>1708</v>
      </c>
      <c r="E3095" s="1295"/>
      <c r="F3095" s="1282"/>
      <c r="G3095" s="1288" t="e">
        <v>#N/A</v>
      </c>
      <c r="H3095" s="1289" t="s">
        <v>1708</v>
      </c>
      <c r="I3095" s="1290" t="s">
        <v>726</v>
      </c>
      <c r="J3095" s="1290"/>
      <c r="K3095" s="1291" t="s">
        <v>163</v>
      </c>
      <c r="L3095" s="1441">
        <v>2</v>
      </c>
      <c r="M3095" s="1292"/>
      <c r="N3095" s="1292">
        <f t="shared" si="79"/>
        <v>0</v>
      </c>
      <c r="O3095" s="1296"/>
    </row>
    <row r="3096" spans="1:15" ht="69.75" customHeight="1" x14ac:dyDescent="0.25">
      <c r="A3096" s="1282"/>
      <c r="B3096" s="1294"/>
      <c r="C3096" s="1302">
        <v>2860104</v>
      </c>
      <c r="D3096" s="1285" t="s">
        <v>1709</v>
      </c>
      <c r="E3096" s="1295"/>
      <c r="F3096" s="1282"/>
      <c r="G3096" s="1288" t="e">
        <v>#N/A</v>
      </c>
      <c r="H3096" s="1289" t="s">
        <v>1709</v>
      </c>
      <c r="I3096" s="1290" t="s">
        <v>726</v>
      </c>
      <c r="J3096" s="1290"/>
      <c r="K3096" s="1291" t="s">
        <v>163</v>
      </c>
      <c r="L3096" s="1441">
        <v>5</v>
      </c>
      <c r="M3096" s="1292"/>
      <c r="N3096" s="1292">
        <f t="shared" si="79"/>
        <v>0</v>
      </c>
      <c r="O3096" s="1296"/>
    </row>
    <row r="3097" spans="1:15" ht="69.75" customHeight="1" x14ac:dyDescent="0.25">
      <c r="A3097" s="1282"/>
      <c r="B3097" s="1297"/>
      <c r="C3097" s="1302">
        <v>4751003</v>
      </c>
      <c r="D3097" s="1285" t="s">
        <v>1710</v>
      </c>
      <c r="E3097" s="1298"/>
      <c r="F3097" s="1299"/>
      <c r="G3097" s="1288">
        <v>210512350</v>
      </c>
      <c r="H3097" s="1289" t="s">
        <v>1711</v>
      </c>
      <c r="I3097" s="1290" t="s">
        <v>726</v>
      </c>
      <c r="J3097" s="1290"/>
      <c r="K3097" s="1291" t="s">
        <v>163</v>
      </c>
      <c r="L3097" s="1441">
        <v>5</v>
      </c>
      <c r="M3097" s="1292"/>
      <c r="N3097" s="1292">
        <f t="shared" si="79"/>
        <v>0</v>
      </c>
      <c r="O3097" s="1300"/>
    </row>
    <row r="3098" spans="1:15" ht="69.75" customHeight="1" x14ac:dyDescent="0.25">
      <c r="A3098" s="1282"/>
      <c r="B3098" s="1283"/>
      <c r="C3098" s="1301">
        <v>1101335</v>
      </c>
      <c r="D3098" s="1285" t="s">
        <v>1715</v>
      </c>
      <c r="E3098" s="1286" t="s">
        <v>1716</v>
      </c>
      <c r="F3098" s="1287" t="s">
        <v>35</v>
      </c>
      <c r="G3098" s="1288">
        <v>40513056</v>
      </c>
      <c r="H3098" s="1289" t="s">
        <v>1717</v>
      </c>
      <c r="I3098" s="1290" t="s">
        <v>685</v>
      </c>
      <c r="J3098" s="1290"/>
      <c r="K3098" s="1291" t="s">
        <v>163</v>
      </c>
      <c r="L3098" s="1441">
        <v>20</v>
      </c>
      <c r="M3098" s="1292"/>
      <c r="N3098" s="1292">
        <f t="shared" si="79"/>
        <v>0</v>
      </c>
      <c r="O3098" s="1293">
        <f>SUM(N3098:N3104)</f>
        <v>0</v>
      </c>
    </row>
    <row r="3099" spans="1:15" ht="69.75" customHeight="1" x14ac:dyDescent="0.25">
      <c r="A3099" s="1282"/>
      <c r="B3099" s="1294"/>
      <c r="C3099" s="1302">
        <v>2060102</v>
      </c>
      <c r="D3099" s="1285" t="s">
        <v>1703</v>
      </c>
      <c r="E3099" s="1295"/>
      <c r="F3099" s="1282"/>
      <c r="G3099" s="1288">
        <v>10601062</v>
      </c>
      <c r="H3099" s="1289" t="s">
        <v>1704</v>
      </c>
      <c r="I3099" s="1290" t="s">
        <v>466</v>
      </c>
      <c r="J3099" s="1290"/>
      <c r="K3099" s="1291" t="s">
        <v>163</v>
      </c>
      <c r="L3099" s="1441">
        <v>3</v>
      </c>
      <c r="M3099" s="1292"/>
      <c r="N3099" s="1292">
        <f t="shared" si="79"/>
        <v>0</v>
      </c>
      <c r="O3099" s="1296"/>
    </row>
    <row r="3100" spans="1:15" ht="69.75" customHeight="1" x14ac:dyDescent="0.25">
      <c r="A3100" s="1282"/>
      <c r="B3100" s="1294"/>
      <c r="C3100" s="1302">
        <v>7360116</v>
      </c>
      <c r="D3100" s="1285" t="s">
        <v>1705</v>
      </c>
      <c r="E3100" s="1295"/>
      <c r="F3100" s="1282"/>
      <c r="G3100" s="1288">
        <v>210508016</v>
      </c>
      <c r="H3100" s="1289" t="s">
        <v>1706</v>
      </c>
      <c r="I3100" s="1290" t="s">
        <v>726</v>
      </c>
      <c r="J3100" s="1290"/>
      <c r="K3100" s="1291" t="s">
        <v>163</v>
      </c>
      <c r="L3100" s="1441">
        <v>0.1</v>
      </c>
      <c r="M3100" s="1292"/>
      <c r="N3100" s="1292">
        <f t="shared" si="79"/>
        <v>0</v>
      </c>
      <c r="O3100" s="1296"/>
    </row>
    <row r="3101" spans="1:15" ht="69.75" customHeight="1" x14ac:dyDescent="0.25">
      <c r="A3101" s="1282"/>
      <c r="B3101" s="1294"/>
      <c r="C3101" s="1302">
        <v>7361755</v>
      </c>
      <c r="D3101" s="1285" t="s">
        <v>1707</v>
      </c>
      <c r="E3101" s="1295"/>
      <c r="F3101" s="1282"/>
      <c r="G3101" s="1288" t="e">
        <v>#N/A</v>
      </c>
      <c r="H3101" s="1289" t="s">
        <v>1707</v>
      </c>
      <c r="I3101" s="1290" t="s">
        <v>726</v>
      </c>
      <c r="J3101" s="1290"/>
      <c r="K3101" s="1291" t="s">
        <v>163</v>
      </c>
      <c r="L3101" s="1441">
        <v>5</v>
      </c>
      <c r="M3101" s="1292"/>
      <c r="N3101" s="1292">
        <f t="shared" si="79"/>
        <v>0</v>
      </c>
      <c r="O3101" s="1296"/>
    </row>
    <row r="3102" spans="1:15" ht="69.75" customHeight="1" x14ac:dyDescent="0.25">
      <c r="A3102" s="1282"/>
      <c r="B3102" s="1294"/>
      <c r="C3102" s="1302">
        <v>2361016</v>
      </c>
      <c r="D3102" s="1285" t="s">
        <v>1708</v>
      </c>
      <c r="E3102" s="1295"/>
      <c r="F3102" s="1282"/>
      <c r="G3102" s="1288" t="e">
        <v>#N/A</v>
      </c>
      <c r="H3102" s="1289" t="s">
        <v>1708</v>
      </c>
      <c r="I3102" s="1290" t="s">
        <v>726</v>
      </c>
      <c r="J3102" s="1290"/>
      <c r="K3102" s="1291" t="s">
        <v>163</v>
      </c>
      <c r="L3102" s="1441">
        <v>2</v>
      </c>
      <c r="M3102" s="1292"/>
      <c r="N3102" s="1292">
        <f t="shared" si="79"/>
        <v>0</v>
      </c>
      <c r="O3102" s="1296"/>
    </row>
    <row r="3103" spans="1:15" ht="69.75" customHeight="1" x14ac:dyDescent="0.25">
      <c r="A3103" s="1282"/>
      <c r="B3103" s="1294"/>
      <c r="C3103" s="1302">
        <v>2860104</v>
      </c>
      <c r="D3103" s="1285" t="s">
        <v>1709</v>
      </c>
      <c r="E3103" s="1295"/>
      <c r="F3103" s="1282"/>
      <c r="G3103" s="1288" t="e">
        <v>#N/A</v>
      </c>
      <c r="H3103" s="1289" t="s">
        <v>1709</v>
      </c>
      <c r="I3103" s="1290" t="s">
        <v>726</v>
      </c>
      <c r="J3103" s="1290"/>
      <c r="K3103" s="1291" t="s">
        <v>163</v>
      </c>
      <c r="L3103" s="1441">
        <v>5</v>
      </c>
      <c r="M3103" s="1292"/>
      <c r="N3103" s="1292">
        <f t="shared" si="79"/>
        <v>0</v>
      </c>
      <c r="O3103" s="1296"/>
    </row>
    <row r="3104" spans="1:15" ht="69.75" customHeight="1" x14ac:dyDescent="0.25">
      <c r="A3104" s="1282"/>
      <c r="B3104" s="1297"/>
      <c r="C3104" s="1302">
        <v>4751003</v>
      </c>
      <c r="D3104" s="1285" t="s">
        <v>1710</v>
      </c>
      <c r="E3104" s="1298"/>
      <c r="F3104" s="1299"/>
      <c r="G3104" s="1288">
        <v>210512350</v>
      </c>
      <c r="H3104" s="1289" t="s">
        <v>1711</v>
      </c>
      <c r="I3104" s="1290" t="s">
        <v>726</v>
      </c>
      <c r="J3104" s="1290"/>
      <c r="K3104" s="1291" t="s">
        <v>163</v>
      </c>
      <c r="L3104" s="1441">
        <v>5</v>
      </c>
      <c r="M3104" s="1292"/>
      <c r="N3104" s="1292">
        <f t="shared" si="79"/>
        <v>0</v>
      </c>
      <c r="O3104" s="1300"/>
    </row>
    <row r="3105" spans="1:15" ht="69.75" customHeight="1" x14ac:dyDescent="0.25">
      <c r="A3105" s="1282"/>
      <c r="B3105" s="1283"/>
      <c r="C3105" s="1301">
        <v>1101337</v>
      </c>
      <c r="D3105" s="1285" t="s">
        <v>1718</v>
      </c>
      <c r="E3105" s="1286" t="s">
        <v>1719</v>
      </c>
      <c r="F3105" s="1287" t="s">
        <v>35</v>
      </c>
      <c r="G3105" s="1288">
        <v>40513058</v>
      </c>
      <c r="H3105" s="1289" t="s">
        <v>1720</v>
      </c>
      <c r="I3105" s="1290" t="s">
        <v>685</v>
      </c>
      <c r="J3105" s="1290"/>
      <c r="K3105" s="1291" t="s">
        <v>163</v>
      </c>
      <c r="L3105" s="1441">
        <v>20</v>
      </c>
      <c r="M3105" s="1292"/>
      <c r="N3105" s="1292">
        <f t="shared" si="79"/>
        <v>0</v>
      </c>
      <c r="O3105" s="1293">
        <f>SUM(N3105:N3111)</f>
        <v>0</v>
      </c>
    </row>
    <row r="3106" spans="1:15" ht="69.75" customHeight="1" x14ac:dyDescent="0.25">
      <c r="A3106" s="1282"/>
      <c r="B3106" s="1294"/>
      <c r="C3106" s="1302">
        <v>2060102</v>
      </c>
      <c r="D3106" s="1285" t="s">
        <v>1703</v>
      </c>
      <c r="E3106" s="1295"/>
      <c r="F3106" s="1282"/>
      <c r="G3106" s="1288">
        <v>10601062</v>
      </c>
      <c r="H3106" s="1289" t="s">
        <v>1704</v>
      </c>
      <c r="I3106" s="1290" t="s">
        <v>466</v>
      </c>
      <c r="J3106" s="1290"/>
      <c r="K3106" s="1291" t="s">
        <v>163</v>
      </c>
      <c r="L3106" s="1441">
        <v>3</v>
      </c>
      <c r="M3106" s="1292"/>
      <c r="N3106" s="1292">
        <f t="shared" si="79"/>
        <v>0</v>
      </c>
      <c r="O3106" s="1296"/>
    </row>
    <row r="3107" spans="1:15" ht="69.75" customHeight="1" x14ac:dyDescent="0.25">
      <c r="A3107" s="1282"/>
      <c r="B3107" s="1294"/>
      <c r="C3107" s="1302">
        <v>7360116</v>
      </c>
      <c r="D3107" s="1285" t="s">
        <v>1705</v>
      </c>
      <c r="E3107" s="1295"/>
      <c r="F3107" s="1282"/>
      <c r="G3107" s="1288">
        <v>210508016</v>
      </c>
      <c r="H3107" s="1289" t="s">
        <v>1706</v>
      </c>
      <c r="I3107" s="1290" t="s">
        <v>726</v>
      </c>
      <c r="J3107" s="1290"/>
      <c r="K3107" s="1291" t="s">
        <v>163</v>
      </c>
      <c r="L3107" s="1441">
        <v>0.1</v>
      </c>
      <c r="M3107" s="1292"/>
      <c r="N3107" s="1292">
        <f t="shared" si="79"/>
        <v>0</v>
      </c>
      <c r="O3107" s="1296"/>
    </row>
    <row r="3108" spans="1:15" ht="69.75" customHeight="1" x14ac:dyDescent="0.25">
      <c r="A3108" s="1282"/>
      <c r="B3108" s="1294"/>
      <c r="C3108" s="1302">
        <v>7361755</v>
      </c>
      <c r="D3108" s="1285" t="s">
        <v>1707</v>
      </c>
      <c r="E3108" s="1295"/>
      <c r="F3108" s="1282"/>
      <c r="G3108" s="1288" t="e">
        <v>#N/A</v>
      </c>
      <c r="H3108" s="1289" t="s">
        <v>1707</v>
      </c>
      <c r="I3108" s="1290" t="s">
        <v>726</v>
      </c>
      <c r="J3108" s="1290"/>
      <c r="K3108" s="1291" t="s">
        <v>163</v>
      </c>
      <c r="L3108" s="1441">
        <v>5</v>
      </c>
      <c r="M3108" s="1292"/>
      <c r="N3108" s="1292">
        <f t="shared" si="79"/>
        <v>0</v>
      </c>
      <c r="O3108" s="1296"/>
    </row>
    <row r="3109" spans="1:15" ht="69.75" customHeight="1" x14ac:dyDescent="0.25">
      <c r="A3109" s="1282"/>
      <c r="B3109" s="1294"/>
      <c r="C3109" s="1302">
        <v>2361016</v>
      </c>
      <c r="D3109" s="1285" t="s">
        <v>1708</v>
      </c>
      <c r="E3109" s="1295"/>
      <c r="F3109" s="1282"/>
      <c r="G3109" s="1288" t="e">
        <v>#N/A</v>
      </c>
      <c r="H3109" s="1289" t="s">
        <v>1708</v>
      </c>
      <c r="I3109" s="1290" t="s">
        <v>726</v>
      </c>
      <c r="J3109" s="1290"/>
      <c r="K3109" s="1291" t="s">
        <v>163</v>
      </c>
      <c r="L3109" s="1441">
        <v>2</v>
      </c>
      <c r="M3109" s="1292"/>
      <c r="N3109" s="1292">
        <f t="shared" si="79"/>
        <v>0</v>
      </c>
      <c r="O3109" s="1296"/>
    </row>
    <row r="3110" spans="1:15" ht="69.75" customHeight="1" x14ac:dyDescent="0.25">
      <c r="A3110" s="1282"/>
      <c r="B3110" s="1294"/>
      <c r="C3110" s="1302">
        <v>2860104</v>
      </c>
      <c r="D3110" s="1285" t="s">
        <v>1709</v>
      </c>
      <c r="E3110" s="1295"/>
      <c r="F3110" s="1282"/>
      <c r="G3110" s="1288" t="e">
        <v>#N/A</v>
      </c>
      <c r="H3110" s="1289" t="s">
        <v>1709</v>
      </c>
      <c r="I3110" s="1290" t="s">
        <v>726</v>
      </c>
      <c r="J3110" s="1290"/>
      <c r="K3110" s="1291" t="s">
        <v>163</v>
      </c>
      <c r="L3110" s="1441">
        <v>5</v>
      </c>
      <c r="M3110" s="1292"/>
      <c r="N3110" s="1292">
        <f t="shared" si="79"/>
        <v>0</v>
      </c>
      <c r="O3110" s="1296"/>
    </row>
    <row r="3111" spans="1:15" ht="69.75" customHeight="1" x14ac:dyDescent="0.25">
      <c r="A3111" s="1282"/>
      <c r="B3111" s="1297"/>
      <c r="C3111" s="1302">
        <v>4751003</v>
      </c>
      <c r="D3111" s="1285" t="s">
        <v>1710</v>
      </c>
      <c r="E3111" s="1298"/>
      <c r="F3111" s="1299"/>
      <c r="G3111" s="1288">
        <v>210512350</v>
      </c>
      <c r="H3111" s="1289" t="s">
        <v>1711</v>
      </c>
      <c r="I3111" s="1290" t="s">
        <v>726</v>
      </c>
      <c r="J3111" s="1290"/>
      <c r="K3111" s="1291" t="s">
        <v>163</v>
      </c>
      <c r="L3111" s="1441">
        <v>5</v>
      </c>
      <c r="M3111" s="1292"/>
      <c r="N3111" s="1292">
        <f t="shared" si="79"/>
        <v>0</v>
      </c>
      <c r="O3111" s="1300"/>
    </row>
    <row r="3112" spans="1:15" ht="69.75" customHeight="1" x14ac:dyDescent="0.25">
      <c r="A3112" s="1282"/>
      <c r="B3112" s="1283"/>
      <c r="C3112" s="1301">
        <v>1101433</v>
      </c>
      <c r="D3112" s="1285" t="s">
        <v>1721</v>
      </c>
      <c r="E3112" s="1286" t="s">
        <v>1722</v>
      </c>
      <c r="F3112" s="1287" t="s">
        <v>35</v>
      </c>
      <c r="G3112" s="1288">
        <v>40514054</v>
      </c>
      <c r="H3112" s="1289" t="s">
        <v>1723</v>
      </c>
      <c r="I3112" s="1290" t="s">
        <v>685</v>
      </c>
      <c r="J3112" s="1290"/>
      <c r="K3112" s="1291" t="s">
        <v>163</v>
      </c>
      <c r="L3112" s="1441">
        <v>20</v>
      </c>
      <c r="M3112" s="1292"/>
      <c r="N3112" s="1292">
        <f t="shared" si="79"/>
        <v>0</v>
      </c>
      <c r="O3112" s="1293">
        <f>SUM(N3112:N3118)</f>
        <v>0</v>
      </c>
    </row>
    <row r="3113" spans="1:15" ht="69.75" customHeight="1" x14ac:dyDescent="0.25">
      <c r="A3113" s="1282"/>
      <c r="B3113" s="1294"/>
      <c r="C3113" s="1302">
        <v>2060102</v>
      </c>
      <c r="D3113" s="1285" t="s">
        <v>1703</v>
      </c>
      <c r="E3113" s="1295"/>
      <c r="F3113" s="1282"/>
      <c r="G3113" s="1288">
        <v>10601062</v>
      </c>
      <c r="H3113" s="1289" t="s">
        <v>1704</v>
      </c>
      <c r="I3113" s="1290" t="s">
        <v>466</v>
      </c>
      <c r="J3113" s="1290"/>
      <c r="K3113" s="1291" t="s">
        <v>163</v>
      </c>
      <c r="L3113" s="1441">
        <v>4</v>
      </c>
      <c r="M3113" s="1292"/>
      <c r="N3113" s="1292">
        <f t="shared" si="79"/>
        <v>0</v>
      </c>
      <c r="O3113" s="1296"/>
    </row>
    <row r="3114" spans="1:15" ht="69.75" customHeight="1" x14ac:dyDescent="0.25">
      <c r="A3114" s="1282"/>
      <c r="B3114" s="1294"/>
      <c r="C3114" s="1302">
        <v>7360116</v>
      </c>
      <c r="D3114" s="1285" t="s">
        <v>1705</v>
      </c>
      <c r="E3114" s="1295"/>
      <c r="F3114" s="1282"/>
      <c r="G3114" s="1288">
        <v>210508016</v>
      </c>
      <c r="H3114" s="1289" t="s">
        <v>1706</v>
      </c>
      <c r="I3114" s="1290" t="s">
        <v>726</v>
      </c>
      <c r="J3114" s="1290"/>
      <c r="K3114" s="1291" t="s">
        <v>163</v>
      </c>
      <c r="L3114" s="1441">
        <v>0.1</v>
      </c>
      <c r="M3114" s="1292"/>
      <c r="N3114" s="1292">
        <f t="shared" si="79"/>
        <v>0</v>
      </c>
      <c r="O3114" s="1296"/>
    </row>
    <row r="3115" spans="1:15" ht="69.75" customHeight="1" x14ac:dyDescent="0.25">
      <c r="A3115" s="1282"/>
      <c r="B3115" s="1294"/>
      <c r="C3115" s="1302">
        <v>7361755</v>
      </c>
      <c r="D3115" s="1285" t="s">
        <v>1707</v>
      </c>
      <c r="E3115" s="1295"/>
      <c r="F3115" s="1282"/>
      <c r="G3115" s="1288" t="e">
        <v>#N/A</v>
      </c>
      <c r="H3115" s="1289" t="s">
        <v>1707</v>
      </c>
      <c r="I3115" s="1290" t="s">
        <v>726</v>
      </c>
      <c r="J3115" s="1290"/>
      <c r="K3115" s="1291" t="s">
        <v>163</v>
      </c>
      <c r="L3115" s="1441">
        <v>5</v>
      </c>
      <c r="M3115" s="1292"/>
      <c r="N3115" s="1292">
        <f t="shared" si="79"/>
        <v>0</v>
      </c>
      <c r="O3115" s="1296"/>
    </row>
    <row r="3116" spans="1:15" ht="69.75" customHeight="1" x14ac:dyDescent="0.25">
      <c r="A3116" s="1282"/>
      <c r="B3116" s="1294"/>
      <c r="C3116" s="1302">
        <v>2361016</v>
      </c>
      <c r="D3116" s="1285" t="s">
        <v>1708</v>
      </c>
      <c r="E3116" s="1295"/>
      <c r="F3116" s="1282"/>
      <c r="G3116" s="1288" t="e">
        <v>#N/A</v>
      </c>
      <c r="H3116" s="1289" t="s">
        <v>1708</v>
      </c>
      <c r="I3116" s="1290" t="s">
        <v>726</v>
      </c>
      <c r="J3116" s="1290"/>
      <c r="K3116" s="1291" t="s">
        <v>163</v>
      </c>
      <c r="L3116" s="1441">
        <v>2</v>
      </c>
      <c r="M3116" s="1292"/>
      <c r="N3116" s="1292">
        <f t="shared" si="79"/>
        <v>0</v>
      </c>
      <c r="O3116" s="1296"/>
    </row>
    <row r="3117" spans="1:15" ht="69.75" customHeight="1" x14ac:dyDescent="0.25">
      <c r="A3117" s="1282"/>
      <c r="B3117" s="1294"/>
      <c r="C3117" s="1302">
        <v>2860104</v>
      </c>
      <c r="D3117" s="1285" t="s">
        <v>1709</v>
      </c>
      <c r="E3117" s="1295"/>
      <c r="F3117" s="1282"/>
      <c r="G3117" s="1288" t="e">
        <v>#N/A</v>
      </c>
      <c r="H3117" s="1289" t="s">
        <v>1709</v>
      </c>
      <c r="I3117" s="1290" t="s">
        <v>726</v>
      </c>
      <c r="J3117" s="1290"/>
      <c r="K3117" s="1291" t="s">
        <v>163</v>
      </c>
      <c r="L3117" s="1441">
        <v>5</v>
      </c>
      <c r="M3117" s="1292"/>
      <c r="N3117" s="1292">
        <f t="shared" si="79"/>
        <v>0</v>
      </c>
      <c r="O3117" s="1296"/>
    </row>
    <row r="3118" spans="1:15" ht="69.75" customHeight="1" x14ac:dyDescent="0.25">
      <c r="A3118" s="1282"/>
      <c r="B3118" s="1297"/>
      <c r="C3118" s="1302">
        <v>4751003</v>
      </c>
      <c r="D3118" s="1285" t="s">
        <v>1710</v>
      </c>
      <c r="E3118" s="1298"/>
      <c r="F3118" s="1299"/>
      <c r="G3118" s="1288">
        <v>210512350</v>
      </c>
      <c r="H3118" s="1289" t="s">
        <v>1711</v>
      </c>
      <c r="I3118" s="1290" t="s">
        <v>726</v>
      </c>
      <c r="J3118" s="1290"/>
      <c r="K3118" s="1291" t="s">
        <v>163</v>
      </c>
      <c r="L3118" s="1441">
        <v>5</v>
      </c>
      <c r="M3118" s="1292"/>
      <c r="N3118" s="1292">
        <f t="shared" si="79"/>
        <v>0</v>
      </c>
      <c r="O3118" s="1300"/>
    </row>
    <row r="3119" spans="1:15" ht="69.75" customHeight="1" x14ac:dyDescent="0.25">
      <c r="A3119" s="1282"/>
      <c r="B3119" s="1283"/>
      <c r="C3119" s="1301">
        <v>1101435</v>
      </c>
      <c r="D3119" s="1285" t="s">
        <v>1724</v>
      </c>
      <c r="E3119" s="1286" t="s">
        <v>1725</v>
      </c>
      <c r="F3119" s="1287" t="s">
        <v>35</v>
      </c>
      <c r="G3119" s="1288">
        <v>40514056</v>
      </c>
      <c r="H3119" s="1289" t="s">
        <v>1726</v>
      </c>
      <c r="I3119" s="1290" t="s">
        <v>685</v>
      </c>
      <c r="J3119" s="1290"/>
      <c r="K3119" s="1291" t="s">
        <v>163</v>
      </c>
      <c r="L3119" s="1441">
        <v>20</v>
      </c>
      <c r="M3119" s="1292"/>
      <c r="N3119" s="1292">
        <f t="shared" si="79"/>
        <v>0</v>
      </c>
      <c r="O3119" s="1293">
        <f>SUM(N3119:N3125)</f>
        <v>0</v>
      </c>
    </row>
    <row r="3120" spans="1:15" ht="69.75" customHeight="1" x14ac:dyDescent="0.25">
      <c r="A3120" s="1282"/>
      <c r="B3120" s="1294"/>
      <c r="C3120" s="1302">
        <v>2060102</v>
      </c>
      <c r="D3120" s="1285" t="s">
        <v>1703</v>
      </c>
      <c r="E3120" s="1295"/>
      <c r="F3120" s="1282"/>
      <c r="G3120" s="1288">
        <v>10601062</v>
      </c>
      <c r="H3120" s="1289" t="s">
        <v>1704</v>
      </c>
      <c r="I3120" s="1290" t="s">
        <v>466</v>
      </c>
      <c r="J3120" s="1290"/>
      <c r="K3120" s="1291" t="s">
        <v>163</v>
      </c>
      <c r="L3120" s="1441">
        <v>4</v>
      </c>
      <c r="M3120" s="1292"/>
      <c r="N3120" s="1292">
        <f t="shared" si="79"/>
        <v>0</v>
      </c>
      <c r="O3120" s="1296"/>
    </row>
    <row r="3121" spans="1:15" ht="69.75" customHeight="1" x14ac:dyDescent="0.25">
      <c r="A3121" s="1282"/>
      <c r="B3121" s="1294"/>
      <c r="C3121" s="1302">
        <v>7360116</v>
      </c>
      <c r="D3121" s="1285" t="s">
        <v>1705</v>
      </c>
      <c r="E3121" s="1295"/>
      <c r="F3121" s="1282"/>
      <c r="G3121" s="1288">
        <v>210508016</v>
      </c>
      <c r="H3121" s="1289" t="s">
        <v>1706</v>
      </c>
      <c r="I3121" s="1290" t="s">
        <v>726</v>
      </c>
      <c r="J3121" s="1290"/>
      <c r="K3121" s="1291" t="s">
        <v>163</v>
      </c>
      <c r="L3121" s="1441">
        <v>0.1</v>
      </c>
      <c r="M3121" s="1292"/>
      <c r="N3121" s="1292">
        <f t="shared" si="79"/>
        <v>0</v>
      </c>
      <c r="O3121" s="1296"/>
    </row>
    <row r="3122" spans="1:15" ht="69.75" customHeight="1" x14ac:dyDescent="0.25">
      <c r="A3122" s="1282"/>
      <c r="B3122" s="1294"/>
      <c r="C3122" s="1302">
        <v>7361755</v>
      </c>
      <c r="D3122" s="1285" t="s">
        <v>1707</v>
      </c>
      <c r="E3122" s="1295"/>
      <c r="F3122" s="1282"/>
      <c r="G3122" s="1288" t="e">
        <v>#N/A</v>
      </c>
      <c r="H3122" s="1289" t="s">
        <v>1707</v>
      </c>
      <c r="I3122" s="1290" t="s">
        <v>726</v>
      </c>
      <c r="J3122" s="1290"/>
      <c r="K3122" s="1291" t="s">
        <v>163</v>
      </c>
      <c r="L3122" s="1441">
        <v>5</v>
      </c>
      <c r="M3122" s="1292"/>
      <c r="N3122" s="1292">
        <f t="shared" si="79"/>
        <v>0</v>
      </c>
      <c r="O3122" s="1296"/>
    </row>
    <row r="3123" spans="1:15" ht="69.75" customHeight="1" x14ac:dyDescent="0.25">
      <c r="A3123" s="1282"/>
      <c r="B3123" s="1294"/>
      <c r="C3123" s="1302">
        <v>2361016</v>
      </c>
      <c r="D3123" s="1285" t="s">
        <v>1708</v>
      </c>
      <c r="E3123" s="1295"/>
      <c r="F3123" s="1282"/>
      <c r="G3123" s="1288" t="e">
        <v>#N/A</v>
      </c>
      <c r="H3123" s="1289" t="s">
        <v>1708</v>
      </c>
      <c r="I3123" s="1290" t="s">
        <v>726</v>
      </c>
      <c r="J3123" s="1290"/>
      <c r="K3123" s="1291" t="s">
        <v>163</v>
      </c>
      <c r="L3123" s="1441">
        <v>2</v>
      </c>
      <c r="M3123" s="1292"/>
      <c r="N3123" s="1292">
        <f t="shared" si="79"/>
        <v>0</v>
      </c>
      <c r="O3123" s="1296"/>
    </row>
    <row r="3124" spans="1:15" ht="69.75" customHeight="1" x14ac:dyDescent="0.25">
      <c r="A3124" s="1282"/>
      <c r="B3124" s="1294"/>
      <c r="C3124" s="1302">
        <v>2860104</v>
      </c>
      <c r="D3124" s="1285" t="s">
        <v>1709</v>
      </c>
      <c r="E3124" s="1295"/>
      <c r="F3124" s="1282"/>
      <c r="G3124" s="1288" t="e">
        <v>#N/A</v>
      </c>
      <c r="H3124" s="1289" t="s">
        <v>1709</v>
      </c>
      <c r="I3124" s="1290" t="s">
        <v>726</v>
      </c>
      <c r="J3124" s="1290"/>
      <c r="K3124" s="1291" t="s">
        <v>163</v>
      </c>
      <c r="L3124" s="1441">
        <v>5</v>
      </c>
      <c r="M3124" s="1292"/>
      <c r="N3124" s="1292">
        <f t="shared" si="79"/>
        <v>0</v>
      </c>
      <c r="O3124" s="1296"/>
    </row>
    <row r="3125" spans="1:15" ht="69.75" customHeight="1" x14ac:dyDescent="0.25">
      <c r="A3125" s="1282"/>
      <c r="B3125" s="1297"/>
      <c r="C3125" s="1302">
        <v>4751003</v>
      </c>
      <c r="D3125" s="1285" t="s">
        <v>1710</v>
      </c>
      <c r="E3125" s="1298"/>
      <c r="F3125" s="1299"/>
      <c r="G3125" s="1288">
        <v>210512350</v>
      </c>
      <c r="H3125" s="1289" t="s">
        <v>1711</v>
      </c>
      <c r="I3125" s="1290" t="s">
        <v>726</v>
      </c>
      <c r="J3125" s="1290"/>
      <c r="K3125" s="1291" t="s">
        <v>163</v>
      </c>
      <c r="L3125" s="1441">
        <v>5</v>
      </c>
      <c r="M3125" s="1292"/>
      <c r="N3125" s="1292">
        <f t="shared" si="79"/>
        <v>0</v>
      </c>
      <c r="O3125" s="1300"/>
    </row>
    <row r="3126" spans="1:15" ht="69.75" customHeight="1" x14ac:dyDescent="0.25">
      <c r="A3126" s="1282"/>
      <c r="B3126" s="1283"/>
      <c r="C3126" s="1301">
        <v>1101437</v>
      </c>
      <c r="D3126" s="1285" t="s">
        <v>1727</v>
      </c>
      <c r="E3126" s="1286" t="s">
        <v>1728</v>
      </c>
      <c r="F3126" s="1287" t="s">
        <v>35</v>
      </c>
      <c r="G3126" s="1288">
        <v>40514058</v>
      </c>
      <c r="H3126" s="1289" t="s">
        <v>1729</v>
      </c>
      <c r="I3126" s="1290" t="s">
        <v>685</v>
      </c>
      <c r="J3126" s="1290"/>
      <c r="K3126" s="1291" t="s">
        <v>163</v>
      </c>
      <c r="L3126" s="1441">
        <v>20</v>
      </c>
      <c r="M3126" s="1292"/>
      <c r="N3126" s="1292">
        <f t="shared" si="79"/>
        <v>0</v>
      </c>
      <c r="O3126" s="1293">
        <f>SUM(N3126:N3132)</f>
        <v>0</v>
      </c>
    </row>
    <row r="3127" spans="1:15" ht="69.75" customHeight="1" x14ac:dyDescent="0.25">
      <c r="A3127" s="1282"/>
      <c r="B3127" s="1294"/>
      <c r="C3127" s="1302">
        <v>2060102</v>
      </c>
      <c r="D3127" s="1285" t="s">
        <v>1703</v>
      </c>
      <c r="E3127" s="1295"/>
      <c r="F3127" s="1282"/>
      <c r="G3127" s="1288">
        <v>10601062</v>
      </c>
      <c r="H3127" s="1289" t="s">
        <v>1704</v>
      </c>
      <c r="I3127" s="1290" t="s">
        <v>466</v>
      </c>
      <c r="J3127" s="1290"/>
      <c r="K3127" s="1291" t="s">
        <v>163</v>
      </c>
      <c r="L3127" s="1441">
        <v>4</v>
      </c>
      <c r="M3127" s="1292"/>
      <c r="N3127" s="1292">
        <f t="shared" si="79"/>
        <v>0</v>
      </c>
      <c r="O3127" s="1296"/>
    </row>
    <row r="3128" spans="1:15" ht="69.75" customHeight="1" x14ac:dyDescent="0.25">
      <c r="A3128" s="1282"/>
      <c r="B3128" s="1294"/>
      <c r="C3128" s="1302">
        <v>7360116</v>
      </c>
      <c r="D3128" s="1285" t="s">
        <v>1705</v>
      </c>
      <c r="E3128" s="1295"/>
      <c r="F3128" s="1282"/>
      <c r="G3128" s="1288">
        <v>210508016</v>
      </c>
      <c r="H3128" s="1289" t="s">
        <v>1706</v>
      </c>
      <c r="I3128" s="1290" t="s">
        <v>726</v>
      </c>
      <c r="J3128" s="1290"/>
      <c r="K3128" s="1291" t="s">
        <v>163</v>
      </c>
      <c r="L3128" s="1441">
        <v>0.1</v>
      </c>
      <c r="M3128" s="1292"/>
      <c r="N3128" s="1292">
        <f t="shared" si="79"/>
        <v>0</v>
      </c>
      <c r="O3128" s="1296"/>
    </row>
    <row r="3129" spans="1:15" ht="69.75" customHeight="1" x14ac:dyDescent="0.25">
      <c r="A3129" s="1282"/>
      <c r="B3129" s="1294"/>
      <c r="C3129" s="1302">
        <v>7361755</v>
      </c>
      <c r="D3129" s="1285" t="s">
        <v>1707</v>
      </c>
      <c r="E3129" s="1295"/>
      <c r="F3129" s="1282"/>
      <c r="G3129" s="1288" t="e">
        <v>#N/A</v>
      </c>
      <c r="H3129" s="1289" t="s">
        <v>1707</v>
      </c>
      <c r="I3129" s="1290" t="s">
        <v>726</v>
      </c>
      <c r="J3129" s="1290"/>
      <c r="K3129" s="1291" t="s">
        <v>163</v>
      </c>
      <c r="L3129" s="1441">
        <v>5</v>
      </c>
      <c r="M3129" s="1292"/>
      <c r="N3129" s="1292">
        <f t="shared" si="79"/>
        <v>0</v>
      </c>
      <c r="O3129" s="1296"/>
    </row>
    <row r="3130" spans="1:15" ht="69.75" customHeight="1" x14ac:dyDescent="0.25">
      <c r="A3130" s="1282"/>
      <c r="B3130" s="1294"/>
      <c r="C3130" s="1302">
        <v>2361016</v>
      </c>
      <c r="D3130" s="1285" t="s">
        <v>1708</v>
      </c>
      <c r="E3130" s="1295"/>
      <c r="F3130" s="1282"/>
      <c r="G3130" s="1288" t="e">
        <v>#N/A</v>
      </c>
      <c r="H3130" s="1289" t="s">
        <v>1708</v>
      </c>
      <c r="I3130" s="1290" t="s">
        <v>726</v>
      </c>
      <c r="J3130" s="1290"/>
      <c r="K3130" s="1291" t="s">
        <v>163</v>
      </c>
      <c r="L3130" s="1441">
        <v>2</v>
      </c>
      <c r="M3130" s="1292"/>
      <c r="N3130" s="1292">
        <f t="shared" si="79"/>
        <v>0</v>
      </c>
      <c r="O3130" s="1296"/>
    </row>
    <row r="3131" spans="1:15" ht="69.75" customHeight="1" x14ac:dyDescent="0.25">
      <c r="A3131" s="1282"/>
      <c r="B3131" s="1294"/>
      <c r="C3131" s="1302">
        <v>2860104</v>
      </c>
      <c r="D3131" s="1285" t="s">
        <v>1709</v>
      </c>
      <c r="E3131" s="1295"/>
      <c r="F3131" s="1282"/>
      <c r="G3131" s="1288" t="e">
        <v>#N/A</v>
      </c>
      <c r="H3131" s="1289" t="s">
        <v>1709</v>
      </c>
      <c r="I3131" s="1290" t="s">
        <v>726</v>
      </c>
      <c r="J3131" s="1290"/>
      <c r="K3131" s="1291" t="s">
        <v>163</v>
      </c>
      <c r="L3131" s="1441">
        <v>5</v>
      </c>
      <c r="M3131" s="1292"/>
      <c r="N3131" s="1292">
        <f t="shared" si="79"/>
        <v>0</v>
      </c>
      <c r="O3131" s="1296"/>
    </row>
    <row r="3132" spans="1:15" ht="69.75" customHeight="1" x14ac:dyDescent="0.25">
      <c r="A3132" s="1282"/>
      <c r="B3132" s="1297"/>
      <c r="C3132" s="1302">
        <v>4751003</v>
      </c>
      <c r="D3132" s="1285" t="s">
        <v>1710</v>
      </c>
      <c r="E3132" s="1298"/>
      <c r="F3132" s="1299"/>
      <c r="G3132" s="1288">
        <v>210512350</v>
      </c>
      <c r="H3132" s="1289" t="s">
        <v>1711</v>
      </c>
      <c r="I3132" s="1290" t="s">
        <v>726</v>
      </c>
      <c r="J3132" s="1290"/>
      <c r="K3132" s="1291" t="s">
        <v>163</v>
      </c>
      <c r="L3132" s="1441">
        <v>5</v>
      </c>
      <c r="M3132" s="1292"/>
      <c r="N3132" s="1292">
        <f t="shared" si="79"/>
        <v>0</v>
      </c>
      <c r="O3132" s="1300"/>
    </row>
    <row r="3133" spans="1:15" ht="69.75" customHeight="1" x14ac:dyDescent="0.25">
      <c r="A3133" s="1282"/>
      <c r="B3133" s="1283"/>
      <c r="C3133" s="1301">
        <v>1104235</v>
      </c>
      <c r="D3133" s="1285" t="s">
        <v>1730</v>
      </c>
      <c r="E3133" s="1286" t="s">
        <v>1731</v>
      </c>
      <c r="F3133" s="1287" t="s">
        <v>35</v>
      </c>
      <c r="G3133" s="1288">
        <v>44012066</v>
      </c>
      <c r="H3133" s="1289" t="s">
        <v>1732</v>
      </c>
      <c r="I3133" s="1290" t="s">
        <v>685</v>
      </c>
      <c r="J3133" s="1290"/>
      <c r="K3133" s="1291" t="s">
        <v>163</v>
      </c>
      <c r="L3133" s="1441">
        <v>20</v>
      </c>
      <c r="M3133" s="1292"/>
      <c r="N3133" s="1292">
        <f t="shared" si="79"/>
        <v>0</v>
      </c>
      <c r="O3133" s="1293">
        <f>SUM(N3133:N3139)</f>
        <v>0</v>
      </c>
    </row>
    <row r="3134" spans="1:15" ht="69.75" customHeight="1" x14ac:dyDescent="0.25">
      <c r="A3134" s="1282"/>
      <c r="B3134" s="1294"/>
      <c r="C3134" s="1302">
        <v>2051111</v>
      </c>
      <c r="D3134" s="1285" t="s">
        <v>1733</v>
      </c>
      <c r="E3134" s="1295"/>
      <c r="F3134" s="1282"/>
      <c r="G3134" s="1288" t="e">
        <v>#N/A</v>
      </c>
      <c r="H3134" s="1289" t="s">
        <v>1733</v>
      </c>
      <c r="I3134" s="1290" t="s">
        <v>466</v>
      </c>
      <c r="J3134" s="1290"/>
      <c r="K3134" s="1291" t="s">
        <v>163</v>
      </c>
      <c r="L3134" s="1441">
        <v>2</v>
      </c>
      <c r="M3134" s="1292"/>
      <c r="N3134" s="1292">
        <f t="shared" si="79"/>
        <v>0</v>
      </c>
      <c r="O3134" s="1296"/>
    </row>
    <row r="3135" spans="1:15" ht="69.75" customHeight="1" x14ac:dyDescent="0.25">
      <c r="A3135" s="1282"/>
      <c r="B3135" s="1294"/>
      <c r="C3135" s="1302">
        <v>7360116</v>
      </c>
      <c r="D3135" s="1285" t="s">
        <v>1705</v>
      </c>
      <c r="E3135" s="1295"/>
      <c r="F3135" s="1282"/>
      <c r="G3135" s="1288">
        <v>210508016</v>
      </c>
      <c r="H3135" s="1289" t="s">
        <v>1706</v>
      </c>
      <c r="I3135" s="1290" t="s">
        <v>726</v>
      </c>
      <c r="J3135" s="1290"/>
      <c r="K3135" s="1291" t="s">
        <v>163</v>
      </c>
      <c r="L3135" s="1441">
        <v>0.1</v>
      </c>
      <c r="M3135" s="1292"/>
      <c r="N3135" s="1292">
        <f t="shared" si="79"/>
        <v>0</v>
      </c>
      <c r="O3135" s="1296"/>
    </row>
    <row r="3136" spans="1:15" ht="69.75" customHeight="1" x14ac:dyDescent="0.25">
      <c r="A3136" s="1282"/>
      <c r="B3136" s="1294"/>
      <c r="C3136" s="1302">
        <v>7361755</v>
      </c>
      <c r="D3136" s="1285" t="s">
        <v>1707</v>
      </c>
      <c r="E3136" s="1295"/>
      <c r="F3136" s="1282"/>
      <c r="G3136" s="1288" t="e">
        <v>#N/A</v>
      </c>
      <c r="H3136" s="1289" t="s">
        <v>1707</v>
      </c>
      <c r="I3136" s="1290" t="s">
        <v>726</v>
      </c>
      <c r="J3136" s="1290"/>
      <c r="K3136" s="1291" t="s">
        <v>163</v>
      </c>
      <c r="L3136" s="1441">
        <v>5</v>
      </c>
      <c r="M3136" s="1292"/>
      <c r="N3136" s="1292">
        <f t="shared" si="79"/>
        <v>0</v>
      </c>
      <c r="O3136" s="1296"/>
    </row>
    <row r="3137" spans="1:15" ht="69.75" customHeight="1" x14ac:dyDescent="0.25">
      <c r="A3137" s="1282"/>
      <c r="B3137" s="1294"/>
      <c r="C3137" s="1302">
        <v>2361016</v>
      </c>
      <c r="D3137" s="1285" t="s">
        <v>1708</v>
      </c>
      <c r="E3137" s="1295"/>
      <c r="F3137" s="1282"/>
      <c r="G3137" s="1288" t="e">
        <v>#N/A</v>
      </c>
      <c r="H3137" s="1289" t="s">
        <v>1708</v>
      </c>
      <c r="I3137" s="1290" t="s">
        <v>726</v>
      </c>
      <c r="J3137" s="1290"/>
      <c r="K3137" s="1291" t="s">
        <v>163</v>
      </c>
      <c r="L3137" s="1441">
        <v>2</v>
      </c>
      <c r="M3137" s="1292"/>
      <c r="N3137" s="1292">
        <f t="shared" si="79"/>
        <v>0</v>
      </c>
      <c r="O3137" s="1296"/>
    </row>
    <row r="3138" spans="1:15" ht="69.75" customHeight="1" x14ac:dyDescent="0.25">
      <c r="A3138" s="1282"/>
      <c r="B3138" s="1294"/>
      <c r="C3138" s="1302">
        <v>2860104</v>
      </c>
      <c r="D3138" s="1285" t="s">
        <v>1709</v>
      </c>
      <c r="E3138" s="1295"/>
      <c r="F3138" s="1282"/>
      <c r="G3138" s="1288" t="e">
        <v>#N/A</v>
      </c>
      <c r="H3138" s="1289" t="s">
        <v>1709</v>
      </c>
      <c r="I3138" s="1290" t="s">
        <v>726</v>
      </c>
      <c r="J3138" s="1290"/>
      <c r="K3138" s="1291" t="s">
        <v>163</v>
      </c>
      <c r="L3138" s="1441">
        <v>5</v>
      </c>
      <c r="M3138" s="1292"/>
      <c r="N3138" s="1292">
        <f t="shared" si="79"/>
        <v>0</v>
      </c>
      <c r="O3138" s="1296"/>
    </row>
    <row r="3139" spans="1:15" ht="69.75" customHeight="1" x14ac:dyDescent="0.25">
      <c r="A3139" s="1282"/>
      <c r="B3139" s="1297"/>
      <c r="C3139" s="1302">
        <v>4751003</v>
      </c>
      <c r="D3139" s="1285" t="s">
        <v>1710</v>
      </c>
      <c r="E3139" s="1298"/>
      <c r="F3139" s="1299"/>
      <c r="G3139" s="1288">
        <v>210512350</v>
      </c>
      <c r="H3139" s="1289" t="s">
        <v>1711</v>
      </c>
      <c r="I3139" s="1290" t="s">
        <v>726</v>
      </c>
      <c r="J3139" s="1290"/>
      <c r="K3139" s="1291" t="s">
        <v>163</v>
      </c>
      <c r="L3139" s="1441">
        <v>5</v>
      </c>
      <c r="M3139" s="1292"/>
      <c r="N3139" s="1292">
        <f t="shared" si="79"/>
        <v>0</v>
      </c>
      <c r="O3139" s="1300"/>
    </row>
    <row r="3140" spans="1:15" ht="69.75" customHeight="1" x14ac:dyDescent="0.25">
      <c r="A3140" s="1282"/>
      <c r="B3140" s="1283"/>
      <c r="C3140" s="1301">
        <v>1104335</v>
      </c>
      <c r="D3140" s="1285" t="s">
        <v>1734</v>
      </c>
      <c r="E3140" s="1286" t="s">
        <v>1735</v>
      </c>
      <c r="F3140" s="1287" t="s">
        <v>35</v>
      </c>
      <c r="G3140" s="1288">
        <v>44013066</v>
      </c>
      <c r="H3140" s="1289" t="s">
        <v>1736</v>
      </c>
      <c r="I3140" s="1290" t="s">
        <v>685</v>
      </c>
      <c r="J3140" s="1290"/>
      <c r="K3140" s="1291" t="s">
        <v>163</v>
      </c>
      <c r="L3140" s="1441">
        <v>20</v>
      </c>
      <c r="M3140" s="1292"/>
      <c r="N3140" s="1292">
        <f t="shared" si="79"/>
        <v>0</v>
      </c>
      <c r="O3140" s="1293">
        <f>SUM(N3140:N3146)</f>
        <v>0</v>
      </c>
    </row>
    <row r="3141" spans="1:15" ht="69.75" customHeight="1" x14ac:dyDescent="0.25">
      <c r="A3141" s="1282"/>
      <c r="B3141" s="1294"/>
      <c r="C3141" s="1302">
        <v>2051111</v>
      </c>
      <c r="D3141" s="1285" t="s">
        <v>1733</v>
      </c>
      <c r="E3141" s="1295"/>
      <c r="F3141" s="1282"/>
      <c r="G3141" s="1288" t="e">
        <v>#N/A</v>
      </c>
      <c r="H3141" s="1289" t="s">
        <v>1733</v>
      </c>
      <c r="I3141" s="1290" t="s">
        <v>466</v>
      </c>
      <c r="J3141" s="1290"/>
      <c r="K3141" s="1291" t="s">
        <v>163</v>
      </c>
      <c r="L3141" s="1441">
        <v>3</v>
      </c>
      <c r="M3141" s="1292"/>
      <c r="N3141" s="1292">
        <f t="shared" si="79"/>
        <v>0</v>
      </c>
      <c r="O3141" s="1296"/>
    </row>
    <row r="3142" spans="1:15" ht="69.75" customHeight="1" x14ac:dyDescent="0.25">
      <c r="A3142" s="1282"/>
      <c r="B3142" s="1294"/>
      <c r="C3142" s="1302">
        <v>7360116</v>
      </c>
      <c r="D3142" s="1285" t="s">
        <v>1705</v>
      </c>
      <c r="E3142" s="1295"/>
      <c r="F3142" s="1282"/>
      <c r="G3142" s="1288">
        <v>210508016</v>
      </c>
      <c r="H3142" s="1289" t="s">
        <v>1706</v>
      </c>
      <c r="I3142" s="1290" t="s">
        <v>726</v>
      </c>
      <c r="J3142" s="1290"/>
      <c r="K3142" s="1291" t="s">
        <v>163</v>
      </c>
      <c r="L3142" s="1441">
        <v>0.1</v>
      </c>
      <c r="M3142" s="1292"/>
      <c r="N3142" s="1292">
        <f t="shared" si="79"/>
        <v>0</v>
      </c>
      <c r="O3142" s="1296"/>
    </row>
    <row r="3143" spans="1:15" ht="69.75" customHeight="1" x14ac:dyDescent="0.25">
      <c r="A3143" s="1282"/>
      <c r="B3143" s="1294"/>
      <c r="C3143" s="1302">
        <v>7361755</v>
      </c>
      <c r="D3143" s="1285" t="s">
        <v>1707</v>
      </c>
      <c r="E3143" s="1295"/>
      <c r="F3143" s="1282"/>
      <c r="G3143" s="1288" t="e">
        <v>#N/A</v>
      </c>
      <c r="H3143" s="1289" t="s">
        <v>1707</v>
      </c>
      <c r="I3143" s="1290" t="s">
        <v>726</v>
      </c>
      <c r="J3143" s="1290"/>
      <c r="K3143" s="1291" t="s">
        <v>163</v>
      </c>
      <c r="L3143" s="1441">
        <v>5</v>
      </c>
      <c r="M3143" s="1292"/>
      <c r="N3143" s="1292">
        <f t="shared" si="79"/>
        <v>0</v>
      </c>
      <c r="O3143" s="1296"/>
    </row>
    <row r="3144" spans="1:15" ht="69.75" customHeight="1" x14ac:dyDescent="0.25">
      <c r="A3144" s="1282"/>
      <c r="B3144" s="1294"/>
      <c r="C3144" s="1302">
        <v>2361016</v>
      </c>
      <c r="D3144" s="1285" t="s">
        <v>1708</v>
      </c>
      <c r="E3144" s="1295"/>
      <c r="F3144" s="1282"/>
      <c r="G3144" s="1288" t="e">
        <v>#N/A</v>
      </c>
      <c r="H3144" s="1289" t="s">
        <v>1708</v>
      </c>
      <c r="I3144" s="1290" t="s">
        <v>726</v>
      </c>
      <c r="J3144" s="1290"/>
      <c r="K3144" s="1291" t="s">
        <v>163</v>
      </c>
      <c r="L3144" s="1441">
        <v>2</v>
      </c>
      <c r="M3144" s="1292"/>
      <c r="N3144" s="1292">
        <f t="shared" si="79"/>
        <v>0</v>
      </c>
      <c r="O3144" s="1296"/>
    </row>
    <row r="3145" spans="1:15" ht="69.75" customHeight="1" x14ac:dyDescent="0.25">
      <c r="A3145" s="1282"/>
      <c r="B3145" s="1294"/>
      <c r="C3145" s="1302">
        <v>2860104</v>
      </c>
      <c r="D3145" s="1285" t="s">
        <v>1709</v>
      </c>
      <c r="E3145" s="1295"/>
      <c r="F3145" s="1282"/>
      <c r="G3145" s="1288" t="e">
        <v>#N/A</v>
      </c>
      <c r="H3145" s="1289" t="s">
        <v>1709</v>
      </c>
      <c r="I3145" s="1290" t="s">
        <v>726</v>
      </c>
      <c r="J3145" s="1290"/>
      <c r="K3145" s="1291" t="s">
        <v>163</v>
      </c>
      <c r="L3145" s="1441">
        <v>5</v>
      </c>
      <c r="M3145" s="1292"/>
      <c r="N3145" s="1292">
        <f t="shared" si="79"/>
        <v>0</v>
      </c>
      <c r="O3145" s="1296"/>
    </row>
    <row r="3146" spans="1:15" ht="69.75" customHeight="1" x14ac:dyDescent="0.25">
      <c r="A3146" s="1282"/>
      <c r="B3146" s="1297"/>
      <c r="C3146" s="1302">
        <v>4751003</v>
      </c>
      <c r="D3146" s="1285" t="s">
        <v>1710</v>
      </c>
      <c r="E3146" s="1298"/>
      <c r="F3146" s="1299"/>
      <c r="G3146" s="1288">
        <v>210512350</v>
      </c>
      <c r="H3146" s="1289" t="s">
        <v>1711</v>
      </c>
      <c r="I3146" s="1290" t="s">
        <v>726</v>
      </c>
      <c r="J3146" s="1290"/>
      <c r="K3146" s="1291" t="s">
        <v>163</v>
      </c>
      <c r="L3146" s="1441">
        <v>5</v>
      </c>
      <c r="M3146" s="1292"/>
      <c r="N3146" s="1292">
        <f t="shared" si="79"/>
        <v>0</v>
      </c>
      <c r="O3146" s="1300"/>
    </row>
    <row r="3147" spans="1:15" ht="69.75" customHeight="1" x14ac:dyDescent="0.25">
      <c r="A3147" s="1282"/>
      <c r="B3147" s="1283"/>
      <c r="C3147" s="1301">
        <v>1104337</v>
      </c>
      <c r="D3147" s="1285" t="s">
        <v>1737</v>
      </c>
      <c r="E3147" s="1286" t="s">
        <v>1738</v>
      </c>
      <c r="F3147" s="1287" t="s">
        <v>35</v>
      </c>
      <c r="G3147" s="1288">
        <v>44013068</v>
      </c>
      <c r="H3147" s="1289" t="s">
        <v>1739</v>
      </c>
      <c r="I3147" s="1290" t="s">
        <v>685</v>
      </c>
      <c r="J3147" s="1290"/>
      <c r="K3147" s="1291" t="s">
        <v>163</v>
      </c>
      <c r="L3147" s="1441">
        <v>20</v>
      </c>
      <c r="M3147" s="1292"/>
      <c r="N3147" s="1292">
        <f t="shared" si="79"/>
        <v>0</v>
      </c>
      <c r="O3147" s="1293">
        <f>SUM(N3147:N3153)</f>
        <v>0</v>
      </c>
    </row>
    <row r="3148" spans="1:15" ht="69.75" customHeight="1" x14ac:dyDescent="0.25">
      <c r="A3148" s="1282"/>
      <c r="B3148" s="1294"/>
      <c r="C3148" s="1302">
        <v>2051111</v>
      </c>
      <c r="D3148" s="1285" t="s">
        <v>1733</v>
      </c>
      <c r="E3148" s="1295"/>
      <c r="F3148" s="1282"/>
      <c r="G3148" s="1288" t="e">
        <v>#N/A</v>
      </c>
      <c r="H3148" s="1289" t="s">
        <v>1733</v>
      </c>
      <c r="I3148" s="1290" t="s">
        <v>466</v>
      </c>
      <c r="J3148" s="1290"/>
      <c r="K3148" s="1291" t="s">
        <v>163</v>
      </c>
      <c r="L3148" s="1441">
        <v>3</v>
      </c>
      <c r="M3148" s="1292"/>
      <c r="N3148" s="1292">
        <f t="shared" ref="N3148:N3211" si="80">L3148*M3148</f>
        <v>0</v>
      </c>
      <c r="O3148" s="1296"/>
    </row>
    <row r="3149" spans="1:15" ht="69.75" customHeight="1" x14ac:dyDescent="0.25">
      <c r="A3149" s="1282"/>
      <c r="B3149" s="1294"/>
      <c r="C3149" s="1302">
        <v>7360116</v>
      </c>
      <c r="D3149" s="1285" t="s">
        <v>1705</v>
      </c>
      <c r="E3149" s="1295"/>
      <c r="F3149" s="1282"/>
      <c r="G3149" s="1288">
        <v>210508016</v>
      </c>
      <c r="H3149" s="1289" t="s">
        <v>1706</v>
      </c>
      <c r="I3149" s="1290" t="s">
        <v>726</v>
      </c>
      <c r="J3149" s="1290"/>
      <c r="K3149" s="1291" t="s">
        <v>163</v>
      </c>
      <c r="L3149" s="1441">
        <v>0.1</v>
      </c>
      <c r="M3149" s="1292"/>
      <c r="N3149" s="1292">
        <f t="shared" si="80"/>
        <v>0</v>
      </c>
      <c r="O3149" s="1296"/>
    </row>
    <row r="3150" spans="1:15" ht="69.75" customHeight="1" x14ac:dyDescent="0.25">
      <c r="A3150" s="1282"/>
      <c r="B3150" s="1294"/>
      <c r="C3150" s="1302">
        <v>7361755</v>
      </c>
      <c r="D3150" s="1285" t="s">
        <v>1707</v>
      </c>
      <c r="E3150" s="1295"/>
      <c r="F3150" s="1282"/>
      <c r="G3150" s="1288" t="e">
        <v>#N/A</v>
      </c>
      <c r="H3150" s="1289" t="s">
        <v>1707</v>
      </c>
      <c r="I3150" s="1290" t="s">
        <v>726</v>
      </c>
      <c r="J3150" s="1290"/>
      <c r="K3150" s="1291" t="s">
        <v>163</v>
      </c>
      <c r="L3150" s="1441">
        <v>5</v>
      </c>
      <c r="M3150" s="1292"/>
      <c r="N3150" s="1292">
        <f t="shared" si="80"/>
        <v>0</v>
      </c>
      <c r="O3150" s="1296"/>
    </row>
    <row r="3151" spans="1:15" ht="69.75" customHeight="1" x14ac:dyDescent="0.25">
      <c r="A3151" s="1282"/>
      <c r="B3151" s="1294"/>
      <c r="C3151" s="1302">
        <v>2361016</v>
      </c>
      <c r="D3151" s="1285" t="s">
        <v>1708</v>
      </c>
      <c r="E3151" s="1295"/>
      <c r="F3151" s="1282"/>
      <c r="G3151" s="1288" t="e">
        <v>#N/A</v>
      </c>
      <c r="H3151" s="1289" t="s">
        <v>1708</v>
      </c>
      <c r="I3151" s="1290" t="s">
        <v>726</v>
      </c>
      <c r="J3151" s="1290"/>
      <c r="K3151" s="1291" t="s">
        <v>163</v>
      </c>
      <c r="L3151" s="1441">
        <v>2</v>
      </c>
      <c r="M3151" s="1292"/>
      <c r="N3151" s="1292">
        <f t="shared" si="80"/>
        <v>0</v>
      </c>
      <c r="O3151" s="1296"/>
    </row>
    <row r="3152" spans="1:15" ht="69.75" customHeight="1" x14ac:dyDescent="0.25">
      <c r="A3152" s="1282"/>
      <c r="B3152" s="1294"/>
      <c r="C3152" s="1302">
        <v>2860104</v>
      </c>
      <c r="D3152" s="1285" t="s">
        <v>1709</v>
      </c>
      <c r="E3152" s="1295"/>
      <c r="F3152" s="1282"/>
      <c r="G3152" s="1288" t="e">
        <v>#N/A</v>
      </c>
      <c r="H3152" s="1289" t="s">
        <v>1709</v>
      </c>
      <c r="I3152" s="1290" t="s">
        <v>726</v>
      </c>
      <c r="J3152" s="1290"/>
      <c r="K3152" s="1291" t="s">
        <v>163</v>
      </c>
      <c r="L3152" s="1441">
        <v>5</v>
      </c>
      <c r="M3152" s="1292"/>
      <c r="N3152" s="1292">
        <f t="shared" si="80"/>
        <v>0</v>
      </c>
      <c r="O3152" s="1296"/>
    </row>
    <row r="3153" spans="1:15" ht="69.75" customHeight="1" x14ac:dyDescent="0.25">
      <c r="A3153" s="1282"/>
      <c r="B3153" s="1297"/>
      <c r="C3153" s="1302">
        <v>4751003</v>
      </c>
      <c r="D3153" s="1285" t="s">
        <v>1710</v>
      </c>
      <c r="E3153" s="1298"/>
      <c r="F3153" s="1299"/>
      <c r="G3153" s="1288">
        <v>210512350</v>
      </c>
      <c r="H3153" s="1289" t="s">
        <v>1711</v>
      </c>
      <c r="I3153" s="1290" t="s">
        <v>726</v>
      </c>
      <c r="J3153" s="1290"/>
      <c r="K3153" s="1291" t="s">
        <v>163</v>
      </c>
      <c r="L3153" s="1441">
        <v>5</v>
      </c>
      <c r="M3153" s="1292"/>
      <c r="N3153" s="1292">
        <f t="shared" si="80"/>
        <v>0</v>
      </c>
      <c r="O3153" s="1300"/>
    </row>
    <row r="3154" spans="1:15" ht="69.75" customHeight="1" x14ac:dyDescent="0.25">
      <c r="A3154" s="1282"/>
      <c r="B3154" s="1283"/>
      <c r="C3154" s="1301">
        <v>1104435</v>
      </c>
      <c r="D3154" s="1285" t="s">
        <v>1740</v>
      </c>
      <c r="E3154" s="1286" t="s">
        <v>1741</v>
      </c>
      <c r="F3154" s="1287" t="s">
        <v>35</v>
      </c>
      <c r="G3154" s="1288">
        <v>44014066</v>
      </c>
      <c r="H3154" s="1289" t="s">
        <v>1742</v>
      </c>
      <c r="I3154" s="1290" t="s">
        <v>685</v>
      </c>
      <c r="J3154" s="1290"/>
      <c r="K3154" s="1291" t="s">
        <v>163</v>
      </c>
      <c r="L3154" s="1441">
        <v>20</v>
      </c>
      <c r="M3154" s="1292"/>
      <c r="N3154" s="1292">
        <f t="shared" si="80"/>
        <v>0</v>
      </c>
      <c r="O3154" s="1293">
        <f>SUM(N3154:N3160)</f>
        <v>0</v>
      </c>
    </row>
    <row r="3155" spans="1:15" ht="69.75" customHeight="1" x14ac:dyDescent="0.25">
      <c r="A3155" s="1282"/>
      <c r="B3155" s="1294"/>
      <c r="C3155" s="1302">
        <v>2051111</v>
      </c>
      <c r="D3155" s="1285" t="s">
        <v>1733</v>
      </c>
      <c r="E3155" s="1295"/>
      <c r="F3155" s="1282"/>
      <c r="G3155" s="1288" t="e">
        <v>#N/A</v>
      </c>
      <c r="H3155" s="1289" t="s">
        <v>1733</v>
      </c>
      <c r="I3155" s="1290" t="s">
        <v>466</v>
      </c>
      <c r="J3155" s="1290"/>
      <c r="K3155" s="1291" t="s">
        <v>163</v>
      </c>
      <c r="L3155" s="1441">
        <v>4</v>
      </c>
      <c r="M3155" s="1292"/>
      <c r="N3155" s="1292">
        <f t="shared" si="80"/>
        <v>0</v>
      </c>
      <c r="O3155" s="1296"/>
    </row>
    <row r="3156" spans="1:15" ht="69.75" customHeight="1" x14ac:dyDescent="0.25">
      <c r="A3156" s="1282"/>
      <c r="B3156" s="1294"/>
      <c r="C3156" s="1302">
        <v>7360116</v>
      </c>
      <c r="D3156" s="1285" t="s">
        <v>1705</v>
      </c>
      <c r="E3156" s="1295"/>
      <c r="F3156" s="1282"/>
      <c r="G3156" s="1288">
        <v>210508016</v>
      </c>
      <c r="H3156" s="1289" t="s">
        <v>1706</v>
      </c>
      <c r="I3156" s="1290" t="s">
        <v>726</v>
      </c>
      <c r="J3156" s="1290"/>
      <c r="K3156" s="1291" t="s">
        <v>163</v>
      </c>
      <c r="L3156" s="1441">
        <v>0.1</v>
      </c>
      <c r="M3156" s="1292"/>
      <c r="N3156" s="1292">
        <f t="shared" si="80"/>
        <v>0</v>
      </c>
      <c r="O3156" s="1296"/>
    </row>
    <row r="3157" spans="1:15" ht="69.75" customHeight="1" x14ac:dyDescent="0.25">
      <c r="A3157" s="1282"/>
      <c r="B3157" s="1294"/>
      <c r="C3157" s="1302">
        <v>7361755</v>
      </c>
      <c r="D3157" s="1285" t="s">
        <v>1707</v>
      </c>
      <c r="E3157" s="1295"/>
      <c r="F3157" s="1282"/>
      <c r="G3157" s="1288" t="e">
        <v>#N/A</v>
      </c>
      <c r="H3157" s="1289" t="s">
        <v>1707</v>
      </c>
      <c r="I3157" s="1290" t="s">
        <v>726</v>
      </c>
      <c r="J3157" s="1290"/>
      <c r="K3157" s="1291" t="s">
        <v>163</v>
      </c>
      <c r="L3157" s="1441">
        <v>5</v>
      </c>
      <c r="M3157" s="1292"/>
      <c r="N3157" s="1292">
        <f t="shared" si="80"/>
        <v>0</v>
      </c>
      <c r="O3157" s="1296"/>
    </row>
    <row r="3158" spans="1:15" ht="69.75" customHeight="1" x14ac:dyDescent="0.25">
      <c r="A3158" s="1282"/>
      <c r="B3158" s="1294"/>
      <c r="C3158" s="1302">
        <v>2361016</v>
      </c>
      <c r="D3158" s="1285" t="s">
        <v>1708</v>
      </c>
      <c r="E3158" s="1295"/>
      <c r="F3158" s="1282"/>
      <c r="G3158" s="1288" t="e">
        <v>#N/A</v>
      </c>
      <c r="H3158" s="1289" t="s">
        <v>1708</v>
      </c>
      <c r="I3158" s="1290" t="s">
        <v>726</v>
      </c>
      <c r="J3158" s="1290"/>
      <c r="K3158" s="1291" t="s">
        <v>163</v>
      </c>
      <c r="L3158" s="1441">
        <v>2</v>
      </c>
      <c r="M3158" s="1292"/>
      <c r="N3158" s="1292">
        <f t="shared" si="80"/>
        <v>0</v>
      </c>
      <c r="O3158" s="1296"/>
    </row>
    <row r="3159" spans="1:15" ht="69.75" customHeight="1" x14ac:dyDescent="0.25">
      <c r="A3159" s="1282"/>
      <c r="B3159" s="1294"/>
      <c r="C3159" s="1302">
        <v>2860104</v>
      </c>
      <c r="D3159" s="1285" t="s">
        <v>1709</v>
      </c>
      <c r="E3159" s="1295"/>
      <c r="F3159" s="1282"/>
      <c r="G3159" s="1288" t="e">
        <v>#N/A</v>
      </c>
      <c r="H3159" s="1289" t="s">
        <v>1709</v>
      </c>
      <c r="I3159" s="1290" t="s">
        <v>726</v>
      </c>
      <c r="J3159" s="1290"/>
      <c r="K3159" s="1291" t="s">
        <v>163</v>
      </c>
      <c r="L3159" s="1441">
        <v>5</v>
      </c>
      <c r="M3159" s="1292"/>
      <c r="N3159" s="1292">
        <f t="shared" si="80"/>
        <v>0</v>
      </c>
      <c r="O3159" s="1296"/>
    </row>
    <row r="3160" spans="1:15" ht="69.75" customHeight="1" x14ac:dyDescent="0.25">
      <c r="A3160" s="1282"/>
      <c r="B3160" s="1297"/>
      <c r="C3160" s="1302">
        <v>4751003</v>
      </c>
      <c r="D3160" s="1285" t="s">
        <v>1710</v>
      </c>
      <c r="E3160" s="1298"/>
      <c r="F3160" s="1299"/>
      <c r="G3160" s="1288">
        <v>210512350</v>
      </c>
      <c r="H3160" s="1289" t="s">
        <v>1711</v>
      </c>
      <c r="I3160" s="1290" t="s">
        <v>726</v>
      </c>
      <c r="J3160" s="1290"/>
      <c r="K3160" s="1291" t="s">
        <v>163</v>
      </c>
      <c r="L3160" s="1441">
        <v>5</v>
      </c>
      <c r="M3160" s="1292"/>
      <c r="N3160" s="1292">
        <f t="shared" si="80"/>
        <v>0</v>
      </c>
      <c r="O3160" s="1300"/>
    </row>
    <row r="3161" spans="1:15" ht="69.75" customHeight="1" x14ac:dyDescent="0.25">
      <c r="A3161" s="1282"/>
      <c r="B3161" s="1283"/>
      <c r="C3161" s="1302">
        <v>1021737</v>
      </c>
      <c r="D3161" s="1285" t="s">
        <v>1549</v>
      </c>
      <c r="E3161" s="1286" t="s">
        <v>1743</v>
      </c>
      <c r="F3161" s="1287" t="s">
        <v>35</v>
      </c>
      <c r="G3161" s="1288">
        <v>41002058</v>
      </c>
      <c r="H3161" s="1289" t="s">
        <v>1552</v>
      </c>
      <c r="I3161" s="1290" t="s">
        <v>685</v>
      </c>
      <c r="J3161" s="1290"/>
      <c r="K3161" s="1291" t="s">
        <v>163</v>
      </c>
      <c r="L3161" s="1441">
        <v>60</v>
      </c>
      <c r="M3161" s="1292"/>
      <c r="N3161" s="1292">
        <f t="shared" si="80"/>
        <v>0</v>
      </c>
      <c r="O3161" s="1293">
        <f>SUM(N3161:N3162)</f>
        <v>0</v>
      </c>
    </row>
    <row r="3162" spans="1:15" ht="69.75" customHeight="1" x14ac:dyDescent="0.25">
      <c r="A3162" s="1282"/>
      <c r="B3162" s="1294"/>
      <c r="C3162" s="1302">
        <v>2052202</v>
      </c>
      <c r="D3162" s="1285" t="s">
        <v>1744</v>
      </c>
      <c r="E3162" s="1295"/>
      <c r="F3162" s="1282"/>
      <c r="G3162" s="1288" t="e">
        <v>#N/A</v>
      </c>
      <c r="H3162" s="1289" t="s">
        <v>1744</v>
      </c>
      <c r="I3162" s="1290" t="s">
        <v>466</v>
      </c>
      <c r="J3162" s="1290"/>
      <c r="K3162" s="1291" t="s">
        <v>163</v>
      </c>
      <c r="L3162" s="1441">
        <v>3</v>
      </c>
      <c r="M3162" s="1292"/>
      <c r="N3162" s="1292">
        <f t="shared" si="80"/>
        <v>0</v>
      </c>
      <c r="O3162" s="1300"/>
    </row>
    <row r="3163" spans="1:15" ht="69.75" customHeight="1" x14ac:dyDescent="0.25">
      <c r="A3163" s="1303"/>
      <c r="B3163" s="1304"/>
      <c r="C3163" s="1305">
        <v>4012623</v>
      </c>
      <c r="D3163" s="1306" t="s">
        <v>1745</v>
      </c>
      <c r="E3163" s="1307" t="s">
        <v>1746</v>
      </c>
      <c r="F3163" s="1308" t="s">
        <v>35</v>
      </c>
      <c r="G3163" s="1309">
        <v>60512101</v>
      </c>
      <c r="H3163" s="1310" t="s">
        <v>1747</v>
      </c>
      <c r="I3163" s="1311" t="s">
        <v>726</v>
      </c>
      <c r="J3163" s="1311"/>
      <c r="K3163" s="1312" t="s">
        <v>163</v>
      </c>
      <c r="L3163" s="1442">
        <v>1</v>
      </c>
      <c r="M3163" s="1313"/>
      <c r="N3163" s="1313">
        <f t="shared" si="80"/>
        <v>0</v>
      </c>
      <c r="O3163" s="1314">
        <f>SUM(N3163:N3166)</f>
        <v>0</v>
      </c>
    </row>
    <row r="3164" spans="1:15" ht="69.75" customHeight="1" x14ac:dyDescent="0.25">
      <c r="A3164" s="1303"/>
      <c r="B3164" s="1315"/>
      <c r="C3164" s="1305">
        <v>4353913</v>
      </c>
      <c r="D3164" s="1306" t="s">
        <v>1748</v>
      </c>
      <c r="E3164" s="1316"/>
      <c r="F3164" s="1303"/>
      <c r="G3164" s="1309">
        <v>63302001</v>
      </c>
      <c r="H3164" s="1310" t="s">
        <v>1749</v>
      </c>
      <c r="I3164" s="1311" t="s">
        <v>726</v>
      </c>
      <c r="J3164" s="1311"/>
      <c r="K3164" s="1312" t="s">
        <v>163</v>
      </c>
      <c r="L3164" s="1442">
        <v>4</v>
      </c>
      <c r="M3164" s="1313"/>
      <c r="N3164" s="1313">
        <f t="shared" si="80"/>
        <v>0</v>
      </c>
      <c r="O3164" s="1317"/>
    </row>
    <row r="3165" spans="1:15" ht="69.75" customHeight="1" x14ac:dyDescent="0.25">
      <c r="A3165" s="1303"/>
      <c r="B3165" s="1315"/>
      <c r="C3165" s="1305">
        <v>2543140</v>
      </c>
      <c r="D3165" s="1306" t="s">
        <v>1750</v>
      </c>
      <c r="E3165" s="1316"/>
      <c r="F3165" s="1303"/>
      <c r="G3165" s="1309">
        <v>80911040</v>
      </c>
      <c r="H3165" s="1310" t="s">
        <v>1751</v>
      </c>
      <c r="I3165" s="1311" t="s">
        <v>665</v>
      </c>
      <c r="J3165" s="1311"/>
      <c r="K3165" s="1312" t="s">
        <v>163</v>
      </c>
      <c r="L3165" s="1442">
        <v>1</v>
      </c>
      <c r="M3165" s="1313"/>
      <c r="N3165" s="1313">
        <f t="shared" si="80"/>
        <v>0</v>
      </c>
      <c r="O3165" s="1317"/>
    </row>
    <row r="3166" spans="1:15" ht="69.75" customHeight="1" x14ac:dyDescent="0.25">
      <c r="A3166" s="1303"/>
      <c r="B3166" s="1318"/>
      <c r="C3166" s="1305">
        <v>1021133</v>
      </c>
      <c r="D3166" s="1306" t="s">
        <v>1752</v>
      </c>
      <c r="E3166" s="1319"/>
      <c r="F3166" s="1320"/>
      <c r="G3166" s="1309">
        <v>40310054</v>
      </c>
      <c r="H3166" s="1310" t="s">
        <v>1753</v>
      </c>
      <c r="I3166" s="1311" t="s">
        <v>685</v>
      </c>
      <c r="J3166" s="1311"/>
      <c r="K3166" s="1312" t="s">
        <v>163</v>
      </c>
      <c r="L3166" s="1442">
        <v>2</v>
      </c>
      <c r="M3166" s="1313"/>
      <c r="N3166" s="1313">
        <f t="shared" si="80"/>
        <v>0</v>
      </c>
      <c r="O3166" s="1321"/>
    </row>
    <row r="3167" spans="1:15" ht="69.75" customHeight="1" x14ac:dyDescent="0.25">
      <c r="A3167" s="1303"/>
      <c r="B3167" s="1304"/>
      <c r="C3167" s="1305">
        <v>4380215</v>
      </c>
      <c r="D3167" s="1306" t="s">
        <v>1754</v>
      </c>
      <c r="E3167" s="1307" t="s">
        <v>1755</v>
      </c>
      <c r="F3167" s="1303" t="s">
        <v>35</v>
      </c>
      <c r="G3167" s="1309">
        <v>60523113</v>
      </c>
      <c r="H3167" s="1310" t="s">
        <v>1756</v>
      </c>
      <c r="I3167" s="1311" t="s">
        <v>726</v>
      </c>
      <c r="J3167" s="1311"/>
      <c r="K3167" s="1312" t="s">
        <v>163</v>
      </c>
      <c r="L3167" s="1442">
        <v>1</v>
      </c>
      <c r="M3167" s="1313"/>
      <c r="N3167" s="1313">
        <f t="shared" si="80"/>
        <v>0</v>
      </c>
      <c r="O3167" s="1314">
        <f>SUM(N3167:N3170)</f>
        <v>0</v>
      </c>
    </row>
    <row r="3168" spans="1:15" ht="69.75" customHeight="1" x14ac:dyDescent="0.25">
      <c r="A3168" s="1303"/>
      <c r="B3168" s="1315"/>
      <c r="C3168" s="1305">
        <v>4353913</v>
      </c>
      <c r="D3168" s="1306" t="s">
        <v>1748</v>
      </c>
      <c r="E3168" s="1316"/>
      <c r="F3168" s="1303"/>
      <c r="G3168" s="1309">
        <v>63302001</v>
      </c>
      <c r="H3168" s="1310" t="s">
        <v>1749</v>
      </c>
      <c r="I3168" s="1311" t="s">
        <v>726</v>
      </c>
      <c r="J3168" s="1311"/>
      <c r="K3168" s="1312" t="s">
        <v>163</v>
      </c>
      <c r="L3168" s="1442">
        <v>4</v>
      </c>
      <c r="M3168" s="1313"/>
      <c r="N3168" s="1313">
        <f t="shared" si="80"/>
        <v>0</v>
      </c>
      <c r="O3168" s="1317"/>
    </row>
    <row r="3169" spans="1:15" ht="69.75" customHeight="1" x14ac:dyDescent="0.25">
      <c r="A3169" s="1303"/>
      <c r="B3169" s="1315"/>
      <c r="C3169" s="1305">
        <v>2543150</v>
      </c>
      <c r="D3169" s="1306" t="s">
        <v>1757</v>
      </c>
      <c r="E3169" s="1316"/>
      <c r="F3169" s="1303"/>
      <c r="G3169" s="1309">
        <v>80911050</v>
      </c>
      <c r="H3169" s="1310" t="s">
        <v>1758</v>
      </c>
      <c r="I3169" s="1311" t="s">
        <v>665</v>
      </c>
      <c r="J3169" s="1311"/>
      <c r="K3169" s="1312" t="s">
        <v>163</v>
      </c>
      <c r="L3169" s="1442">
        <v>2</v>
      </c>
      <c r="M3169" s="1313"/>
      <c r="N3169" s="1313">
        <f t="shared" si="80"/>
        <v>0</v>
      </c>
      <c r="O3169" s="1317"/>
    </row>
    <row r="3170" spans="1:15" ht="69.75" customHeight="1" x14ac:dyDescent="0.25">
      <c r="A3170" s="1303"/>
      <c r="B3170" s="1318"/>
      <c r="C3170" s="1305">
        <v>1021133</v>
      </c>
      <c r="D3170" s="1306" t="s">
        <v>1752</v>
      </c>
      <c r="E3170" s="1319"/>
      <c r="F3170" s="1303"/>
      <c r="G3170" s="1309">
        <v>40310054</v>
      </c>
      <c r="H3170" s="1310" t="s">
        <v>1753</v>
      </c>
      <c r="I3170" s="1311" t="s">
        <v>685</v>
      </c>
      <c r="J3170" s="1311"/>
      <c r="K3170" s="1312" t="s">
        <v>163</v>
      </c>
      <c r="L3170" s="1442">
        <v>2</v>
      </c>
      <c r="M3170" s="1313"/>
      <c r="N3170" s="1313">
        <f t="shared" si="80"/>
        <v>0</v>
      </c>
      <c r="O3170" s="1321"/>
    </row>
    <row r="3171" spans="1:15" ht="69.75" customHeight="1" x14ac:dyDescent="0.25">
      <c r="A3171" s="1303"/>
      <c r="B3171" s="1304"/>
      <c r="C3171" s="1305">
        <v>4380315</v>
      </c>
      <c r="D3171" s="1306" t="s">
        <v>1759</v>
      </c>
      <c r="E3171" s="1307" t="s">
        <v>1760</v>
      </c>
      <c r="F3171" s="1308" t="s">
        <v>35</v>
      </c>
      <c r="G3171" s="1309">
        <v>60534116</v>
      </c>
      <c r="H3171" s="1310" t="s">
        <v>1761</v>
      </c>
      <c r="I3171" s="1311" t="s">
        <v>726</v>
      </c>
      <c r="J3171" s="1311"/>
      <c r="K3171" s="1312" t="s">
        <v>163</v>
      </c>
      <c r="L3171" s="1442">
        <v>1</v>
      </c>
      <c r="M3171" s="1313"/>
      <c r="N3171" s="1313">
        <f t="shared" si="80"/>
        <v>0</v>
      </c>
      <c r="O3171" s="1314">
        <f>SUM(N3171:N3174)</f>
        <v>0</v>
      </c>
    </row>
    <row r="3172" spans="1:15" ht="69.75" customHeight="1" x14ac:dyDescent="0.25">
      <c r="A3172" s="1303"/>
      <c r="B3172" s="1315"/>
      <c r="C3172" s="1305">
        <v>4353913</v>
      </c>
      <c r="D3172" s="1306" t="s">
        <v>1748</v>
      </c>
      <c r="E3172" s="1316"/>
      <c r="F3172" s="1303"/>
      <c r="G3172" s="1309">
        <v>63302001</v>
      </c>
      <c r="H3172" s="1310" t="s">
        <v>1749</v>
      </c>
      <c r="I3172" s="1311" t="s">
        <v>726</v>
      </c>
      <c r="J3172" s="1311"/>
      <c r="K3172" s="1312" t="s">
        <v>163</v>
      </c>
      <c r="L3172" s="1442">
        <v>4</v>
      </c>
      <c r="M3172" s="1313"/>
      <c r="N3172" s="1313">
        <f t="shared" si="80"/>
        <v>0</v>
      </c>
      <c r="O3172" s="1317"/>
    </row>
    <row r="3173" spans="1:15" ht="69.75" customHeight="1" x14ac:dyDescent="0.25">
      <c r="A3173" s="1303"/>
      <c r="B3173" s="1315"/>
      <c r="C3173" s="1305">
        <v>2543140</v>
      </c>
      <c r="D3173" s="1306" t="s">
        <v>1750</v>
      </c>
      <c r="E3173" s="1316"/>
      <c r="F3173" s="1303"/>
      <c r="G3173" s="1309">
        <v>80911040</v>
      </c>
      <c r="H3173" s="1310" t="s">
        <v>1751</v>
      </c>
      <c r="I3173" s="1311" t="s">
        <v>665</v>
      </c>
      <c r="J3173" s="1311"/>
      <c r="K3173" s="1312" t="s">
        <v>163</v>
      </c>
      <c r="L3173" s="1442">
        <v>3</v>
      </c>
      <c r="M3173" s="1313"/>
      <c r="N3173" s="1313">
        <f t="shared" si="80"/>
        <v>0</v>
      </c>
      <c r="O3173" s="1317"/>
    </row>
    <row r="3174" spans="1:15" ht="69.75" customHeight="1" x14ac:dyDescent="0.25">
      <c r="A3174" s="1303"/>
      <c r="B3174" s="1318"/>
      <c r="C3174" s="1305">
        <v>1021133</v>
      </c>
      <c r="D3174" s="1306" t="s">
        <v>1752</v>
      </c>
      <c r="E3174" s="1319"/>
      <c r="F3174" s="1320"/>
      <c r="G3174" s="1309">
        <v>40310054</v>
      </c>
      <c r="H3174" s="1310" t="s">
        <v>1753</v>
      </c>
      <c r="I3174" s="1311" t="s">
        <v>685</v>
      </c>
      <c r="J3174" s="1311"/>
      <c r="K3174" s="1312" t="s">
        <v>163</v>
      </c>
      <c r="L3174" s="1442">
        <v>2</v>
      </c>
      <c r="M3174" s="1313"/>
      <c r="N3174" s="1313">
        <f t="shared" si="80"/>
        <v>0</v>
      </c>
      <c r="O3174" s="1321"/>
    </row>
    <row r="3175" spans="1:15" ht="69.75" customHeight="1" x14ac:dyDescent="0.25">
      <c r="A3175" s="296"/>
      <c r="B3175" s="1322" t="s">
        <v>1762</v>
      </c>
      <c r="C3175" s="309">
        <v>4750930</v>
      </c>
      <c r="D3175" s="1323" t="s">
        <v>1241</v>
      </c>
      <c r="E3175" s="1322" t="s">
        <v>1763</v>
      </c>
      <c r="F3175" s="1322" t="s">
        <v>35</v>
      </c>
      <c r="G3175" s="1138">
        <v>210514350</v>
      </c>
      <c r="H3175" s="1323" t="s">
        <v>1242</v>
      </c>
      <c r="I3175" s="313" t="s">
        <v>726</v>
      </c>
      <c r="J3175" s="313" t="s">
        <v>623</v>
      </c>
      <c r="K3175" s="313" t="s">
        <v>163</v>
      </c>
      <c r="L3175" s="1353">
        <v>6</v>
      </c>
      <c r="M3175" s="315"/>
      <c r="N3175" s="315">
        <f t="shared" si="80"/>
        <v>0</v>
      </c>
      <c r="O3175" s="1324">
        <f>SUM(N3175:N3177)</f>
        <v>0</v>
      </c>
    </row>
    <row r="3176" spans="1:15" ht="69.75" customHeight="1" x14ac:dyDescent="0.25">
      <c r="A3176" s="296"/>
      <c r="B3176" s="296"/>
      <c r="C3176" s="309">
        <v>2056203</v>
      </c>
      <c r="D3176" s="1323" t="s">
        <v>727</v>
      </c>
      <c r="E3176" s="296"/>
      <c r="F3176" s="296"/>
      <c r="G3176" s="1138">
        <v>10804300</v>
      </c>
      <c r="H3176" s="1323" t="s">
        <v>728</v>
      </c>
      <c r="I3176" s="313" t="s">
        <v>466</v>
      </c>
      <c r="J3176" s="313"/>
      <c r="K3176" s="313" t="s">
        <v>163</v>
      </c>
      <c r="L3176" s="1353">
        <v>3</v>
      </c>
      <c r="M3176" s="315"/>
      <c r="N3176" s="315">
        <f t="shared" si="80"/>
        <v>0</v>
      </c>
      <c r="O3176" s="316"/>
    </row>
    <row r="3177" spans="1:15" ht="69.75" customHeight="1" x14ac:dyDescent="0.25">
      <c r="A3177" s="296"/>
      <c r="B3177" s="1169"/>
      <c r="C3177" s="309">
        <v>2862220</v>
      </c>
      <c r="D3177" s="1323" t="s">
        <v>1764</v>
      </c>
      <c r="E3177" s="1169"/>
      <c r="F3177" s="1169"/>
      <c r="G3177" s="1138">
        <v>63311004</v>
      </c>
      <c r="H3177" s="1323" t="s">
        <v>1765</v>
      </c>
      <c r="I3177" s="313" t="s">
        <v>726</v>
      </c>
      <c r="J3177" s="313"/>
      <c r="K3177" s="313" t="s">
        <v>163</v>
      </c>
      <c r="L3177" s="1353">
        <v>1</v>
      </c>
      <c r="M3177" s="315"/>
      <c r="N3177" s="315">
        <f t="shared" si="80"/>
        <v>0</v>
      </c>
      <c r="O3177" s="1325"/>
    </row>
    <row r="3178" spans="1:15" ht="69.75" customHeight="1" x14ac:dyDescent="0.25">
      <c r="A3178" s="296"/>
      <c r="B3178" s="1322" t="s">
        <v>1766</v>
      </c>
      <c r="C3178" s="309">
        <v>4750930</v>
      </c>
      <c r="D3178" s="1323" t="s">
        <v>1241</v>
      </c>
      <c r="E3178" s="1322" t="s">
        <v>1767</v>
      </c>
      <c r="F3178" s="1322" t="s">
        <v>35</v>
      </c>
      <c r="G3178" s="1138">
        <v>210514350</v>
      </c>
      <c r="H3178" s="1323" t="s">
        <v>1242</v>
      </c>
      <c r="I3178" s="313" t="s">
        <v>726</v>
      </c>
      <c r="J3178" s="313" t="s">
        <v>623</v>
      </c>
      <c r="K3178" s="313" t="s">
        <v>163</v>
      </c>
      <c r="L3178" s="1353">
        <v>6</v>
      </c>
      <c r="M3178" s="315"/>
      <c r="N3178" s="315">
        <f t="shared" si="80"/>
        <v>0</v>
      </c>
      <c r="O3178" s="1324">
        <f>SUM(N3178:N3180)</f>
        <v>0</v>
      </c>
    </row>
    <row r="3179" spans="1:15" ht="69.75" customHeight="1" x14ac:dyDescent="0.25">
      <c r="A3179" s="296"/>
      <c r="B3179" s="308"/>
      <c r="C3179" s="309">
        <v>2056203</v>
      </c>
      <c r="D3179" s="1323" t="s">
        <v>727</v>
      </c>
      <c r="E3179" s="296"/>
      <c r="F3179" s="296"/>
      <c r="G3179" s="1138">
        <v>10804300</v>
      </c>
      <c r="H3179" s="1323" t="s">
        <v>728</v>
      </c>
      <c r="I3179" s="313" t="s">
        <v>466</v>
      </c>
      <c r="J3179" s="313"/>
      <c r="K3179" s="313" t="s">
        <v>163</v>
      </c>
      <c r="L3179" s="1353">
        <v>4</v>
      </c>
      <c r="M3179" s="315"/>
      <c r="N3179" s="315">
        <f t="shared" si="80"/>
        <v>0</v>
      </c>
      <c r="O3179" s="316"/>
    </row>
    <row r="3180" spans="1:15" ht="69.75" customHeight="1" x14ac:dyDescent="0.25">
      <c r="A3180" s="296"/>
      <c r="B3180" s="1326"/>
      <c r="C3180" s="309">
        <v>2862236</v>
      </c>
      <c r="D3180" s="1323" t="s">
        <v>1768</v>
      </c>
      <c r="E3180" s="1169"/>
      <c r="F3180" s="1169"/>
      <c r="G3180" s="1138">
        <v>63311005</v>
      </c>
      <c r="H3180" s="1323" t="s">
        <v>1769</v>
      </c>
      <c r="I3180" s="313" t="s">
        <v>726</v>
      </c>
      <c r="J3180" s="313"/>
      <c r="K3180" s="313" t="s">
        <v>163</v>
      </c>
      <c r="L3180" s="1353">
        <v>1</v>
      </c>
      <c r="M3180" s="315"/>
      <c r="N3180" s="315">
        <f t="shared" si="80"/>
        <v>0</v>
      </c>
      <c r="O3180" s="1325"/>
    </row>
    <row r="3181" spans="1:15" ht="69.75" customHeight="1" x14ac:dyDescent="0.25">
      <c r="A3181" s="1327"/>
      <c r="B3181" s="1328"/>
      <c r="C3181" s="1329">
        <v>2820101</v>
      </c>
      <c r="D3181" s="1330" t="s">
        <v>1172</v>
      </c>
      <c r="E3181" s="1331" t="s">
        <v>1770</v>
      </c>
      <c r="F3181" s="1331" t="s">
        <v>35</v>
      </c>
      <c r="G3181" s="1332">
        <v>50102160</v>
      </c>
      <c r="H3181" s="1330" t="s">
        <v>1173</v>
      </c>
      <c r="I3181" s="1330" t="s">
        <v>448</v>
      </c>
      <c r="J3181" s="1330" t="s">
        <v>623</v>
      </c>
      <c r="K3181" s="1330" t="s">
        <v>163</v>
      </c>
      <c r="L3181" s="1443">
        <v>1</v>
      </c>
      <c r="M3181" s="1333"/>
      <c r="N3181" s="1333">
        <f t="shared" si="80"/>
        <v>0</v>
      </c>
      <c r="O3181" s="1334">
        <f>SUM(N3181:N3190)</f>
        <v>0</v>
      </c>
    </row>
    <row r="3182" spans="1:15" ht="69.75" customHeight="1" x14ac:dyDescent="0.25">
      <c r="A3182" s="1327"/>
      <c r="B3182" s="1335"/>
      <c r="C3182" s="1329">
        <v>2010502</v>
      </c>
      <c r="D3182" s="1330" t="s">
        <v>1174</v>
      </c>
      <c r="E3182" s="1327"/>
      <c r="F3182" s="1327"/>
      <c r="G3182" s="1332">
        <v>20801532</v>
      </c>
      <c r="H3182" s="1330" t="s">
        <v>1175</v>
      </c>
      <c r="I3182" s="1330" t="s">
        <v>463</v>
      </c>
      <c r="J3182" s="1330"/>
      <c r="K3182" s="1330" t="s">
        <v>163</v>
      </c>
      <c r="L3182" s="1443">
        <v>1</v>
      </c>
      <c r="M3182" s="1333"/>
      <c r="N3182" s="1333">
        <f t="shared" si="80"/>
        <v>0</v>
      </c>
      <c r="O3182" s="1336"/>
    </row>
    <row r="3183" spans="1:15" ht="69.75" customHeight="1" x14ac:dyDescent="0.25">
      <c r="A3183" s="1327"/>
      <c r="B3183" s="1335"/>
      <c r="C3183" s="1329">
        <v>2817101</v>
      </c>
      <c r="D3183" s="1330" t="s">
        <v>1176</v>
      </c>
      <c r="E3183" s="1327"/>
      <c r="F3183" s="1327"/>
      <c r="G3183" s="1332">
        <v>50301001</v>
      </c>
      <c r="H3183" s="1330" t="s">
        <v>1177</v>
      </c>
      <c r="I3183" s="1330" t="s">
        <v>448</v>
      </c>
      <c r="J3183" s="1330"/>
      <c r="K3183" s="1330" t="s">
        <v>163</v>
      </c>
      <c r="L3183" s="1443">
        <v>1</v>
      </c>
      <c r="M3183" s="1333"/>
      <c r="N3183" s="1333">
        <f t="shared" si="80"/>
        <v>0</v>
      </c>
      <c r="O3183" s="1336"/>
    </row>
    <row r="3184" spans="1:15" ht="69.75" customHeight="1" x14ac:dyDescent="0.25">
      <c r="A3184" s="1327"/>
      <c r="B3184" s="1335"/>
      <c r="C3184" s="1329">
        <v>2280141</v>
      </c>
      <c r="D3184" s="1330" t="s">
        <v>1200</v>
      </c>
      <c r="E3184" s="1327"/>
      <c r="F3184" s="1327"/>
      <c r="G3184" s="1332">
        <v>13601071</v>
      </c>
      <c r="H3184" s="1330" t="s">
        <v>1201</v>
      </c>
      <c r="I3184" s="1330" t="s">
        <v>466</v>
      </c>
      <c r="J3184" s="1330"/>
      <c r="K3184" s="1330" t="s">
        <v>163</v>
      </c>
      <c r="L3184" s="1443">
        <v>1</v>
      </c>
      <c r="M3184" s="1333"/>
      <c r="N3184" s="1333">
        <f t="shared" si="80"/>
        <v>0</v>
      </c>
      <c r="O3184" s="1336"/>
    </row>
    <row r="3185" spans="1:15" ht="69.75" customHeight="1" x14ac:dyDescent="0.25">
      <c r="A3185" s="1327"/>
      <c r="B3185" s="1335"/>
      <c r="C3185" s="1329">
        <v>2820112</v>
      </c>
      <c r="D3185" s="1330" t="s">
        <v>475</v>
      </c>
      <c r="E3185" s="1327"/>
      <c r="F3185" s="1327"/>
      <c r="G3185" s="1332">
        <v>50114160</v>
      </c>
      <c r="H3185" s="1330" t="s">
        <v>476</v>
      </c>
      <c r="I3185" s="1330" t="s">
        <v>448</v>
      </c>
      <c r="J3185" s="1330"/>
      <c r="K3185" s="1330" t="s">
        <v>163</v>
      </c>
      <c r="L3185" s="1444">
        <v>1</v>
      </c>
      <c r="M3185" s="1333"/>
      <c r="N3185" s="1333">
        <f t="shared" si="80"/>
        <v>0</v>
      </c>
      <c r="O3185" s="1336"/>
    </row>
    <row r="3186" spans="1:15" ht="69.75" customHeight="1" x14ac:dyDescent="0.25">
      <c r="A3186" s="1327"/>
      <c r="B3186" s="1335"/>
      <c r="C3186" s="1329">
        <v>2988216</v>
      </c>
      <c r="D3186" s="1330" t="s">
        <v>1232</v>
      </c>
      <c r="E3186" s="1327"/>
      <c r="F3186" s="1327"/>
      <c r="G3186" s="1332">
        <v>55201016</v>
      </c>
      <c r="H3186" s="1330" t="s">
        <v>1233</v>
      </c>
      <c r="I3186" s="1330" t="s">
        <v>448</v>
      </c>
      <c r="J3186" s="1330"/>
      <c r="K3186" s="1330" t="s">
        <v>163</v>
      </c>
      <c r="L3186" s="1444">
        <v>1</v>
      </c>
      <c r="M3186" s="1333"/>
      <c r="N3186" s="1333">
        <f t="shared" si="80"/>
        <v>0</v>
      </c>
      <c r="O3186" s="1336"/>
    </row>
    <row r="3187" spans="1:15" ht="69.75" customHeight="1" x14ac:dyDescent="0.25">
      <c r="A3187" s="1327"/>
      <c r="B3187" s="1335"/>
      <c r="C3187" s="1329">
        <v>2341005</v>
      </c>
      <c r="D3187" s="1330" t="s">
        <v>1249</v>
      </c>
      <c r="E3187" s="1327"/>
      <c r="F3187" s="1327"/>
      <c r="G3187" s="1332">
        <v>13201072</v>
      </c>
      <c r="H3187" s="1330" t="s">
        <v>1250</v>
      </c>
      <c r="I3187" s="1330" t="s">
        <v>466</v>
      </c>
      <c r="J3187" s="1330"/>
      <c r="K3187" s="1330" t="s">
        <v>163</v>
      </c>
      <c r="L3187" s="1444">
        <v>1</v>
      </c>
      <c r="M3187" s="1333"/>
      <c r="N3187" s="1333">
        <f t="shared" si="80"/>
        <v>0</v>
      </c>
      <c r="O3187" s="1336"/>
    </row>
    <row r="3188" spans="1:15" ht="69.75" customHeight="1" x14ac:dyDescent="0.25">
      <c r="A3188" s="1327"/>
      <c r="B3188" s="1335"/>
      <c r="C3188" s="1329">
        <v>2348001</v>
      </c>
      <c r="D3188" s="1330" t="s">
        <v>1251</v>
      </c>
      <c r="E3188" s="1327"/>
      <c r="F3188" s="1327"/>
      <c r="G3188" s="1332">
        <v>55001505</v>
      </c>
      <c r="H3188" s="1330" t="s">
        <v>1252</v>
      </c>
      <c r="I3188" s="1330" t="s">
        <v>448</v>
      </c>
      <c r="J3188" s="1330"/>
      <c r="K3188" s="1330" t="s">
        <v>163</v>
      </c>
      <c r="L3188" s="1444">
        <v>1</v>
      </c>
      <c r="M3188" s="1333"/>
      <c r="N3188" s="1333">
        <f t="shared" si="80"/>
        <v>0</v>
      </c>
      <c r="O3188" s="1336"/>
    </row>
    <row r="3189" spans="1:15" ht="69.75" customHeight="1" x14ac:dyDescent="0.25">
      <c r="A3189" s="1327"/>
      <c r="B3189" s="1335"/>
      <c r="C3189" s="1329">
        <v>2343005</v>
      </c>
      <c r="D3189" s="1330" t="s">
        <v>1259</v>
      </c>
      <c r="E3189" s="1327"/>
      <c r="F3189" s="1327"/>
      <c r="G3189" s="1332">
        <v>13401071</v>
      </c>
      <c r="H3189" s="1330" t="s">
        <v>1260</v>
      </c>
      <c r="I3189" s="1330" t="s">
        <v>466</v>
      </c>
      <c r="J3189" s="1330"/>
      <c r="K3189" s="1330" t="s">
        <v>163</v>
      </c>
      <c r="L3189" s="1444">
        <v>3</v>
      </c>
      <c r="M3189" s="1333"/>
      <c r="N3189" s="1333">
        <f t="shared" si="80"/>
        <v>0</v>
      </c>
      <c r="O3189" s="1336"/>
    </row>
    <row r="3190" spans="1:15" ht="69.75" customHeight="1" x14ac:dyDescent="0.25">
      <c r="A3190" s="1327"/>
      <c r="B3190" s="1337"/>
      <c r="C3190" s="1329">
        <v>4750930</v>
      </c>
      <c r="D3190" s="1330" t="s">
        <v>1241</v>
      </c>
      <c r="E3190" s="1338"/>
      <c r="F3190" s="1338"/>
      <c r="G3190" s="1332">
        <v>210514350</v>
      </c>
      <c r="H3190" s="1330" t="s">
        <v>1242</v>
      </c>
      <c r="I3190" s="1330" t="s">
        <v>726</v>
      </c>
      <c r="J3190" s="1330"/>
      <c r="K3190" s="1330" t="s">
        <v>163</v>
      </c>
      <c r="L3190" s="1444">
        <v>9</v>
      </c>
      <c r="M3190" s="1333"/>
      <c r="N3190" s="1333">
        <f t="shared" si="80"/>
        <v>0</v>
      </c>
      <c r="O3190" s="1339"/>
    </row>
    <row r="3191" spans="1:15" ht="69.75" customHeight="1" x14ac:dyDescent="0.25">
      <c r="A3191" s="1327"/>
      <c r="B3191" s="1328"/>
      <c r="C3191" s="1329">
        <v>2820151</v>
      </c>
      <c r="D3191" s="1330" t="s">
        <v>497</v>
      </c>
      <c r="E3191" s="1331" t="s">
        <v>1771</v>
      </c>
      <c r="F3191" s="1331" t="s">
        <v>35</v>
      </c>
      <c r="G3191" s="1332">
        <v>50110240</v>
      </c>
      <c r="H3191" s="1330" t="s">
        <v>498</v>
      </c>
      <c r="I3191" s="1330" t="s">
        <v>448</v>
      </c>
      <c r="J3191" s="1330" t="s">
        <v>30</v>
      </c>
      <c r="K3191" s="1330" t="s">
        <v>163</v>
      </c>
      <c r="L3191" s="1443">
        <v>2</v>
      </c>
      <c r="M3191" s="1333"/>
      <c r="N3191" s="1333">
        <f t="shared" si="80"/>
        <v>0</v>
      </c>
      <c r="O3191" s="1334">
        <f>SUM(N3191:N3193)</f>
        <v>0</v>
      </c>
    </row>
    <row r="3192" spans="1:15" ht="69.75" customHeight="1" x14ac:dyDescent="0.25">
      <c r="A3192" s="1327"/>
      <c r="B3192" s="1335"/>
      <c r="C3192" s="1329">
        <v>2010152</v>
      </c>
      <c r="D3192" s="1330" t="s">
        <v>485</v>
      </c>
      <c r="E3192" s="1327"/>
      <c r="F3192" s="1327"/>
      <c r="G3192" s="1332">
        <v>20511028</v>
      </c>
      <c r="H3192" s="1330" t="s">
        <v>486</v>
      </c>
      <c r="I3192" s="1330" t="s">
        <v>463</v>
      </c>
      <c r="J3192" s="1330"/>
      <c r="K3192" s="1330" t="s">
        <v>163</v>
      </c>
      <c r="L3192" s="1443">
        <v>2</v>
      </c>
      <c r="M3192" s="1333"/>
      <c r="N3192" s="1333">
        <f t="shared" si="80"/>
        <v>0</v>
      </c>
      <c r="O3192" s="1336"/>
    </row>
    <row r="3193" spans="1:15" ht="69.75" customHeight="1" x14ac:dyDescent="0.25">
      <c r="A3193" s="1327"/>
      <c r="B3193" s="1337"/>
      <c r="C3193" s="1329">
        <v>2110114</v>
      </c>
      <c r="D3193" s="1330" t="s">
        <v>487</v>
      </c>
      <c r="E3193" s="1338"/>
      <c r="F3193" s="1338"/>
      <c r="G3193" s="1332">
        <v>12601073</v>
      </c>
      <c r="H3193" s="1330" t="s">
        <v>488</v>
      </c>
      <c r="I3193" s="1330" t="s">
        <v>466</v>
      </c>
      <c r="J3193" s="1330"/>
      <c r="K3193" s="1330" t="s">
        <v>163</v>
      </c>
      <c r="L3193" s="1443">
        <v>2</v>
      </c>
      <c r="M3193" s="1333"/>
      <c r="N3193" s="1333">
        <f t="shared" si="80"/>
        <v>0</v>
      </c>
      <c r="O3193" s="1339"/>
    </row>
    <row r="3194" spans="1:15" ht="69.75" customHeight="1" x14ac:dyDescent="0.25">
      <c r="A3194" s="1327"/>
      <c r="B3194" s="1328"/>
      <c r="C3194" s="1329">
        <v>2820101</v>
      </c>
      <c r="D3194" s="1330" t="s">
        <v>1172</v>
      </c>
      <c r="E3194" s="1331" t="s">
        <v>1772</v>
      </c>
      <c r="F3194" s="1331" t="s">
        <v>35</v>
      </c>
      <c r="G3194" s="1332">
        <v>50102160</v>
      </c>
      <c r="H3194" s="1330" t="s">
        <v>1173</v>
      </c>
      <c r="I3194" s="1330" t="s">
        <v>448</v>
      </c>
      <c r="J3194" s="1330" t="s">
        <v>623</v>
      </c>
      <c r="K3194" s="1330" t="s">
        <v>163</v>
      </c>
      <c r="L3194" s="1443">
        <v>1</v>
      </c>
      <c r="M3194" s="1333"/>
      <c r="N3194" s="1333">
        <f t="shared" si="80"/>
        <v>0</v>
      </c>
      <c r="O3194" s="1334">
        <f>SUM(N3194:N3203)</f>
        <v>0</v>
      </c>
    </row>
    <row r="3195" spans="1:15" ht="69.75" customHeight="1" x14ac:dyDescent="0.25">
      <c r="A3195" s="1327"/>
      <c r="B3195" s="1335"/>
      <c r="C3195" s="1329">
        <v>2010502</v>
      </c>
      <c r="D3195" s="1330" t="s">
        <v>1174</v>
      </c>
      <c r="E3195" s="1327"/>
      <c r="F3195" s="1327"/>
      <c r="G3195" s="1332">
        <v>20801532</v>
      </c>
      <c r="H3195" s="1330" t="s">
        <v>1175</v>
      </c>
      <c r="I3195" s="1330" t="s">
        <v>463</v>
      </c>
      <c r="J3195" s="1330"/>
      <c r="K3195" s="1330" t="s">
        <v>163</v>
      </c>
      <c r="L3195" s="1443">
        <v>1</v>
      </c>
      <c r="M3195" s="1333"/>
      <c r="N3195" s="1333">
        <f t="shared" si="80"/>
        <v>0</v>
      </c>
      <c r="O3195" s="1336"/>
    </row>
    <row r="3196" spans="1:15" ht="69.75" customHeight="1" x14ac:dyDescent="0.25">
      <c r="A3196" s="1327"/>
      <c r="B3196" s="1335"/>
      <c r="C3196" s="1329">
        <v>2817101</v>
      </c>
      <c r="D3196" s="1330" t="s">
        <v>1176</v>
      </c>
      <c r="E3196" s="1327"/>
      <c r="F3196" s="1327"/>
      <c r="G3196" s="1332">
        <v>50301001</v>
      </c>
      <c r="H3196" s="1330" t="s">
        <v>1177</v>
      </c>
      <c r="I3196" s="1330" t="s">
        <v>448</v>
      </c>
      <c r="J3196" s="1330"/>
      <c r="K3196" s="1330" t="s">
        <v>163</v>
      </c>
      <c r="L3196" s="1443">
        <v>1</v>
      </c>
      <c r="M3196" s="1333"/>
      <c r="N3196" s="1333">
        <f t="shared" si="80"/>
        <v>0</v>
      </c>
      <c r="O3196" s="1336"/>
    </row>
    <row r="3197" spans="1:15" ht="69.75" customHeight="1" x14ac:dyDescent="0.25">
      <c r="A3197" s="1327"/>
      <c r="B3197" s="1335"/>
      <c r="C3197" s="1329">
        <v>2280141</v>
      </c>
      <c r="D3197" s="1330" t="s">
        <v>1200</v>
      </c>
      <c r="E3197" s="1327"/>
      <c r="F3197" s="1327"/>
      <c r="G3197" s="1332">
        <v>13601071</v>
      </c>
      <c r="H3197" s="1330" t="s">
        <v>1201</v>
      </c>
      <c r="I3197" s="1330" t="s">
        <v>466</v>
      </c>
      <c r="J3197" s="1330"/>
      <c r="K3197" s="1330" t="s">
        <v>163</v>
      </c>
      <c r="L3197" s="1443">
        <v>1</v>
      </c>
      <c r="M3197" s="1333"/>
      <c r="N3197" s="1333">
        <f t="shared" si="80"/>
        <v>0</v>
      </c>
      <c r="O3197" s="1336"/>
    </row>
    <row r="3198" spans="1:15" ht="69.75" customHeight="1" x14ac:dyDescent="0.25">
      <c r="A3198" s="1327"/>
      <c r="B3198" s="1335"/>
      <c r="C3198" s="1329">
        <v>2820112</v>
      </c>
      <c r="D3198" s="1330" t="s">
        <v>475</v>
      </c>
      <c r="E3198" s="1327"/>
      <c r="F3198" s="1327"/>
      <c r="G3198" s="1332">
        <v>50114160</v>
      </c>
      <c r="H3198" s="1330" t="s">
        <v>476</v>
      </c>
      <c r="I3198" s="1330" t="s">
        <v>448</v>
      </c>
      <c r="J3198" s="1330"/>
      <c r="K3198" s="1330" t="s">
        <v>163</v>
      </c>
      <c r="L3198" s="1444">
        <v>1</v>
      </c>
      <c r="M3198" s="1333"/>
      <c r="N3198" s="1333">
        <f t="shared" si="80"/>
        <v>0</v>
      </c>
      <c r="O3198" s="1336"/>
    </row>
    <row r="3199" spans="1:15" ht="69.75" customHeight="1" x14ac:dyDescent="0.25">
      <c r="A3199" s="1327"/>
      <c r="B3199" s="1335"/>
      <c r="C3199" s="1329">
        <v>2988216</v>
      </c>
      <c r="D3199" s="1330" t="s">
        <v>1232</v>
      </c>
      <c r="E3199" s="1327"/>
      <c r="F3199" s="1327"/>
      <c r="G3199" s="1332">
        <v>55201016</v>
      </c>
      <c r="H3199" s="1330" t="s">
        <v>1233</v>
      </c>
      <c r="I3199" s="1330" t="s">
        <v>448</v>
      </c>
      <c r="J3199" s="1330"/>
      <c r="K3199" s="1330" t="s">
        <v>163</v>
      </c>
      <c r="L3199" s="1444">
        <v>1</v>
      </c>
      <c r="M3199" s="1333"/>
      <c r="N3199" s="1333">
        <f t="shared" si="80"/>
        <v>0</v>
      </c>
      <c r="O3199" s="1336"/>
    </row>
    <row r="3200" spans="1:15" ht="69.75" customHeight="1" x14ac:dyDescent="0.25">
      <c r="A3200" s="1327"/>
      <c r="B3200" s="1335"/>
      <c r="C3200" s="1329">
        <v>2341005</v>
      </c>
      <c r="D3200" s="1330" t="s">
        <v>1249</v>
      </c>
      <c r="E3200" s="1327"/>
      <c r="F3200" s="1327"/>
      <c r="G3200" s="1332">
        <v>13201072</v>
      </c>
      <c r="H3200" s="1330" t="s">
        <v>1250</v>
      </c>
      <c r="I3200" s="1330" t="s">
        <v>466</v>
      </c>
      <c r="J3200" s="1330"/>
      <c r="K3200" s="1330" t="s">
        <v>163</v>
      </c>
      <c r="L3200" s="1444">
        <v>1</v>
      </c>
      <c r="M3200" s="1333"/>
      <c r="N3200" s="1333">
        <f t="shared" si="80"/>
        <v>0</v>
      </c>
      <c r="O3200" s="1336"/>
    </row>
    <row r="3201" spans="1:15" ht="69.75" customHeight="1" x14ac:dyDescent="0.25">
      <c r="A3201" s="1327"/>
      <c r="B3201" s="1335"/>
      <c r="C3201" s="1329">
        <v>2348001</v>
      </c>
      <c r="D3201" s="1330" t="s">
        <v>1251</v>
      </c>
      <c r="E3201" s="1327"/>
      <c r="F3201" s="1327"/>
      <c r="G3201" s="1332">
        <v>55001505</v>
      </c>
      <c r="H3201" s="1330" t="s">
        <v>1252</v>
      </c>
      <c r="I3201" s="1330" t="s">
        <v>448</v>
      </c>
      <c r="J3201" s="1330"/>
      <c r="K3201" s="1330" t="s">
        <v>163</v>
      </c>
      <c r="L3201" s="1444">
        <v>1</v>
      </c>
      <c r="M3201" s="1333"/>
      <c r="N3201" s="1333">
        <f t="shared" si="80"/>
        <v>0</v>
      </c>
      <c r="O3201" s="1336"/>
    </row>
    <row r="3202" spans="1:15" ht="69.75" customHeight="1" x14ac:dyDescent="0.25">
      <c r="A3202" s="1327"/>
      <c r="B3202" s="1335"/>
      <c r="C3202" s="1329">
        <v>2343005</v>
      </c>
      <c r="D3202" s="1330" t="s">
        <v>1259</v>
      </c>
      <c r="E3202" s="1327"/>
      <c r="F3202" s="1327"/>
      <c r="G3202" s="1332">
        <v>13401071</v>
      </c>
      <c r="H3202" s="1330" t="s">
        <v>1260</v>
      </c>
      <c r="I3202" s="1330" t="s">
        <v>466</v>
      </c>
      <c r="J3202" s="1330"/>
      <c r="K3202" s="1330" t="s">
        <v>163</v>
      </c>
      <c r="L3202" s="1444">
        <v>3</v>
      </c>
      <c r="M3202" s="1333"/>
      <c r="N3202" s="1333">
        <f t="shared" si="80"/>
        <v>0</v>
      </c>
      <c r="O3202" s="1336"/>
    </row>
    <row r="3203" spans="1:15" ht="69.75" customHeight="1" x14ac:dyDescent="0.25">
      <c r="A3203" s="1327"/>
      <c r="B3203" s="1337"/>
      <c r="C3203" s="1329">
        <v>4750930</v>
      </c>
      <c r="D3203" s="1330" t="s">
        <v>1241</v>
      </c>
      <c r="E3203" s="1338"/>
      <c r="F3203" s="1338"/>
      <c r="G3203" s="1332">
        <v>210514350</v>
      </c>
      <c r="H3203" s="1330" t="s">
        <v>1242</v>
      </c>
      <c r="I3203" s="1330" t="s">
        <v>726</v>
      </c>
      <c r="J3203" s="1330"/>
      <c r="K3203" s="1330" t="s">
        <v>163</v>
      </c>
      <c r="L3203" s="1444">
        <v>9</v>
      </c>
      <c r="M3203" s="1333"/>
      <c r="N3203" s="1333">
        <f t="shared" si="80"/>
        <v>0</v>
      </c>
      <c r="O3203" s="1339"/>
    </row>
    <row r="3204" spans="1:15" ht="69.75" customHeight="1" x14ac:dyDescent="0.25">
      <c r="A3204" s="1327"/>
      <c r="B3204" s="1328"/>
      <c r="C3204" s="1329">
        <v>2342114</v>
      </c>
      <c r="D3204" s="1330" t="s">
        <v>1236</v>
      </c>
      <c r="E3204" s="1331" t="s">
        <v>1773</v>
      </c>
      <c r="F3204" s="1331" t="s">
        <v>35</v>
      </c>
      <c r="G3204" s="1332">
        <v>13005002</v>
      </c>
      <c r="H3204" s="1330" t="s">
        <v>1238</v>
      </c>
      <c r="I3204" s="1330" t="s">
        <v>466</v>
      </c>
      <c r="J3204" s="1330" t="s">
        <v>623</v>
      </c>
      <c r="K3204" s="1330" t="s">
        <v>163</v>
      </c>
      <c r="L3204" s="1443">
        <v>1</v>
      </c>
      <c r="M3204" s="1333"/>
      <c r="N3204" s="1333">
        <f t="shared" si="80"/>
        <v>0</v>
      </c>
      <c r="O3204" s="1334">
        <f>SUM(N3204:N3213)</f>
        <v>0</v>
      </c>
    </row>
    <row r="3205" spans="1:15" ht="69.75" customHeight="1" x14ac:dyDescent="0.25">
      <c r="A3205" s="1327"/>
      <c r="B3205" s="1335"/>
      <c r="C3205" s="1329">
        <v>2341105</v>
      </c>
      <c r="D3205" s="1330" t="s">
        <v>1239</v>
      </c>
      <c r="E3205" s="1327"/>
      <c r="F3205" s="1327"/>
      <c r="G3205" s="1332">
        <v>13205074</v>
      </c>
      <c r="H3205" s="1330" t="s">
        <v>1240</v>
      </c>
      <c r="I3205" s="1330" t="s">
        <v>466</v>
      </c>
      <c r="J3205" s="1330"/>
      <c r="K3205" s="1330" t="s">
        <v>163</v>
      </c>
      <c r="L3205" s="1443">
        <v>1</v>
      </c>
      <c r="M3205" s="1333"/>
      <c r="N3205" s="1333">
        <f t="shared" si="80"/>
        <v>0</v>
      </c>
      <c r="O3205" s="1336"/>
    </row>
    <row r="3206" spans="1:15" ht="69.75" customHeight="1" x14ac:dyDescent="0.25">
      <c r="A3206" s="1327"/>
      <c r="B3206" s="1335"/>
      <c r="C3206" s="1329">
        <v>2820101</v>
      </c>
      <c r="D3206" s="1330" t="s">
        <v>1172</v>
      </c>
      <c r="E3206" s="1327"/>
      <c r="F3206" s="1327"/>
      <c r="G3206" s="1332">
        <v>50102160</v>
      </c>
      <c r="H3206" s="1330" t="s">
        <v>1173</v>
      </c>
      <c r="I3206" s="1330" t="s">
        <v>448</v>
      </c>
      <c r="J3206" s="1330"/>
      <c r="K3206" s="1330" t="s">
        <v>163</v>
      </c>
      <c r="L3206" s="1443">
        <v>1</v>
      </c>
      <c r="M3206" s="1333"/>
      <c r="N3206" s="1333">
        <f t="shared" si="80"/>
        <v>0</v>
      </c>
      <c r="O3206" s="1336"/>
    </row>
    <row r="3207" spans="1:15" ht="69.75" customHeight="1" x14ac:dyDescent="0.25">
      <c r="A3207" s="1327"/>
      <c r="B3207" s="1335"/>
      <c r="C3207" s="1329">
        <v>4750930</v>
      </c>
      <c r="D3207" s="1330" t="s">
        <v>1241</v>
      </c>
      <c r="E3207" s="1327"/>
      <c r="F3207" s="1327"/>
      <c r="G3207" s="1332">
        <v>210514350</v>
      </c>
      <c r="H3207" s="1330" t="s">
        <v>1242</v>
      </c>
      <c r="I3207" s="1330" t="s">
        <v>726</v>
      </c>
      <c r="J3207" s="1330"/>
      <c r="K3207" s="1330" t="s">
        <v>163</v>
      </c>
      <c r="L3207" s="1443">
        <v>3</v>
      </c>
      <c r="M3207" s="1333"/>
      <c r="N3207" s="1333">
        <f t="shared" si="80"/>
        <v>0</v>
      </c>
      <c r="O3207" s="1336"/>
    </row>
    <row r="3208" spans="1:15" ht="69.75" customHeight="1" x14ac:dyDescent="0.25">
      <c r="A3208" s="1327"/>
      <c r="B3208" s="1335"/>
      <c r="C3208" s="1329">
        <v>2820112</v>
      </c>
      <c r="D3208" s="1330" t="s">
        <v>475</v>
      </c>
      <c r="E3208" s="1327"/>
      <c r="F3208" s="1327"/>
      <c r="G3208" s="1332">
        <v>50114160</v>
      </c>
      <c r="H3208" s="1330" t="s">
        <v>476</v>
      </c>
      <c r="I3208" s="1330" t="s">
        <v>448</v>
      </c>
      <c r="J3208" s="1330"/>
      <c r="K3208" s="1330" t="s">
        <v>163</v>
      </c>
      <c r="L3208" s="1443">
        <v>1</v>
      </c>
      <c r="M3208" s="1333"/>
      <c r="N3208" s="1333">
        <f t="shared" si="80"/>
        <v>0</v>
      </c>
      <c r="O3208" s="1336"/>
    </row>
    <row r="3209" spans="1:15" ht="69.75" customHeight="1" x14ac:dyDescent="0.25">
      <c r="A3209" s="1327"/>
      <c r="B3209" s="1335"/>
      <c r="C3209" s="1329">
        <v>2988216</v>
      </c>
      <c r="D3209" s="1330" t="s">
        <v>1232</v>
      </c>
      <c r="E3209" s="1327"/>
      <c r="F3209" s="1327"/>
      <c r="G3209" s="1332">
        <v>55201016</v>
      </c>
      <c r="H3209" s="1330" t="s">
        <v>1233</v>
      </c>
      <c r="I3209" s="1330" t="s">
        <v>448</v>
      </c>
      <c r="J3209" s="1330"/>
      <c r="K3209" s="1330" t="s">
        <v>163</v>
      </c>
      <c r="L3209" s="1443">
        <v>1</v>
      </c>
      <c r="M3209" s="1333"/>
      <c r="N3209" s="1333">
        <f t="shared" si="80"/>
        <v>0</v>
      </c>
      <c r="O3209" s="1336"/>
    </row>
    <row r="3210" spans="1:15" ht="69.75" customHeight="1" x14ac:dyDescent="0.25">
      <c r="A3210" s="1327"/>
      <c r="B3210" s="1335"/>
      <c r="C3210" s="1329">
        <v>2341005</v>
      </c>
      <c r="D3210" s="1330" t="s">
        <v>1249</v>
      </c>
      <c r="E3210" s="1327"/>
      <c r="F3210" s="1327"/>
      <c r="G3210" s="1332">
        <v>13201072</v>
      </c>
      <c r="H3210" s="1330" t="s">
        <v>1250</v>
      </c>
      <c r="I3210" s="1330" t="s">
        <v>466</v>
      </c>
      <c r="J3210" s="1330"/>
      <c r="K3210" s="1330" t="s">
        <v>163</v>
      </c>
      <c r="L3210" s="1443">
        <v>1</v>
      </c>
      <c r="M3210" s="1333"/>
      <c r="N3210" s="1333">
        <f t="shared" si="80"/>
        <v>0</v>
      </c>
      <c r="O3210" s="1336"/>
    </row>
    <row r="3211" spans="1:15" ht="69.75" customHeight="1" x14ac:dyDescent="0.25">
      <c r="A3211" s="1327"/>
      <c r="B3211" s="1335"/>
      <c r="C3211" s="1329">
        <v>2348001</v>
      </c>
      <c r="D3211" s="1330" t="s">
        <v>1251</v>
      </c>
      <c r="E3211" s="1327"/>
      <c r="F3211" s="1327"/>
      <c r="G3211" s="1332">
        <v>55001505</v>
      </c>
      <c r="H3211" s="1330" t="s">
        <v>1252</v>
      </c>
      <c r="I3211" s="1330" t="s">
        <v>448</v>
      </c>
      <c r="J3211" s="1330"/>
      <c r="K3211" s="1330" t="s">
        <v>163</v>
      </c>
      <c r="L3211" s="1443">
        <v>1</v>
      </c>
      <c r="M3211" s="1333"/>
      <c r="N3211" s="1333">
        <f t="shared" si="80"/>
        <v>0</v>
      </c>
      <c r="O3211" s="1336"/>
    </row>
    <row r="3212" spans="1:15" ht="69.75" customHeight="1" x14ac:dyDescent="0.25">
      <c r="A3212" s="1327"/>
      <c r="B3212" s="1335"/>
      <c r="C3212" s="1329">
        <v>2343005</v>
      </c>
      <c r="D3212" s="1330" t="s">
        <v>1259</v>
      </c>
      <c r="E3212" s="1327"/>
      <c r="F3212" s="1327"/>
      <c r="G3212" s="1332">
        <v>13401071</v>
      </c>
      <c r="H3212" s="1330" t="s">
        <v>1260</v>
      </c>
      <c r="I3212" s="1330" t="s">
        <v>466</v>
      </c>
      <c r="J3212" s="1330"/>
      <c r="K3212" s="1330" t="s">
        <v>163</v>
      </c>
      <c r="L3212" s="1443">
        <v>3</v>
      </c>
      <c r="M3212" s="1333"/>
      <c r="N3212" s="1333">
        <f t="shared" ref="N3212:N3275" si="81">L3212*M3212</f>
        <v>0</v>
      </c>
      <c r="O3212" s="1336"/>
    </row>
    <row r="3213" spans="1:15" ht="69.75" customHeight="1" x14ac:dyDescent="0.25">
      <c r="A3213" s="1327"/>
      <c r="B3213" s="1337"/>
      <c r="C3213" s="1329">
        <v>4750930</v>
      </c>
      <c r="D3213" s="1330" t="s">
        <v>1241</v>
      </c>
      <c r="E3213" s="1338"/>
      <c r="F3213" s="1338"/>
      <c r="G3213" s="1332">
        <v>210514350</v>
      </c>
      <c r="H3213" s="1330" t="s">
        <v>1242</v>
      </c>
      <c r="I3213" s="1330" t="s">
        <v>726</v>
      </c>
      <c r="J3213" s="1330"/>
      <c r="K3213" s="1330" t="s">
        <v>163</v>
      </c>
      <c r="L3213" s="1443">
        <v>9</v>
      </c>
      <c r="M3213" s="1333"/>
      <c r="N3213" s="1333">
        <f t="shared" si="81"/>
        <v>0</v>
      </c>
      <c r="O3213" s="1339"/>
    </row>
    <row r="3214" spans="1:15" ht="69.75" customHeight="1" x14ac:dyDescent="0.25">
      <c r="A3214" s="1327"/>
      <c r="B3214" s="1328"/>
      <c r="C3214" s="1329">
        <v>2815104</v>
      </c>
      <c r="D3214" s="1330" t="s">
        <v>453</v>
      </c>
      <c r="E3214" s="1331" t="s">
        <v>1774</v>
      </c>
      <c r="F3214" s="1331" t="s">
        <v>35</v>
      </c>
      <c r="G3214" s="1332">
        <v>52119450</v>
      </c>
      <c r="H3214" s="1330" t="s">
        <v>454</v>
      </c>
      <c r="I3214" s="1330" t="s">
        <v>448</v>
      </c>
      <c r="J3214" s="1330" t="s">
        <v>30</v>
      </c>
      <c r="K3214" s="1330" t="s">
        <v>163</v>
      </c>
      <c r="L3214" s="1443">
        <v>1</v>
      </c>
      <c r="M3214" s="1333"/>
      <c r="N3214" s="1333">
        <f t="shared" si="81"/>
        <v>0</v>
      </c>
      <c r="O3214" s="1334">
        <f>SUM(N3214:N3220)</f>
        <v>0</v>
      </c>
    </row>
    <row r="3215" spans="1:15" ht="69.75" customHeight="1" x14ac:dyDescent="0.25">
      <c r="A3215" s="1327"/>
      <c r="B3215" s="1335"/>
      <c r="C3215" s="1329">
        <v>2010311</v>
      </c>
      <c r="D3215" s="1330" t="s">
        <v>461</v>
      </c>
      <c r="E3215" s="1327"/>
      <c r="F3215" s="1327"/>
      <c r="G3215" s="1332">
        <v>20107561</v>
      </c>
      <c r="H3215" s="1330" t="s">
        <v>462</v>
      </c>
      <c r="I3215" s="1330" t="s">
        <v>463</v>
      </c>
      <c r="J3215" s="1330"/>
      <c r="K3215" s="1330" t="s">
        <v>163</v>
      </c>
      <c r="L3215" s="1443">
        <v>1</v>
      </c>
      <c r="M3215" s="1333"/>
      <c r="N3215" s="1333">
        <f t="shared" si="81"/>
        <v>0</v>
      </c>
      <c r="O3215" s="1336"/>
    </row>
    <row r="3216" spans="1:15" ht="69.75" customHeight="1" x14ac:dyDescent="0.25">
      <c r="A3216" s="1327"/>
      <c r="B3216" s="1335"/>
      <c r="C3216" s="1329">
        <v>1012137</v>
      </c>
      <c r="D3216" s="1330" t="s">
        <v>464</v>
      </c>
      <c r="E3216" s="1327"/>
      <c r="F3216" s="1327"/>
      <c r="G3216" s="1332">
        <v>10201058</v>
      </c>
      <c r="H3216" s="1330" t="s">
        <v>465</v>
      </c>
      <c r="I3216" s="1330" t="s">
        <v>466</v>
      </c>
      <c r="J3216" s="1330"/>
      <c r="K3216" s="1330" t="s">
        <v>163</v>
      </c>
      <c r="L3216" s="1443">
        <v>3</v>
      </c>
      <c r="M3216" s="1333"/>
      <c r="N3216" s="1333">
        <f t="shared" si="81"/>
        <v>0</v>
      </c>
      <c r="O3216" s="1336"/>
    </row>
    <row r="3217" spans="1:15" ht="69.75" customHeight="1" x14ac:dyDescent="0.25">
      <c r="A3217" s="1327"/>
      <c r="B3217" s="1335"/>
      <c r="C3217" s="1329">
        <v>1012301</v>
      </c>
      <c r="D3217" s="1330" t="s">
        <v>467</v>
      </c>
      <c r="E3217" s="1327"/>
      <c r="F3217" s="1327"/>
      <c r="G3217" s="1332">
        <v>10205007</v>
      </c>
      <c r="H3217" s="1330" t="s">
        <v>468</v>
      </c>
      <c r="I3217" s="1330" t="s">
        <v>466</v>
      </c>
      <c r="J3217" s="1330"/>
      <c r="K3217" s="1330" t="s">
        <v>163</v>
      </c>
      <c r="L3217" s="1443">
        <v>2</v>
      </c>
      <c r="M3217" s="1333"/>
      <c r="N3217" s="1333">
        <f t="shared" si="81"/>
        <v>0</v>
      </c>
      <c r="O3217" s="1336"/>
    </row>
    <row r="3218" spans="1:15" ht="69.75" customHeight="1" x14ac:dyDescent="0.25">
      <c r="A3218" s="1327"/>
      <c r="B3218" s="1335"/>
      <c r="C3218" s="1329">
        <v>2820151</v>
      </c>
      <c r="D3218" s="1330" t="s">
        <v>497</v>
      </c>
      <c r="E3218" s="1327"/>
      <c r="F3218" s="1327"/>
      <c r="G3218" s="1332">
        <v>50110240</v>
      </c>
      <c r="H3218" s="1330" t="s">
        <v>498</v>
      </c>
      <c r="I3218" s="1330" t="s">
        <v>448</v>
      </c>
      <c r="J3218" s="1330"/>
      <c r="K3218" s="1330" t="s">
        <v>163</v>
      </c>
      <c r="L3218" s="1443">
        <v>1</v>
      </c>
      <c r="M3218" s="1333"/>
      <c r="N3218" s="1333">
        <f t="shared" si="81"/>
        <v>0</v>
      </c>
      <c r="O3218" s="1336"/>
    </row>
    <row r="3219" spans="1:15" ht="69.75" customHeight="1" x14ac:dyDescent="0.25">
      <c r="A3219" s="1327"/>
      <c r="B3219" s="1335"/>
      <c r="C3219" s="1329">
        <v>2010152</v>
      </c>
      <c r="D3219" s="1330" t="s">
        <v>485</v>
      </c>
      <c r="E3219" s="1327"/>
      <c r="F3219" s="1327"/>
      <c r="G3219" s="1332">
        <v>20511028</v>
      </c>
      <c r="H3219" s="1330" t="s">
        <v>486</v>
      </c>
      <c r="I3219" s="1330" t="s">
        <v>463</v>
      </c>
      <c r="J3219" s="1330"/>
      <c r="K3219" s="1330" t="s">
        <v>163</v>
      </c>
      <c r="L3219" s="1443">
        <v>1</v>
      </c>
      <c r="M3219" s="1333"/>
      <c r="N3219" s="1333">
        <f t="shared" si="81"/>
        <v>0</v>
      </c>
      <c r="O3219" s="1336"/>
    </row>
    <row r="3220" spans="1:15" ht="69.75" customHeight="1" x14ac:dyDescent="0.25">
      <c r="A3220" s="1327"/>
      <c r="B3220" s="1337"/>
      <c r="C3220" s="1329">
        <v>2110114</v>
      </c>
      <c r="D3220" s="1330" t="s">
        <v>487</v>
      </c>
      <c r="E3220" s="1338"/>
      <c r="F3220" s="1338"/>
      <c r="G3220" s="1332">
        <v>12601073</v>
      </c>
      <c r="H3220" s="1330" t="s">
        <v>488</v>
      </c>
      <c r="I3220" s="1330" t="s">
        <v>466</v>
      </c>
      <c r="J3220" s="1330"/>
      <c r="K3220" s="1330" t="s">
        <v>163</v>
      </c>
      <c r="L3220" s="1443">
        <v>1</v>
      </c>
      <c r="M3220" s="1333"/>
      <c r="N3220" s="1333">
        <f t="shared" si="81"/>
        <v>0</v>
      </c>
      <c r="O3220" s="1339"/>
    </row>
    <row r="3221" spans="1:15" ht="69.75" customHeight="1" x14ac:dyDescent="0.25">
      <c r="A3221" s="1327"/>
      <c r="B3221" s="1328"/>
      <c r="C3221" s="1329">
        <v>2342114</v>
      </c>
      <c r="D3221" s="1330" t="s">
        <v>1236</v>
      </c>
      <c r="E3221" s="1331" t="s">
        <v>1775</v>
      </c>
      <c r="F3221" s="1331" t="s">
        <v>35</v>
      </c>
      <c r="G3221" s="1332">
        <v>13005002</v>
      </c>
      <c r="H3221" s="1330" t="s">
        <v>1238</v>
      </c>
      <c r="I3221" s="1330" t="s">
        <v>466</v>
      </c>
      <c r="J3221" s="1330" t="s">
        <v>623</v>
      </c>
      <c r="K3221" s="1330" t="s">
        <v>163</v>
      </c>
      <c r="L3221" s="1443">
        <v>1</v>
      </c>
      <c r="M3221" s="1333"/>
      <c r="N3221" s="1333">
        <f t="shared" si="81"/>
        <v>0</v>
      </c>
      <c r="O3221" s="1334">
        <f>SUM(N3221:N3230)</f>
        <v>0</v>
      </c>
    </row>
    <row r="3222" spans="1:15" ht="69.75" customHeight="1" x14ac:dyDescent="0.25">
      <c r="A3222" s="1327"/>
      <c r="B3222" s="1335"/>
      <c r="C3222" s="1329">
        <v>2341105</v>
      </c>
      <c r="D3222" s="1330" t="s">
        <v>1239</v>
      </c>
      <c r="E3222" s="1327"/>
      <c r="F3222" s="1327"/>
      <c r="G3222" s="1332">
        <v>13205074</v>
      </c>
      <c r="H3222" s="1330" t="s">
        <v>1240</v>
      </c>
      <c r="I3222" s="1330" t="s">
        <v>466</v>
      </c>
      <c r="J3222" s="1330"/>
      <c r="K3222" s="1330" t="s">
        <v>163</v>
      </c>
      <c r="L3222" s="1444">
        <v>1</v>
      </c>
      <c r="M3222" s="1333"/>
      <c r="N3222" s="1333">
        <f t="shared" si="81"/>
        <v>0</v>
      </c>
      <c r="O3222" s="1336"/>
    </row>
    <row r="3223" spans="1:15" ht="69.75" customHeight="1" x14ac:dyDescent="0.25">
      <c r="A3223" s="1327"/>
      <c r="B3223" s="1335"/>
      <c r="C3223" s="1329">
        <v>2820101</v>
      </c>
      <c r="D3223" s="1330" t="s">
        <v>1172</v>
      </c>
      <c r="E3223" s="1327"/>
      <c r="F3223" s="1327"/>
      <c r="G3223" s="1332">
        <v>50102160</v>
      </c>
      <c r="H3223" s="1330" t="s">
        <v>1173</v>
      </c>
      <c r="I3223" s="1330" t="s">
        <v>448</v>
      </c>
      <c r="J3223" s="1330"/>
      <c r="K3223" s="1330" t="s">
        <v>163</v>
      </c>
      <c r="L3223" s="1444">
        <v>1</v>
      </c>
      <c r="M3223" s="1333"/>
      <c r="N3223" s="1333">
        <f t="shared" si="81"/>
        <v>0</v>
      </c>
      <c r="O3223" s="1336"/>
    </row>
    <row r="3224" spans="1:15" ht="69.75" customHeight="1" x14ac:dyDescent="0.25">
      <c r="A3224" s="1327"/>
      <c r="B3224" s="1335"/>
      <c r="C3224" s="1329">
        <v>4750930</v>
      </c>
      <c r="D3224" s="1330" t="s">
        <v>1241</v>
      </c>
      <c r="E3224" s="1327"/>
      <c r="F3224" s="1327"/>
      <c r="G3224" s="1332">
        <v>210514350</v>
      </c>
      <c r="H3224" s="1330" t="s">
        <v>1242</v>
      </c>
      <c r="I3224" s="1330" t="s">
        <v>726</v>
      </c>
      <c r="J3224" s="1330"/>
      <c r="K3224" s="1330" t="s">
        <v>163</v>
      </c>
      <c r="L3224" s="1444">
        <v>3</v>
      </c>
      <c r="M3224" s="1333"/>
      <c r="N3224" s="1333">
        <f t="shared" si="81"/>
        <v>0</v>
      </c>
      <c r="O3224" s="1336"/>
    </row>
    <row r="3225" spans="1:15" ht="69.75" customHeight="1" x14ac:dyDescent="0.25">
      <c r="A3225" s="1327"/>
      <c r="B3225" s="1335"/>
      <c r="C3225" s="1329">
        <v>2820112</v>
      </c>
      <c r="D3225" s="1330" t="s">
        <v>475</v>
      </c>
      <c r="E3225" s="1327"/>
      <c r="F3225" s="1327"/>
      <c r="G3225" s="1332">
        <v>50114160</v>
      </c>
      <c r="H3225" s="1330" t="s">
        <v>476</v>
      </c>
      <c r="I3225" s="1330" t="s">
        <v>448</v>
      </c>
      <c r="J3225" s="1330"/>
      <c r="K3225" s="1330" t="s">
        <v>163</v>
      </c>
      <c r="L3225" s="1444">
        <v>1</v>
      </c>
      <c r="M3225" s="1333"/>
      <c r="N3225" s="1333">
        <f t="shared" si="81"/>
        <v>0</v>
      </c>
      <c r="O3225" s="1336"/>
    </row>
    <row r="3226" spans="1:15" ht="69.75" customHeight="1" x14ac:dyDescent="0.25">
      <c r="A3226" s="1327"/>
      <c r="B3226" s="1335"/>
      <c r="C3226" s="1329">
        <v>2988216</v>
      </c>
      <c r="D3226" s="1330" t="s">
        <v>1232</v>
      </c>
      <c r="E3226" s="1327"/>
      <c r="F3226" s="1327"/>
      <c r="G3226" s="1332">
        <v>55201016</v>
      </c>
      <c r="H3226" s="1330" t="s">
        <v>1233</v>
      </c>
      <c r="I3226" s="1330" t="s">
        <v>448</v>
      </c>
      <c r="J3226" s="1330"/>
      <c r="K3226" s="1330" t="s">
        <v>163</v>
      </c>
      <c r="L3226" s="1444">
        <v>1</v>
      </c>
      <c r="M3226" s="1333"/>
      <c r="N3226" s="1333">
        <f t="shared" si="81"/>
        <v>0</v>
      </c>
      <c r="O3226" s="1336"/>
    </row>
    <row r="3227" spans="1:15" ht="69.75" customHeight="1" x14ac:dyDescent="0.25">
      <c r="A3227" s="1327"/>
      <c r="B3227" s="1335"/>
      <c r="C3227" s="1329">
        <v>2341005</v>
      </c>
      <c r="D3227" s="1330" t="s">
        <v>1249</v>
      </c>
      <c r="E3227" s="1327"/>
      <c r="F3227" s="1327"/>
      <c r="G3227" s="1332">
        <v>13201072</v>
      </c>
      <c r="H3227" s="1330" t="s">
        <v>1250</v>
      </c>
      <c r="I3227" s="1330" t="s">
        <v>466</v>
      </c>
      <c r="J3227" s="1330"/>
      <c r="K3227" s="1330" t="s">
        <v>163</v>
      </c>
      <c r="L3227" s="1444">
        <v>1</v>
      </c>
      <c r="M3227" s="1333"/>
      <c r="N3227" s="1333">
        <f t="shared" si="81"/>
        <v>0</v>
      </c>
      <c r="O3227" s="1336"/>
    </row>
    <row r="3228" spans="1:15" ht="69.75" customHeight="1" x14ac:dyDescent="0.25">
      <c r="A3228" s="1327"/>
      <c r="B3228" s="1335"/>
      <c r="C3228" s="1329">
        <v>2348001</v>
      </c>
      <c r="D3228" s="1330" t="s">
        <v>1251</v>
      </c>
      <c r="E3228" s="1327"/>
      <c r="F3228" s="1327"/>
      <c r="G3228" s="1332">
        <v>55001505</v>
      </c>
      <c r="H3228" s="1330" t="s">
        <v>1252</v>
      </c>
      <c r="I3228" s="1330" t="s">
        <v>448</v>
      </c>
      <c r="J3228" s="1330"/>
      <c r="K3228" s="1330" t="s">
        <v>163</v>
      </c>
      <c r="L3228" s="1444">
        <v>1</v>
      </c>
      <c r="M3228" s="1333"/>
      <c r="N3228" s="1333">
        <f t="shared" si="81"/>
        <v>0</v>
      </c>
      <c r="O3228" s="1336"/>
    </row>
    <row r="3229" spans="1:15" ht="69.75" customHeight="1" x14ac:dyDescent="0.25">
      <c r="A3229" s="1327"/>
      <c r="B3229" s="1335"/>
      <c r="C3229" s="1329">
        <v>2343005</v>
      </c>
      <c r="D3229" s="1330" t="s">
        <v>1259</v>
      </c>
      <c r="E3229" s="1327"/>
      <c r="F3229" s="1327"/>
      <c r="G3229" s="1332">
        <v>13401071</v>
      </c>
      <c r="H3229" s="1330" t="s">
        <v>1260</v>
      </c>
      <c r="I3229" s="1330" t="s">
        <v>466</v>
      </c>
      <c r="J3229" s="1330"/>
      <c r="K3229" s="1330" t="s">
        <v>163</v>
      </c>
      <c r="L3229" s="1444">
        <v>3</v>
      </c>
      <c r="M3229" s="1333"/>
      <c r="N3229" s="1333">
        <f t="shared" si="81"/>
        <v>0</v>
      </c>
      <c r="O3229" s="1336"/>
    </row>
    <row r="3230" spans="1:15" ht="69.75" customHeight="1" x14ac:dyDescent="0.25">
      <c r="A3230" s="1327"/>
      <c r="B3230" s="1337"/>
      <c r="C3230" s="1329">
        <v>4750930</v>
      </c>
      <c r="D3230" s="1330" t="s">
        <v>1241</v>
      </c>
      <c r="E3230" s="1338"/>
      <c r="F3230" s="1338"/>
      <c r="G3230" s="1332">
        <v>210514350</v>
      </c>
      <c r="H3230" s="1330" t="s">
        <v>1242</v>
      </c>
      <c r="I3230" s="1330" t="s">
        <v>726</v>
      </c>
      <c r="J3230" s="1330"/>
      <c r="K3230" s="1330" t="s">
        <v>163</v>
      </c>
      <c r="L3230" s="1444">
        <v>9</v>
      </c>
      <c r="M3230" s="1333"/>
      <c r="N3230" s="1333">
        <f t="shared" si="81"/>
        <v>0</v>
      </c>
      <c r="O3230" s="1339"/>
    </row>
    <row r="3231" spans="1:15" ht="69.75" customHeight="1" x14ac:dyDescent="0.25">
      <c r="A3231" s="1327"/>
      <c r="B3231" s="1328"/>
      <c r="C3231" s="1329">
        <v>2820101</v>
      </c>
      <c r="D3231" s="1330" t="s">
        <v>1172</v>
      </c>
      <c r="E3231" s="1331" t="s">
        <v>1776</v>
      </c>
      <c r="F3231" s="1331" t="s">
        <v>35</v>
      </c>
      <c r="G3231" s="1332">
        <v>50102160</v>
      </c>
      <c r="H3231" s="1330" t="s">
        <v>1173</v>
      </c>
      <c r="I3231" s="1330" t="s">
        <v>448</v>
      </c>
      <c r="J3231" s="1330" t="s">
        <v>623</v>
      </c>
      <c r="K3231" s="1330" t="s">
        <v>163</v>
      </c>
      <c r="L3231" s="1443">
        <v>2</v>
      </c>
      <c r="M3231" s="1333"/>
      <c r="N3231" s="1333">
        <f t="shared" si="81"/>
        <v>0</v>
      </c>
      <c r="O3231" s="1334">
        <f>SUM(N3231:N3235)</f>
        <v>0</v>
      </c>
    </row>
    <row r="3232" spans="1:15" ht="69.75" customHeight="1" x14ac:dyDescent="0.25">
      <c r="A3232" s="1327"/>
      <c r="B3232" s="1335"/>
      <c r="C3232" s="1329">
        <v>2010502</v>
      </c>
      <c r="D3232" s="1330" t="s">
        <v>1174</v>
      </c>
      <c r="E3232" s="1327"/>
      <c r="F3232" s="1327"/>
      <c r="G3232" s="1332">
        <v>20801532</v>
      </c>
      <c r="H3232" s="1330" t="s">
        <v>1175</v>
      </c>
      <c r="I3232" s="1330" t="s">
        <v>463</v>
      </c>
      <c r="J3232" s="1330"/>
      <c r="K3232" s="1330" t="s">
        <v>163</v>
      </c>
      <c r="L3232" s="1443">
        <v>2</v>
      </c>
      <c r="M3232" s="1333"/>
      <c r="N3232" s="1333">
        <f t="shared" si="81"/>
        <v>0</v>
      </c>
      <c r="O3232" s="1336"/>
    </row>
    <row r="3233" spans="1:15" ht="69.75" customHeight="1" x14ac:dyDescent="0.25">
      <c r="A3233" s="1327"/>
      <c r="B3233" s="1335"/>
      <c r="C3233" s="1329">
        <v>2817101</v>
      </c>
      <c r="D3233" s="1330" t="s">
        <v>1176</v>
      </c>
      <c r="E3233" s="1327"/>
      <c r="F3233" s="1327"/>
      <c r="G3233" s="1332">
        <v>50301001</v>
      </c>
      <c r="H3233" s="1330" t="s">
        <v>1177</v>
      </c>
      <c r="I3233" s="1330" t="s">
        <v>448</v>
      </c>
      <c r="J3233" s="1330"/>
      <c r="K3233" s="1330" t="s">
        <v>163</v>
      </c>
      <c r="L3233" s="1443">
        <v>2</v>
      </c>
      <c r="M3233" s="1333"/>
      <c r="N3233" s="1333">
        <f t="shared" si="81"/>
        <v>0</v>
      </c>
      <c r="O3233" s="1336"/>
    </row>
    <row r="3234" spans="1:15" ht="69.75" customHeight="1" x14ac:dyDescent="0.25">
      <c r="A3234" s="1327"/>
      <c r="B3234" s="1335"/>
      <c r="C3234" s="1329">
        <v>1012137</v>
      </c>
      <c r="D3234" s="1330" t="s">
        <v>464</v>
      </c>
      <c r="E3234" s="1327"/>
      <c r="F3234" s="1327"/>
      <c r="G3234" s="1332">
        <v>10201058</v>
      </c>
      <c r="H3234" s="1330" t="s">
        <v>465</v>
      </c>
      <c r="I3234" s="1330" t="s">
        <v>466</v>
      </c>
      <c r="J3234" s="1330"/>
      <c r="K3234" s="1330" t="s">
        <v>163</v>
      </c>
      <c r="L3234" s="1443">
        <v>4</v>
      </c>
      <c r="M3234" s="1333"/>
      <c r="N3234" s="1333">
        <f t="shared" si="81"/>
        <v>0</v>
      </c>
      <c r="O3234" s="1336"/>
    </row>
    <row r="3235" spans="1:15" ht="69.75" customHeight="1" x14ac:dyDescent="0.25">
      <c r="A3235" s="1327"/>
      <c r="B3235" s="1337"/>
      <c r="C3235" s="1329">
        <v>1012301</v>
      </c>
      <c r="D3235" s="1330" t="s">
        <v>467</v>
      </c>
      <c r="E3235" s="1338"/>
      <c r="F3235" s="1338"/>
      <c r="G3235" s="1332">
        <v>10205007</v>
      </c>
      <c r="H3235" s="1330" t="s">
        <v>468</v>
      </c>
      <c r="I3235" s="1330" t="s">
        <v>466</v>
      </c>
      <c r="J3235" s="1330"/>
      <c r="K3235" s="1330" t="s">
        <v>163</v>
      </c>
      <c r="L3235" s="1443">
        <v>4</v>
      </c>
      <c r="M3235" s="1333"/>
      <c r="N3235" s="1333">
        <f t="shared" si="81"/>
        <v>0</v>
      </c>
      <c r="O3235" s="1339"/>
    </row>
    <row r="3236" spans="1:15" ht="69.75" customHeight="1" x14ac:dyDescent="0.25">
      <c r="A3236" s="1327"/>
      <c r="B3236" s="1328"/>
      <c r="C3236" s="1329">
        <v>2820101</v>
      </c>
      <c r="D3236" s="1330" t="s">
        <v>1172</v>
      </c>
      <c r="E3236" s="1331" t="s">
        <v>1777</v>
      </c>
      <c r="F3236" s="1331" t="s">
        <v>35</v>
      </c>
      <c r="G3236" s="1332">
        <v>50102160</v>
      </c>
      <c r="H3236" s="1330" t="s">
        <v>1173</v>
      </c>
      <c r="I3236" s="1330" t="s">
        <v>448</v>
      </c>
      <c r="J3236" s="1330" t="s">
        <v>623</v>
      </c>
      <c r="K3236" s="1330" t="s">
        <v>163</v>
      </c>
      <c r="L3236" s="1443">
        <v>3</v>
      </c>
      <c r="M3236" s="1333"/>
      <c r="N3236" s="1333">
        <f t="shared" si="81"/>
        <v>0</v>
      </c>
      <c r="O3236" s="1334">
        <f>SUM(N3236:N3239)</f>
        <v>0</v>
      </c>
    </row>
    <row r="3237" spans="1:15" ht="69.75" customHeight="1" x14ac:dyDescent="0.25">
      <c r="A3237" s="1327"/>
      <c r="B3237" s="1335"/>
      <c r="C3237" s="1329">
        <v>2010502</v>
      </c>
      <c r="D3237" s="1330" t="s">
        <v>1174</v>
      </c>
      <c r="E3237" s="1327"/>
      <c r="F3237" s="1327"/>
      <c r="G3237" s="1332">
        <v>20801532</v>
      </c>
      <c r="H3237" s="1330" t="s">
        <v>1175</v>
      </c>
      <c r="I3237" s="1330" t="s">
        <v>463</v>
      </c>
      <c r="J3237" s="1330"/>
      <c r="K3237" s="1330" t="s">
        <v>163</v>
      </c>
      <c r="L3237" s="1443">
        <v>3</v>
      </c>
      <c r="M3237" s="1333"/>
      <c r="N3237" s="1333">
        <f t="shared" si="81"/>
        <v>0</v>
      </c>
      <c r="O3237" s="1336"/>
    </row>
    <row r="3238" spans="1:15" ht="69.75" customHeight="1" x14ac:dyDescent="0.25">
      <c r="A3238" s="1327"/>
      <c r="B3238" s="1335"/>
      <c r="C3238" s="1329">
        <v>2817101</v>
      </c>
      <c r="D3238" s="1330" t="s">
        <v>1176</v>
      </c>
      <c r="E3238" s="1327"/>
      <c r="F3238" s="1327"/>
      <c r="G3238" s="1332">
        <v>50301001</v>
      </c>
      <c r="H3238" s="1330" t="s">
        <v>1177</v>
      </c>
      <c r="I3238" s="1330" t="s">
        <v>448</v>
      </c>
      <c r="J3238" s="1330"/>
      <c r="K3238" s="1330" t="s">
        <v>163</v>
      </c>
      <c r="L3238" s="1443">
        <v>3</v>
      </c>
      <c r="M3238" s="1333"/>
      <c r="N3238" s="1333">
        <f t="shared" si="81"/>
        <v>0</v>
      </c>
      <c r="O3238" s="1336"/>
    </row>
    <row r="3239" spans="1:15" ht="69.75" customHeight="1" x14ac:dyDescent="0.25">
      <c r="A3239" s="1327"/>
      <c r="B3239" s="1337"/>
      <c r="C3239" s="1329">
        <v>2280141</v>
      </c>
      <c r="D3239" s="1330" t="s">
        <v>1200</v>
      </c>
      <c r="E3239" s="1338"/>
      <c r="F3239" s="1338"/>
      <c r="G3239" s="1332">
        <v>13601071</v>
      </c>
      <c r="H3239" s="1330" t="s">
        <v>1201</v>
      </c>
      <c r="I3239" s="1330" t="s">
        <v>466</v>
      </c>
      <c r="J3239" s="1330"/>
      <c r="K3239" s="1330" t="s">
        <v>163</v>
      </c>
      <c r="L3239" s="1443">
        <v>3</v>
      </c>
      <c r="M3239" s="1333"/>
      <c r="N3239" s="1333">
        <f t="shared" si="81"/>
        <v>0</v>
      </c>
      <c r="O3239" s="1339"/>
    </row>
    <row r="3240" spans="1:15" ht="69.75" customHeight="1" x14ac:dyDescent="0.25">
      <c r="A3240" s="1327"/>
      <c r="B3240" s="1328"/>
      <c r="C3240" s="1329">
        <v>2820102</v>
      </c>
      <c r="D3240" s="1330" t="s">
        <v>1216</v>
      </c>
      <c r="E3240" s="1331" t="s">
        <v>1778</v>
      </c>
      <c r="F3240" s="1331" t="s">
        <v>35</v>
      </c>
      <c r="G3240" s="1332">
        <v>50102260</v>
      </c>
      <c r="H3240" s="1330" t="s">
        <v>1217</v>
      </c>
      <c r="I3240" s="1330" t="s">
        <v>448</v>
      </c>
      <c r="J3240" s="1330" t="s">
        <v>623</v>
      </c>
      <c r="K3240" s="1330" t="s">
        <v>163</v>
      </c>
      <c r="L3240" s="1443">
        <v>2</v>
      </c>
      <c r="M3240" s="1333"/>
      <c r="N3240" s="1333">
        <f t="shared" si="81"/>
        <v>0</v>
      </c>
      <c r="O3240" s="1334">
        <f>SUM(N3240:N3244)</f>
        <v>0</v>
      </c>
    </row>
    <row r="3241" spans="1:15" ht="69.75" customHeight="1" x14ac:dyDescent="0.25">
      <c r="A3241" s="1327"/>
      <c r="B3241" s="1335"/>
      <c r="C3241" s="1329">
        <v>2010502</v>
      </c>
      <c r="D3241" s="1330" t="s">
        <v>1174</v>
      </c>
      <c r="E3241" s="1327"/>
      <c r="F3241" s="1327"/>
      <c r="G3241" s="1332">
        <v>20801532</v>
      </c>
      <c r="H3241" s="1330" t="s">
        <v>1175</v>
      </c>
      <c r="I3241" s="1330" t="s">
        <v>463</v>
      </c>
      <c r="J3241" s="1330"/>
      <c r="K3241" s="1330" t="s">
        <v>163</v>
      </c>
      <c r="L3241" s="1443">
        <v>4</v>
      </c>
      <c r="M3241" s="1333"/>
      <c r="N3241" s="1333">
        <f t="shared" si="81"/>
        <v>0</v>
      </c>
      <c r="O3241" s="1336"/>
    </row>
    <row r="3242" spans="1:15" ht="69.75" customHeight="1" x14ac:dyDescent="0.25">
      <c r="A3242" s="1327"/>
      <c r="B3242" s="1335"/>
      <c r="C3242" s="1329">
        <v>2817101</v>
      </c>
      <c r="D3242" s="1330" t="s">
        <v>1176</v>
      </c>
      <c r="E3242" s="1327"/>
      <c r="F3242" s="1327"/>
      <c r="G3242" s="1332">
        <v>50301001</v>
      </c>
      <c r="H3242" s="1330" t="s">
        <v>1177</v>
      </c>
      <c r="I3242" s="1330" t="s">
        <v>448</v>
      </c>
      <c r="J3242" s="1330"/>
      <c r="K3242" s="1330" t="s">
        <v>163</v>
      </c>
      <c r="L3242" s="1443">
        <v>4</v>
      </c>
      <c r="M3242" s="1333"/>
      <c r="N3242" s="1333">
        <f t="shared" si="81"/>
        <v>0</v>
      </c>
      <c r="O3242" s="1336"/>
    </row>
    <row r="3243" spans="1:15" ht="69.75" customHeight="1" x14ac:dyDescent="0.25">
      <c r="A3243" s="1327"/>
      <c r="B3243" s="1335"/>
      <c r="C3243" s="1329">
        <v>2280141</v>
      </c>
      <c r="D3243" s="1330" t="s">
        <v>1200</v>
      </c>
      <c r="E3243" s="1327"/>
      <c r="F3243" s="1327"/>
      <c r="G3243" s="1332">
        <v>13601071</v>
      </c>
      <c r="H3243" s="1330" t="s">
        <v>1201</v>
      </c>
      <c r="I3243" s="1330" t="s">
        <v>466</v>
      </c>
      <c r="J3243" s="1330"/>
      <c r="K3243" s="1330" t="s">
        <v>163</v>
      </c>
      <c r="L3243" s="1443">
        <v>4</v>
      </c>
      <c r="M3243" s="1333"/>
      <c r="N3243" s="1333">
        <f t="shared" si="81"/>
        <v>0</v>
      </c>
      <c r="O3243" s="1336"/>
    </row>
    <row r="3244" spans="1:15" ht="69.75" customHeight="1" x14ac:dyDescent="0.25">
      <c r="A3244" s="1327"/>
      <c r="B3244" s="1337"/>
      <c r="C3244" s="1329">
        <v>2052244</v>
      </c>
      <c r="D3244" s="1330" t="s">
        <v>491</v>
      </c>
      <c r="E3244" s="1338"/>
      <c r="F3244" s="1338"/>
      <c r="G3244" s="1332">
        <v>10606082</v>
      </c>
      <c r="H3244" s="1330" t="s">
        <v>492</v>
      </c>
      <c r="I3244" s="1330" t="s">
        <v>466</v>
      </c>
      <c r="J3244" s="1330"/>
      <c r="K3244" s="1330" t="s">
        <v>163</v>
      </c>
      <c r="L3244" s="1443">
        <v>2</v>
      </c>
      <c r="M3244" s="1333"/>
      <c r="N3244" s="1333">
        <f t="shared" si="81"/>
        <v>0</v>
      </c>
      <c r="O3244" s="1339"/>
    </row>
    <row r="3245" spans="1:15" ht="69.75" customHeight="1" x14ac:dyDescent="0.25">
      <c r="A3245" s="1327"/>
      <c r="B3245" s="1328"/>
      <c r="C3245" s="1329">
        <v>2802401</v>
      </c>
      <c r="D3245" s="1330" t="s">
        <v>444</v>
      </c>
      <c r="E3245" s="1331" t="s">
        <v>1779</v>
      </c>
      <c r="F3245" s="1331" t="s">
        <v>35</v>
      </c>
      <c r="G3245" s="1332">
        <v>51070240</v>
      </c>
      <c r="H3245" s="1330" t="s">
        <v>447</v>
      </c>
      <c r="I3245" s="1330" t="s">
        <v>448</v>
      </c>
      <c r="J3245" s="1330" t="s">
        <v>623</v>
      </c>
      <c r="K3245" s="1330" t="s">
        <v>163</v>
      </c>
      <c r="L3245" s="1443">
        <v>1</v>
      </c>
      <c r="M3245" s="1333"/>
      <c r="N3245" s="1333">
        <f t="shared" si="81"/>
        <v>0</v>
      </c>
      <c r="O3245" s="1334">
        <f>SUM(N3245:N3264)</f>
        <v>0</v>
      </c>
    </row>
    <row r="3246" spans="1:15" ht="69.75" customHeight="1" x14ac:dyDescent="0.25">
      <c r="A3246" s="1327"/>
      <c r="B3246" s="1335"/>
      <c r="C3246" s="1329">
        <v>2831607</v>
      </c>
      <c r="D3246" s="1330" t="s">
        <v>449</v>
      </c>
      <c r="E3246" s="1327"/>
      <c r="F3246" s="1327"/>
      <c r="G3246" s="1332">
        <v>54038070</v>
      </c>
      <c r="H3246" s="1330" t="s">
        <v>450</v>
      </c>
      <c r="I3246" s="1330" t="s">
        <v>448</v>
      </c>
      <c r="J3246" s="1330"/>
      <c r="K3246" s="1330" t="s">
        <v>163</v>
      </c>
      <c r="L3246" s="1443">
        <v>2</v>
      </c>
      <c r="M3246" s="1333"/>
      <c r="N3246" s="1333">
        <f t="shared" si="81"/>
        <v>0</v>
      </c>
      <c r="O3246" s="1336"/>
    </row>
    <row r="3247" spans="1:15" ht="69.75" customHeight="1" x14ac:dyDescent="0.25">
      <c r="A3247" s="1327"/>
      <c r="B3247" s="1335"/>
      <c r="C3247" s="1329">
        <v>2814160</v>
      </c>
      <c r="D3247" s="1330" t="s">
        <v>451</v>
      </c>
      <c r="E3247" s="1327"/>
      <c r="F3247" s="1327"/>
      <c r="G3247" s="1332">
        <v>52019305</v>
      </c>
      <c r="H3247" s="1330" t="s">
        <v>452</v>
      </c>
      <c r="I3247" s="1330" t="s">
        <v>448</v>
      </c>
      <c r="J3247" s="1330"/>
      <c r="K3247" s="1330" t="s">
        <v>163</v>
      </c>
      <c r="L3247" s="1443">
        <v>2</v>
      </c>
      <c r="M3247" s="1333"/>
      <c r="N3247" s="1333">
        <f t="shared" si="81"/>
        <v>0</v>
      </c>
      <c r="O3247" s="1336"/>
    </row>
    <row r="3248" spans="1:15" ht="69.75" customHeight="1" x14ac:dyDescent="0.25">
      <c r="A3248" s="1327"/>
      <c r="B3248" s="1335"/>
      <c r="C3248" s="1329">
        <v>2815104</v>
      </c>
      <c r="D3248" s="1330" t="s">
        <v>453</v>
      </c>
      <c r="E3248" s="1327"/>
      <c r="F3248" s="1327"/>
      <c r="G3248" s="1332">
        <v>52119450</v>
      </c>
      <c r="H3248" s="1330" t="s">
        <v>454</v>
      </c>
      <c r="I3248" s="1330" t="s">
        <v>448</v>
      </c>
      <c r="J3248" s="1330"/>
      <c r="K3248" s="1330" t="s">
        <v>163</v>
      </c>
      <c r="L3248" s="1443">
        <v>1</v>
      </c>
      <c r="M3248" s="1333"/>
      <c r="N3248" s="1333">
        <f t="shared" si="81"/>
        <v>0</v>
      </c>
      <c r="O3248" s="1336"/>
    </row>
    <row r="3249" spans="1:15" ht="69.75" customHeight="1" x14ac:dyDescent="0.25">
      <c r="A3249" s="1327"/>
      <c r="B3249" s="1335"/>
      <c r="C3249" s="1329">
        <v>2820111</v>
      </c>
      <c r="D3249" s="1330" t="s">
        <v>455</v>
      </c>
      <c r="E3249" s="1327"/>
      <c r="F3249" s="1327"/>
      <c r="G3249" s="1332">
        <v>50113160</v>
      </c>
      <c r="H3249" s="1330" t="s">
        <v>456</v>
      </c>
      <c r="I3249" s="1330" t="s">
        <v>448</v>
      </c>
      <c r="J3249" s="1330"/>
      <c r="K3249" s="1330" t="s">
        <v>163</v>
      </c>
      <c r="L3249" s="1443">
        <v>1</v>
      </c>
      <c r="M3249" s="1333"/>
      <c r="N3249" s="1333">
        <f t="shared" si="81"/>
        <v>0</v>
      </c>
      <c r="O3249" s="1336"/>
    </row>
    <row r="3250" spans="1:15" ht="69.75" customHeight="1" x14ac:dyDescent="0.25">
      <c r="A3250" s="1327"/>
      <c r="B3250" s="1335"/>
      <c r="C3250" s="1329">
        <v>2901620</v>
      </c>
      <c r="D3250" s="1330" t="s">
        <v>457</v>
      </c>
      <c r="E3250" s="1327"/>
      <c r="F3250" s="1327"/>
      <c r="G3250" s="1332">
        <v>52516050</v>
      </c>
      <c r="H3250" s="1330" t="s">
        <v>458</v>
      </c>
      <c r="I3250" s="1330" t="s">
        <v>448</v>
      </c>
      <c r="J3250" s="1330"/>
      <c r="K3250" s="1330" t="s">
        <v>163</v>
      </c>
      <c r="L3250" s="1443">
        <v>2</v>
      </c>
      <c r="M3250" s="1333"/>
      <c r="N3250" s="1333">
        <f t="shared" si="81"/>
        <v>0</v>
      </c>
      <c r="O3250" s="1336"/>
    </row>
    <row r="3251" spans="1:15" ht="69.75" customHeight="1" x14ac:dyDescent="0.25">
      <c r="A3251" s="1327"/>
      <c r="B3251" s="1335"/>
      <c r="C3251" s="1329">
        <v>2851630</v>
      </c>
      <c r="D3251" s="1330" t="s">
        <v>459</v>
      </c>
      <c r="E3251" s="1327"/>
      <c r="F3251" s="1327"/>
      <c r="G3251" s="1332">
        <v>53516052</v>
      </c>
      <c r="H3251" s="1330" t="s">
        <v>460</v>
      </c>
      <c r="I3251" s="1330" t="s">
        <v>448</v>
      </c>
      <c r="J3251" s="1330"/>
      <c r="K3251" s="1330" t="s">
        <v>163</v>
      </c>
      <c r="L3251" s="1443">
        <v>1</v>
      </c>
      <c r="M3251" s="1333"/>
      <c r="N3251" s="1333">
        <f t="shared" si="81"/>
        <v>0</v>
      </c>
      <c r="O3251" s="1336"/>
    </row>
    <row r="3252" spans="1:15" ht="69.75" customHeight="1" x14ac:dyDescent="0.25">
      <c r="A3252" s="1327"/>
      <c r="B3252" s="1335"/>
      <c r="C3252" s="1329">
        <v>2010311</v>
      </c>
      <c r="D3252" s="1330" t="s">
        <v>461</v>
      </c>
      <c r="E3252" s="1327"/>
      <c r="F3252" s="1327"/>
      <c r="G3252" s="1332">
        <v>20107561</v>
      </c>
      <c r="H3252" s="1330" t="s">
        <v>462</v>
      </c>
      <c r="I3252" s="1330" t="s">
        <v>463</v>
      </c>
      <c r="J3252" s="1330"/>
      <c r="K3252" s="1330" t="s">
        <v>163</v>
      </c>
      <c r="L3252" s="1443">
        <v>3</v>
      </c>
      <c r="M3252" s="1333"/>
      <c r="N3252" s="1333">
        <f t="shared" si="81"/>
        <v>0</v>
      </c>
      <c r="O3252" s="1336"/>
    </row>
    <row r="3253" spans="1:15" ht="69.75" customHeight="1" x14ac:dyDescent="0.25">
      <c r="A3253" s="1327"/>
      <c r="B3253" s="1335"/>
      <c r="C3253" s="1329">
        <v>1012137</v>
      </c>
      <c r="D3253" s="1330" t="s">
        <v>464</v>
      </c>
      <c r="E3253" s="1327"/>
      <c r="F3253" s="1327"/>
      <c r="G3253" s="1332">
        <v>10201058</v>
      </c>
      <c r="H3253" s="1330" t="s">
        <v>465</v>
      </c>
      <c r="I3253" s="1330" t="s">
        <v>466</v>
      </c>
      <c r="J3253" s="1330"/>
      <c r="K3253" s="1330" t="s">
        <v>163</v>
      </c>
      <c r="L3253" s="1443">
        <v>9</v>
      </c>
      <c r="M3253" s="1333"/>
      <c r="N3253" s="1333">
        <f t="shared" si="81"/>
        <v>0</v>
      </c>
      <c r="O3253" s="1336"/>
    </row>
    <row r="3254" spans="1:15" ht="69.75" customHeight="1" x14ac:dyDescent="0.25">
      <c r="A3254" s="1327"/>
      <c r="B3254" s="1335"/>
      <c r="C3254" s="1329">
        <v>1012301</v>
      </c>
      <c r="D3254" s="1330" t="s">
        <v>467</v>
      </c>
      <c r="E3254" s="1327"/>
      <c r="F3254" s="1327"/>
      <c r="G3254" s="1332">
        <v>10205007</v>
      </c>
      <c r="H3254" s="1330" t="s">
        <v>468</v>
      </c>
      <c r="I3254" s="1330" t="s">
        <v>466</v>
      </c>
      <c r="J3254" s="1330"/>
      <c r="K3254" s="1330" t="s">
        <v>163</v>
      </c>
      <c r="L3254" s="1443">
        <v>4.5</v>
      </c>
      <c r="M3254" s="1333"/>
      <c r="N3254" s="1333">
        <f t="shared" si="81"/>
        <v>0</v>
      </c>
      <c r="O3254" s="1336"/>
    </row>
    <row r="3255" spans="1:15" ht="69.75" customHeight="1" x14ac:dyDescent="0.25">
      <c r="A3255" s="1327"/>
      <c r="B3255" s="1335"/>
      <c r="C3255" s="1329">
        <v>2802401</v>
      </c>
      <c r="D3255" s="1330" t="s">
        <v>444</v>
      </c>
      <c r="E3255" s="1327"/>
      <c r="F3255" s="1327"/>
      <c r="G3255" s="1332">
        <v>51070240</v>
      </c>
      <c r="H3255" s="1330" t="s">
        <v>447</v>
      </c>
      <c r="I3255" s="1330" t="s">
        <v>448</v>
      </c>
      <c r="J3255" s="1330"/>
      <c r="K3255" s="1330" t="s">
        <v>163</v>
      </c>
      <c r="L3255" s="1443">
        <v>2</v>
      </c>
      <c r="M3255" s="1333"/>
      <c r="N3255" s="1333">
        <f t="shared" si="81"/>
        <v>0</v>
      </c>
      <c r="O3255" s="1336"/>
    </row>
    <row r="3256" spans="1:15" ht="69.75" customHeight="1" x14ac:dyDescent="0.25">
      <c r="A3256" s="1327"/>
      <c r="B3256" s="1335"/>
      <c r="C3256" s="1329">
        <v>2831607</v>
      </c>
      <c r="D3256" s="1330" t="s">
        <v>449</v>
      </c>
      <c r="E3256" s="1327"/>
      <c r="F3256" s="1327"/>
      <c r="G3256" s="1332">
        <v>54038070</v>
      </c>
      <c r="H3256" s="1330" t="s">
        <v>450</v>
      </c>
      <c r="I3256" s="1330" t="s">
        <v>448</v>
      </c>
      <c r="J3256" s="1330"/>
      <c r="K3256" s="1330" t="s">
        <v>163</v>
      </c>
      <c r="L3256" s="1443">
        <v>4</v>
      </c>
      <c r="M3256" s="1333"/>
      <c r="N3256" s="1333">
        <f t="shared" si="81"/>
        <v>0</v>
      </c>
      <c r="O3256" s="1336"/>
    </row>
    <row r="3257" spans="1:15" ht="69.75" customHeight="1" x14ac:dyDescent="0.25">
      <c r="A3257" s="1327"/>
      <c r="B3257" s="1335"/>
      <c r="C3257" s="1329">
        <v>2820642</v>
      </c>
      <c r="D3257" s="1330" t="s">
        <v>471</v>
      </c>
      <c r="E3257" s="1327"/>
      <c r="F3257" s="1327"/>
      <c r="G3257" s="1332">
        <v>54575042</v>
      </c>
      <c r="H3257" s="1330" t="s">
        <v>472</v>
      </c>
      <c r="I3257" s="1330" t="s">
        <v>448</v>
      </c>
      <c r="J3257" s="1330"/>
      <c r="K3257" s="1330" t="s">
        <v>163</v>
      </c>
      <c r="L3257" s="1443">
        <v>2</v>
      </c>
      <c r="M3257" s="1333"/>
      <c r="N3257" s="1333">
        <f t="shared" si="81"/>
        <v>0</v>
      </c>
      <c r="O3257" s="1336"/>
    </row>
    <row r="3258" spans="1:15" ht="69.75" customHeight="1" x14ac:dyDescent="0.25">
      <c r="A3258" s="1327"/>
      <c r="B3258" s="1335"/>
      <c r="C3258" s="1329">
        <v>2820151</v>
      </c>
      <c r="D3258" s="1330" t="s">
        <v>497</v>
      </c>
      <c r="E3258" s="1327"/>
      <c r="F3258" s="1327"/>
      <c r="G3258" s="1332">
        <v>50110240</v>
      </c>
      <c r="H3258" s="1330" t="s">
        <v>498</v>
      </c>
      <c r="I3258" s="1330" t="s">
        <v>448</v>
      </c>
      <c r="J3258" s="1330"/>
      <c r="K3258" s="1330" t="s">
        <v>163</v>
      </c>
      <c r="L3258" s="1443">
        <v>1</v>
      </c>
      <c r="M3258" s="1333"/>
      <c r="N3258" s="1333">
        <f t="shared" si="81"/>
        <v>0</v>
      </c>
      <c r="O3258" s="1336"/>
    </row>
    <row r="3259" spans="1:15" ht="69.75" customHeight="1" x14ac:dyDescent="0.25">
      <c r="A3259" s="1327"/>
      <c r="B3259" s="1335"/>
      <c r="C3259" s="1329">
        <v>2820112</v>
      </c>
      <c r="D3259" s="1330" t="s">
        <v>475</v>
      </c>
      <c r="E3259" s="1327"/>
      <c r="F3259" s="1327"/>
      <c r="G3259" s="1332">
        <v>50114160</v>
      </c>
      <c r="H3259" s="1330" t="s">
        <v>476</v>
      </c>
      <c r="I3259" s="1330" t="s">
        <v>448</v>
      </c>
      <c r="J3259" s="1330"/>
      <c r="K3259" s="1330" t="s">
        <v>163</v>
      </c>
      <c r="L3259" s="1443">
        <v>1</v>
      </c>
      <c r="M3259" s="1333"/>
      <c r="N3259" s="1333">
        <f t="shared" si="81"/>
        <v>0</v>
      </c>
      <c r="O3259" s="1336"/>
    </row>
    <row r="3260" spans="1:15" ht="69.75" customHeight="1" x14ac:dyDescent="0.25">
      <c r="A3260" s="1327"/>
      <c r="B3260" s="1335"/>
      <c r="C3260" s="1329">
        <v>2901620</v>
      </c>
      <c r="D3260" s="1330" t="s">
        <v>457</v>
      </c>
      <c r="E3260" s="1327"/>
      <c r="F3260" s="1327"/>
      <c r="G3260" s="1332">
        <v>52516050</v>
      </c>
      <c r="H3260" s="1330" t="s">
        <v>458</v>
      </c>
      <c r="I3260" s="1330" t="s">
        <v>448</v>
      </c>
      <c r="J3260" s="1330"/>
      <c r="K3260" s="1330" t="s">
        <v>163</v>
      </c>
      <c r="L3260" s="1443">
        <v>8</v>
      </c>
      <c r="M3260" s="1333"/>
      <c r="N3260" s="1333">
        <f t="shared" si="81"/>
        <v>0</v>
      </c>
      <c r="O3260" s="1336"/>
    </row>
    <row r="3261" spans="1:15" ht="69.75" customHeight="1" x14ac:dyDescent="0.25">
      <c r="A3261" s="1327"/>
      <c r="B3261" s="1335"/>
      <c r="C3261" s="1329">
        <v>2980680</v>
      </c>
      <c r="D3261" s="1330" t="s">
        <v>477</v>
      </c>
      <c r="E3261" s="1327"/>
      <c r="F3261" s="1327"/>
      <c r="G3261" s="1332">
        <v>53216306</v>
      </c>
      <c r="H3261" s="1330" t="s">
        <v>478</v>
      </c>
      <c r="I3261" s="1330" t="s">
        <v>448</v>
      </c>
      <c r="J3261" s="1330"/>
      <c r="K3261" s="1330" t="s">
        <v>163</v>
      </c>
      <c r="L3261" s="1443">
        <v>2</v>
      </c>
      <c r="M3261" s="1333"/>
      <c r="N3261" s="1333">
        <f t="shared" si="81"/>
        <v>0</v>
      </c>
      <c r="O3261" s="1336"/>
    </row>
    <row r="3262" spans="1:15" ht="69.75" customHeight="1" x14ac:dyDescent="0.25">
      <c r="A3262" s="1327"/>
      <c r="B3262" s="1335"/>
      <c r="C3262" s="1329">
        <v>2010152</v>
      </c>
      <c r="D3262" s="1330" t="s">
        <v>485</v>
      </c>
      <c r="E3262" s="1327"/>
      <c r="F3262" s="1327"/>
      <c r="G3262" s="1332">
        <v>20511028</v>
      </c>
      <c r="H3262" s="1330" t="s">
        <v>486</v>
      </c>
      <c r="I3262" s="1330" t="s">
        <v>463</v>
      </c>
      <c r="J3262" s="1330"/>
      <c r="K3262" s="1330" t="s">
        <v>163</v>
      </c>
      <c r="L3262" s="1443">
        <v>3</v>
      </c>
      <c r="M3262" s="1333"/>
      <c r="N3262" s="1333">
        <f t="shared" si="81"/>
        <v>0</v>
      </c>
      <c r="O3262" s="1336"/>
    </row>
    <row r="3263" spans="1:15" ht="69.75" customHeight="1" x14ac:dyDescent="0.25">
      <c r="A3263" s="1327"/>
      <c r="B3263" s="1335"/>
      <c r="C3263" s="1329">
        <v>2110114</v>
      </c>
      <c r="D3263" s="1330" t="s">
        <v>487</v>
      </c>
      <c r="E3263" s="1327"/>
      <c r="F3263" s="1327"/>
      <c r="G3263" s="1332">
        <v>12601073</v>
      </c>
      <c r="H3263" s="1330" t="s">
        <v>488</v>
      </c>
      <c r="I3263" s="1330" t="s">
        <v>466</v>
      </c>
      <c r="J3263" s="1330"/>
      <c r="K3263" s="1330" t="s">
        <v>163</v>
      </c>
      <c r="L3263" s="1443">
        <v>3</v>
      </c>
      <c r="M3263" s="1333"/>
      <c r="N3263" s="1333">
        <f t="shared" si="81"/>
        <v>0</v>
      </c>
      <c r="O3263" s="1336"/>
    </row>
    <row r="3264" spans="1:15" ht="69.75" customHeight="1" x14ac:dyDescent="0.25">
      <c r="A3264" s="1327"/>
      <c r="B3264" s="1337"/>
      <c r="C3264" s="1329">
        <v>2810102</v>
      </c>
      <c r="D3264" s="1330" t="s">
        <v>489</v>
      </c>
      <c r="E3264" s="1338"/>
      <c r="F3264" s="1338"/>
      <c r="G3264" s="1332">
        <v>51505160</v>
      </c>
      <c r="H3264" s="1330" t="s">
        <v>490</v>
      </c>
      <c r="I3264" s="1330" t="s">
        <v>448</v>
      </c>
      <c r="J3264" s="1330"/>
      <c r="K3264" s="1330" t="s">
        <v>163</v>
      </c>
      <c r="L3264" s="1443">
        <v>2</v>
      </c>
      <c r="M3264" s="1333"/>
      <c r="N3264" s="1333">
        <f t="shared" si="81"/>
        <v>0</v>
      </c>
      <c r="O3264" s="1339"/>
    </row>
    <row r="3265" spans="1:15" ht="69.75" customHeight="1" x14ac:dyDescent="0.25">
      <c r="A3265" s="1327"/>
      <c r="B3265" s="1328"/>
      <c r="C3265" s="1329">
        <v>2802401</v>
      </c>
      <c r="D3265" s="1330" t="s">
        <v>444</v>
      </c>
      <c r="E3265" s="1331" t="s">
        <v>1780</v>
      </c>
      <c r="F3265" s="1331" t="s">
        <v>35</v>
      </c>
      <c r="G3265" s="1332">
        <v>51070240</v>
      </c>
      <c r="H3265" s="1330" t="s">
        <v>447</v>
      </c>
      <c r="I3265" s="1330" t="s">
        <v>448</v>
      </c>
      <c r="J3265" s="1330" t="s">
        <v>623</v>
      </c>
      <c r="K3265" s="1330" t="s">
        <v>163</v>
      </c>
      <c r="L3265" s="1443">
        <v>4</v>
      </c>
      <c r="M3265" s="1333"/>
      <c r="N3265" s="1333">
        <f t="shared" si="81"/>
        <v>0</v>
      </c>
      <c r="O3265" s="1334">
        <f>SUM(N3265:N3274)</f>
        <v>0</v>
      </c>
    </row>
    <row r="3266" spans="1:15" ht="69.75" customHeight="1" x14ac:dyDescent="0.25">
      <c r="A3266" s="1327"/>
      <c r="B3266" s="1335"/>
      <c r="C3266" s="1329">
        <v>2831607</v>
      </c>
      <c r="D3266" s="1330" t="s">
        <v>449</v>
      </c>
      <c r="E3266" s="1327"/>
      <c r="F3266" s="1327"/>
      <c r="G3266" s="1332">
        <v>54038070</v>
      </c>
      <c r="H3266" s="1330" t="s">
        <v>450</v>
      </c>
      <c r="I3266" s="1330" t="s">
        <v>448</v>
      </c>
      <c r="J3266" s="1330"/>
      <c r="K3266" s="1330" t="s">
        <v>163</v>
      </c>
      <c r="L3266" s="1443">
        <v>8</v>
      </c>
      <c r="M3266" s="1333"/>
      <c r="N3266" s="1333">
        <f t="shared" si="81"/>
        <v>0</v>
      </c>
      <c r="O3266" s="1336"/>
    </row>
    <row r="3267" spans="1:15" ht="69.75" customHeight="1" x14ac:dyDescent="0.25">
      <c r="A3267" s="1327"/>
      <c r="B3267" s="1335"/>
      <c r="C3267" s="1329">
        <v>2820642</v>
      </c>
      <c r="D3267" s="1330" t="s">
        <v>471</v>
      </c>
      <c r="E3267" s="1327"/>
      <c r="F3267" s="1327"/>
      <c r="G3267" s="1332">
        <v>54575042</v>
      </c>
      <c r="H3267" s="1330" t="s">
        <v>472</v>
      </c>
      <c r="I3267" s="1330" t="s">
        <v>448</v>
      </c>
      <c r="J3267" s="1330"/>
      <c r="K3267" s="1330" t="s">
        <v>163</v>
      </c>
      <c r="L3267" s="1443">
        <v>4</v>
      </c>
      <c r="M3267" s="1333"/>
      <c r="N3267" s="1333">
        <f t="shared" si="81"/>
        <v>0</v>
      </c>
      <c r="O3267" s="1336"/>
    </row>
    <row r="3268" spans="1:15" ht="69.75" customHeight="1" x14ac:dyDescent="0.25">
      <c r="A3268" s="1327"/>
      <c r="B3268" s="1335"/>
      <c r="C3268" s="1329">
        <v>2820151</v>
      </c>
      <c r="D3268" s="1330" t="s">
        <v>497</v>
      </c>
      <c r="E3268" s="1327"/>
      <c r="F3268" s="1327"/>
      <c r="G3268" s="1332">
        <v>50110240</v>
      </c>
      <c r="H3268" s="1330" t="s">
        <v>498</v>
      </c>
      <c r="I3268" s="1330" t="s">
        <v>448</v>
      </c>
      <c r="J3268" s="1330"/>
      <c r="K3268" s="1330" t="s">
        <v>163</v>
      </c>
      <c r="L3268" s="1443">
        <v>2</v>
      </c>
      <c r="M3268" s="1333"/>
      <c r="N3268" s="1333">
        <f t="shared" si="81"/>
        <v>0</v>
      </c>
      <c r="O3268" s="1336"/>
    </row>
    <row r="3269" spans="1:15" ht="69.75" customHeight="1" x14ac:dyDescent="0.25">
      <c r="A3269" s="1327"/>
      <c r="B3269" s="1335"/>
      <c r="C3269" s="1329">
        <v>2820112</v>
      </c>
      <c r="D3269" s="1330" t="s">
        <v>475</v>
      </c>
      <c r="E3269" s="1327"/>
      <c r="F3269" s="1327"/>
      <c r="G3269" s="1332">
        <v>50114160</v>
      </c>
      <c r="H3269" s="1330" t="s">
        <v>476</v>
      </c>
      <c r="I3269" s="1330" t="s">
        <v>448</v>
      </c>
      <c r="J3269" s="1330"/>
      <c r="K3269" s="1330" t="s">
        <v>163</v>
      </c>
      <c r="L3269" s="1443">
        <v>2</v>
      </c>
      <c r="M3269" s="1333"/>
      <c r="N3269" s="1333">
        <f t="shared" si="81"/>
        <v>0</v>
      </c>
      <c r="O3269" s="1336"/>
    </row>
    <row r="3270" spans="1:15" ht="69.75" customHeight="1" x14ac:dyDescent="0.25">
      <c r="A3270" s="1327"/>
      <c r="B3270" s="1335"/>
      <c r="C3270" s="1329">
        <v>2901620</v>
      </c>
      <c r="D3270" s="1330" t="s">
        <v>457</v>
      </c>
      <c r="E3270" s="1327"/>
      <c r="F3270" s="1327"/>
      <c r="G3270" s="1332">
        <v>52516050</v>
      </c>
      <c r="H3270" s="1330" t="s">
        <v>458</v>
      </c>
      <c r="I3270" s="1330" t="s">
        <v>448</v>
      </c>
      <c r="J3270" s="1330"/>
      <c r="K3270" s="1330" t="s">
        <v>163</v>
      </c>
      <c r="L3270" s="1443">
        <v>16</v>
      </c>
      <c r="M3270" s="1333"/>
      <c r="N3270" s="1333">
        <f t="shared" si="81"/>
        <v>0</v>
      </c>
      <c r="O3270" s="1336"/>
    </row>
    <row r="3271" spans="1:15" ht="69.75" customHeight="1" x14ac:dyDescent="0.25">
      <c r="A3271" s="1327"/>
      <c r="B3271" s="1335"/>
      <c r="C3271" s="1329">
        <v>2980680</v>
      </c>
      <c r="D3271" s="1330" t="s">
        <v>477</v>
      </c>
      <c r="E3271" s="1327"/>
      <c r="F3271" s="1327"/>
      <c r="G3271" s="1332">
        <v>53216306</v>
      </c>
      <c r="H3271" s="1330" t="s">
        <v>478</v>
      </c>
      <c r="I3271" s="1330" t="s">
        <v>448</v>
      </c>
      <c r="J3271" s="1330"/>
      <c r="K3271" s="1330" t="s">
        <v>163</v>
      </c>
      <c r="L3271" s="1443">
        <v>4</v>
      </c>
      <c r="M3271" s="1333"/>
      <c r="N3271" s="1333">
        <f t="shared" si="81"/>
        <v>0</v>
      </c>
      <c r="O3271" s="1336"/>
    </row>
    <row r="3272" spans="1:15" ht="69.75" customHeight="1" x14ac:dyDescent="0.25">
      <c r="A3272" s="1327"/>
      <c r="B3272" s="1335"/>
      <c r="C3272" s="1329">
        <v>2010152</v>
      </c>
      <c r="D3272" s="1330" t="s">
        <v>485</v>
      </c>
      <c r="E3272" s="1327"/>
      <c r="F3272" s="1327"/>
      <c r="G3272" s="1332">
        <v>20511028</v>
      </c>
      <c r="H3272" s="1330" t="s">
        <v>486</v>
      </c>
      <c r="I3272" s="1330" t="s">
        <v>463</v>
      </c>
      <c r="J3272" s="1330"/>
      <c r="K3272" s="1330" t="s">
        <v>163</v>
      </c>
      <c r="L3272" s="1443">
        <v>6</v>
      </c>
      <c r="M3272" s="1333"/>
      <c r="N3272" s="1333">
        <f t="shared" si="81"/>
        <v>0</v>
      </c>
      <c r="O3272" s="1336"/>
    </row>
    <row r="3273" spans="1:15" ht="69.75" customHeight="1" x14ac:dyDescent="0.25">
      <c r="A3273" s="1327"/>
      <c r="B3273" s="1335"/>
      <c r="C3273" s="1329">
        <v>2110114</v>
      </c>
      <c r="D3273" s="1330" t="s">
        <v>487</v>
      </c>
      <c r="E3273" s="1327"/>
      <c r="F3273" s="1327"/>
      <c r="G3273" s="1332">
        <v>12601073</v>
      </c>
      <c r="H3273" s="1330" t="s">
        <v>488</v>
      </c>
      <c r="I3273" s="1330" t="s">
        <v>466</v>
      </c>
      <c r="J3273" s="1330"/>
      <c r="K3273" s="1330" t="s">
        <v>163</v>
      </c>
      <c r="L3273" s="1443">
        <v>6</v>
      </c>
      <c r="M3273" s="1333"/>
      <c r="N3273" s="1333">
        <f t="shared" si="81"/>
        <v>0</v>
      </c>
      <c r="O3273" s="1336"/>
    </row>
    <row r="3274" spans="1:15" ht="69.75" customHeight="1" x14ac:dyDescent="0.25">
      <c r="A3274" s="1327"/>
      <c r="B3274" s="1337"/>
      <c r="C3274" s="1329">
        <v>2810102</v>
      </c>
      <c r="D3274" s="1330" t="s">
        <v>489</v>
      </c>
      <c r="E3274" s="1338"/>
      <c r="F3274" s="1338"/>
      <c r="G3274" s="1332">
        <v>51505160</v>
      </c>
      <c r="H3274" s="1330" t="s">
        <v>490</v>
      </c>
      <c r="I3274" s="1330" t="s">
        <v>448</v>
      </c>
      <c r="J3274" s="1330"/>
      <c r="K3274" s="1330" t="s">
        <v>163</v>
      </c>
      <c r="L3274" s="1443">
        <v>4</v>
      </c>
      <c r="M3274" s="1333"/>
      <c r="N3274" s="1333">
        <f t="shared" si="81"/>
        <v>0</v>
      </c>
      <c r="O3274" s="1339"/>
    </row>
    <row r="3275" spans="1:15" ht="69.75" customHeight="1" x14ac:dyDescent="0.25">
      <c r="A3275" s="1327"/>
      <c r="B3275" s="1328"/>
      <c r="C3275" s="1329">
        <v>2802401</v>
      </c>
      <c r="D3275" s="1330" t="s">
        <v>444</v>
      </c>
      <c r="E3275" s="1331" t="s">
        <v>1781</v>
      </c>
      <c r="F3275" s="1331" t="s">
        <v>35</v>
      </c>
      <c r="G3275" s="1332">
        <v>51070240</v>
      </c>
      <c r="H3275" s="1330" t="s">
        <v>447</v>
      </c>
      <c r="I3275" s="1330" t="s">
        <v>448</v>
      </c>
      <c r="J3275" s="1330" t="s">
        <v>623</v>
      </c>
      <c r="K3275" s="1330" t="s">
        <v>163</v>
      </c>
      <c r="L3275" s="1443">
        <v>1</v>
      </c>
      <c r="M3275" s="1333"/>
      <c r="N3275" s="1333">
        <f t="shared" si="81"/>
        <v>0</v>
      </c>
      <c r="O3275" s="1334">
        <f>SUM(N3275:N3287)</f>
        <v>0</v>
      </c>
    </row>
    <row r="3276" spans="1:15" ht="69.75" customHeight="1" x14ac:dyDescent="0.25">
      <c r="A3276" s="1327"/>
      <c r="B3276" s="1335"/>
      <c r="C3276" s="1329">
        <v>2831607</v>
      </c>
      <c r="D3276" s="1330" t="s">
        <v>449</v>
      </c>
      <c r="E3276" s="1327"/>
      <c r="F3276" s="1327"/>
      <c r="G3276" s="1332">
        <v>54038070</v>
      </c>
      <c r="H3276" s="1330" t="s">
        <v>450</v>
      </c>
      <c r="I3276" s="1330" t="s">
        <v>448</v>
      </c>
      <c r="J3276" s="1330"/>
      <c r="K3276" s="1330" t="s">
        <v>163</v>
      </c>
      <c r="L3276" s="1443">
        <v>2</v>
      </c>
      <c r="M3276" s="1333"/>
      <c r="N3276" s="1333">
        <f t="shared" ref="N3276:N3328" si="82">L3276*M3276</f>
        <v>0</v>
      </c>
      <c r="O3276" s="1336"/>
    </row>
    <row r="3277" spans="1:15" ht="69.75" customHeight="1" x14ac:dyDescent="0.25">
      <c r="A3277" s="1327"/>
      <c r="B3277" s="1335"/>
      <c r="C3277" s="1329">
        <v>2814160</v>
      </c>
      <c r="D3277" s="1330" t="s">
        <v>451</v>
      </c>
      <c r="E3277" s="1327"/>
      <c r="F3277" s="1327"/>
      <c r="G3277" s="1332">
        <v>52019305</v>
      </c>
      <c r="H3277" s="1330" t="s">
        <v>452</v>
      </c>
      <c r="I3277" s="1330" t="s">
        <v>448</v>
      </c>
      <c r="J3277" s="1330"/>
      <c r="K3277" s="1330" t="s">
        <v>163</v>
      </c>
      <c r="L3277" s="1443">
        <v>2</v>
      </c>
      <c r="M3277" s="1333"/>
      <c r="N3277" s="1333">
        <f t="shared" si="82"/>
        <v>0</v>
      </c>
      <c r="O3277" s="1336"/>
    </row>
    <row r="3278" spans="1:15" ht="69.75" customHeight="1" x14ac:dyDescent="0.25">
      <c r="A3278" s="1327"/>
      <c r="B3278" s="1335"/>
      <c r="C3278" s="1329">
        <v>2815104</v>
      </c>
      <c r="D3278" s="1330" t="s">
        <v>453</v>
      </c>
      <c r="E3278" s="1327"/>
      <c r="F3278" s="1327"/>
      <c r="G3278" s="1332">
        <v>52119450</v>
      </c>
      <c r="H3278" s="1330" t="s">
        <v>454</v>
      </c>
      <c r="I3278" s="1330" t="s">
        <v>448</v>
      </c>
      <c r="J3278" s="1330"/>
      <c r="K3278" s="1330" t="s">
        <v>163</v>
      </c>
      <c r="L3278" s="1443">
        <v>1</v>
      </c>
      <c r="M3278" s="1333"/>
      <c r="N3278" s="1333">
        <f t="shared" si="82"/>
        <v>0</v>
      </c>
      <c r="O3278" s="1336"/>
    </row>
    <row r="3279" spans="1:15" ht="69.75" customHeight="1" x14ac:dyDescent="0.25">
      <c r="A3279" s="1327"/>
      <c r="B3279" s="1335"/>
      <c r="C3279" s="1329">
        <v>2820111</v>
      </c>
      <c r="D3279" s="1330" t="s">
        <v>455</v>
      </c>
      <c r="E3279" s="1327"/>
      <c r="F3279" s="1327"/>
      <c r="G3279" s="1332">
        <v>50113160</v>
      </c>
      <c r="H3279" s="1330" t="s">
        <v>456</v>
      </c>
      <c r="I3279" s="1330" t="s">
        <v>448</v>
      </c>
      <c r="J3279" s="1330"/>
      <c r="K3279" s="1330" t="s">
        <v>163</v>
      </c>
      <c r="L3279" s="1443">
        <v>1</v>
      </c>
      <c r="M3279" s="1333"/>
      <c r="N3279" s="1333">
        <f t="shared" si="82"/>
        <v>0</v>
      </c>
      <c r="O3279" s="1336"/>
    </row>
    <row r="3280" spans="1:15" ht="69.75" customHeight="1" x14ac:dyDescent="0.25">
      <c r="A3280" s="1327"/>
      <c r="B3280" s="1335"/>
      <c r="C3280" s="1329">
        <v>2901620</v>
      </c>
      <c r="D3280" s="1330" t="s">
        <v>457</v>
      </c>
      <c r="E3280" s="1327"/>
      <c r="F3280" s="1327"/>
      <c r="G3280" s="1332">
        <v>52516050</v>
      </c>
      <c r="H3280" s="1330" t="s">
        <v>458</v>
      </c>
      <c r="I3280" s="1330" t="s">
        <v>448</v>
      </c>
      <c r="J3280" s="1330"/>
      <c r="K3280" s="1330" t="s">
        <v>163</v>
      </c>
      <c r="L3280" s="1443">
        <v>2</v>
      </c>
      <c r="M3280" s="1333"/>
      <c r="N3280" s="1333">
        <f t="shared" si="82"/>
        <v>0</v>
      </c>
      <c r="O3280" s="1336"/>
    </row>
    <row r="3281" spans="1:15" ht="69.75" customHeight="1" x14ac:dyDescent="0.25">
      <c r="A3281" s="1327"/>
      <c r="B3281" s="1335"/>
      <c r="C3281" s="1329">
        <v>2851630</v>
      </c>
      <c r="D3281" s="1330" t="s">
        <v>459</v>
      </c>
      <c r="E3281" s="1327"/>
      <c r="F3281" s="1327"/>
      <c r="G3281" s="1332">
        <v>53516052</v>
      </c>
      <c r="H3281" s="1330" t="s">
        <v>460</v>
      </c>
      <c r="I3281" s="1330" t="s">
        <v>448</v>
      </c>
      <c r="J3281" s="1330"/>
      <c r="K3281" s="1330" t="s">
        <v>163</v>
      </c>
      <c r="L3281" s="1443">
        <v>1</v>
      </c>
      <c r="M3281" s="1333"/>
      <c r="N3281" s="1333">
        <f t="shared" si="82"/>
        <v>0</v>
      </c>
      <c r="O3281" s="1336"/>
    </row>
    <row r="3282" spans="1:15" ht="69.75" customHeight="1" x14ac:dyDescent="0.25">
      <c r="A3282" s="1327"/>
      <c r="B3282" s="1335"/>
      <c r="C3282" s="1329">
        <v>2010311</v>
      </c>
      <c r="D3282" s="1330" t="s">
        <v>461</v>
      </c>
      <c r="E3282" s="1327"/>
      <c r="F3282" s="1327"/>
      <c r="G3282" s="1332">
        <v>20107561</v>
      </c>
      <c r="H3282" s="1330" t="s">
        <v>462</v>
      </c>
      <c r="I3282" s="1330" t="s">
        <v>463</v>
      </c>
      <c r="J3282" s="1330"/>
      <c r="K3282" s="1330" t="s">
        <v>163</v>
      </c>
      <c r="L3282" s="1443">
        <v>3</v>
      </c>
      <c r="M3282" s="1333"/>
      <c r="N3282" s="1333">
        <f t="shared" si="82"/>
        <v>0</v>
      </c>
      <c r="O3282" s="1336"/>
    </row>
    <row r="3283" spans="1:15" ht="69.75" customHeight="1" x14ac:dyDescent="0.25">
      <c r="A3283" s="1327"/>
      <c r="B3283" s="1335"/>
      <c r="C3283" s="1329">
        <v>1012137</v>
      </c>
      <c r="D3283" s="1330" t="s">
        <v>464</v>
      </c>
      <c r="E3283" s="1327"/>
      <c r="F3283" s="1327"/>
      <c r="G3283" s="1332">
        <v>10201058</v>
      </c>
      <c r="H3283" s="1330" t="s">
        <v>465</v>
      </c>
      <c r="I3283" s="1330" t="s">
        <v>466</v>
      </c>
      <c r="J3283" s="1330"/>
      <c r="K3283" s="1330" t="s">
        <v>163</v>
      </c>
      <c r="L3283" s="1443">
        <v>9</v>
      </c>
      <c r="M3283" s="1333"/>
      <c r="N3283" s="1333">
        <f t="shared" si="82"/>
        <v>0</v>
      </c>
      <c r="O3283" s="1336"/>
    </row>
    <row r="3284" spans="1:15" ht="69.75" customHeight="1" x14ac:dyDescent="0.25">
      <c r="A3284" s="1327"/>
      <c r="B3284" s="1335"/>
      <c r="C3284" s="1329">
        <v>1012301</v>
      </c>
      <c r="D3284" s="1330" t="s">
        <v>467</v>
      </c>
      <c r="E3284" s="1327"/>
      <c r="F3284" s="1327"/>
      <c r="G3284" s="1332">
        <v>10205007</v>
      </c>
      <c r="H3284" s="1330" t="s">
        <v>468</v>
      </c>
      <c r="I3284" s="1330" t="s">
        <v>466</v>
      </c>
      <c r="J3284" s="1330"/>
      <c r="K3284" s="1330" t="s">
        <v>163</v>
      </c>
      <c r="L3284" s="1443">
        <v>4.5</v>
      </c>
      <c r="M3284" s="1333"/>
      <c r="N3284" s="1333">
        <f t="shared" si="82"/>
        <v>0</v>
      </c>
      <c r="O3284" s="1336"/>
    </row>
    <row r="3285" spans="1:15" ht="69.75" customHeight="1" x14ac:dyDescent="0.25">
      <c r="A3285" s="1327"/>
      <c r="B3285" s="1335"/>
      <c r="C3285" s="1329">
        <v>2820151</v>
      </c>
      <c r="D3285" s="1330" t="s">
        <v>497</v>
      </c>
      <c r="E3285" s="1327"/>
      <c r="F3285" s="1327"/>
      <c r="G3285" s="1332">
        <v>50110240</v>
      </c>
      <c r="H3285" s="1330" t="s">
        <v>498</v>
      </c>
      <c r="I3285" s="1330" t="s">
        <v>448</v>
      </c>
      <c r="J3285" s="1330"/>
      <c r="K3285" s="1330" t="s">
        <v>163</v>
      </c>
      <c r="L3285" s="1443">
        <v>1</v>
      </c>
      <c r="M3285" s="1333"/>
      <c r="N3285" s="1333">
        <f t="shared" si="82"/>
        <v>0</v>
      </c>
      <c r="O3285" s="1336"/>
    </row>
    <row r="3286" spans="1:15" ht="69.75" customHeight="1" x14ac:dyDescent="0.25">
      <c r="A3286" s="1327"/>
      <c r="B3286" s="1335"/>
      <c r="C3286" s="1329">
        <v>2010152</v>
      </c>
      <c r="D3286" s="1330" t="s">
        <v>485</v>
      </c>
      <c r="E3286" s="1327"/>
      <c r="F3286" s="1327"/>
      <c r="G3286" s="1332">
        <v>20511028</v>
      </c>
      <c r="H3286" s="1330" t="s">
        <v>486</v>
      </c>
      <c r="I3286" s="1330" t="s">
        <v>463</v>
      </c>
      <c r="J3286" s="1330"/>
      <c r="K3286" s="1330" t="s">
        <v>163</v>
      </c>
      <c r="L3286" s="1443">
        <v>1</v>
      </c>
      <c r="M3286" s="1333"/>
      <c r="N3286" s="1333">
        <f t="shared" si="82"/>
        <v>0</v>
      </c>
      <c r="O3286" s="1336"/>
    </row>
    <row r="3287" spans="1:15" ht="69.75" customHeight="1" x14ac:dyDescent="0.25">
      <c r="A3287" s="1327"/>
      <c r="B3287" s="1337"/>
      <c r="C3287" s="1329">
        <v>2110114</v>
      </c>
      <c r="D3287" s="1330" t="s">
        <v>487</v>
      </c>
      <c r="E3287" s="1338"/>
      <c r="F3287" s="1338"/>
      <c r="G3287" s="1332">
        <v>12601073</v>
      </c>
      <c r="H3287" s="1330" t="s">
        <v>488</v>
      </c>
      <c r="I3287" s="1330" t="s">
        <v>466</v>
      </c>
      <c r="J3287" s="1330"/>
      <c r="K3287" s="1330" t="s">
        <v>163</v>
      </c>
      <c r="L3287" s="1443">
        <v>1</v>
      </c>
      <c r="M3287" s="1333"/>
      <c r="N3287" s="1333">
        <f t="shared" si="82"/>
        <v>0</v>
      </c>
      <c r="O3287" s="1339"/>
    </row>
    <row r="3288" spans="1:15" ht="69.75" customHeight="1" x14ac:dyDescent="0.25">
      <c r="A3288" s="1327"/>
      <c r="B3288" s="1328"/>
      <c r="C3288" s="1329">
        <v>2820151</v>
      </c>
      <c r="D3288" s="1330" t="s">
        <v>497</v>
      </c>
      <c r="E3288" s="1331" t="s">
        <v>1782</v>
      </c>
      <c r="F3288" s="1331" t="s">
        <v>35</v>
      </c>
      <c r="G3288" s="1332">
        <v>50110240</v>
      </c>
      <c r="H3288" s="1330" t="s">
        <v>498</v>
      </c>
      <c r="I3288" s="1330" t="s">
        <v>448</v>
      </c>
      <c r="J3288" s="1330" t="s">
        <v>623</v>
      </c>
      <c r="K3288" s="1330" t="s">
        <v>163</v>
      </c>
      <c r="L3288" s="1443">
        <v>2</v>
      </c>
      <c r="M3288" s="1333"/>
      <c r="N3288" s="1333">
        <f t="shared" si="82"/>
        <v>0</v>
      </c>
      <c r="O3288" s="1334">
        <f>SUM(N3288:N3290)</f>
        <v>0</v>
      </c>
    </row>
    <row r="3289" spans="1:15" ht="69.75" customHeight="1" x14ac:dyDescent="0.25">
      <c r="A3289" s="1327"/>
      <c r="B3289" s="1335"/>
      <c r="C3289" s="1329">
        <v>2010152</v>
      </c>
      <c r="D3289" s="1330" t="s">
        <v>485</v>
      </c>
      <c r="E3289" s="1327"/>
      <c r="F3289" s="1327"/>
      <c r="G3289" s="1332">
        <v>20511028</v>
      </c>
      <c r="H3289" s="1330" t="s">
        <v>486</v>
      </c>
      <c r="I3289" s="1330" t="s">
        <v>463</v>
      </c>
      <c r="J3289" s="1330"/>
      <c r="K3289" s="1330" t="s">
        <v>163</v>
      </c>
      <c r="L3289" s="1443">
        <v>2</v>
      </c>
      <c r="M3289" s="1333"/>
      <c r="N3289" s="1333">
        <f t="shared" si="82"/>
        <v>0</v>
      </c>
      <c r="O3289" s="1336"/>
    </row>
    <row r="3290" spans="1:15" ht="69.75" customHeight="1" x14ac:dyDescent="0.25">
      <c r="A3290" s="1327"/>
      <c r="B3290" s="1337"/>
      <c r="C3290" s="1329">
        <v>2110114</v>
      </c>
      <c r="D3290" s="1330" t="s">
        <v>487</v>
      </c>
      <c r="E3290" s="1338"/>
      <c r="F3290" s="1338"/>
      <c r="G3290" s="1332">
        <v>12601073</v>
      </c>
      <c r="H3290" s="1330" t="s">
        <v>488</v>
      </c>
      <c r="I3290" s="1330" t="s">
        <v>466</v>
      </c>
      <c r="J3290" s="1330"/>
      <c r="K3290" s="1330" t="s">
        <v>163</v>
      </c>
      <c r="L3290" s="1443">
        <v>2</v>
      </c>
      <c r="M3290" s="1333"/>
      <c r="N3290" s="1333">
        <f t="shared" si="82"/>
        <v>0</v>
      </c>
      <c r="O3290" s="1339"/>
    </row>
    <row r="3291" spans="1:15" ht="69.75" customHeight="1" x14ac:dyDescent="0.25">
      <c r="A3291" s="1327"/>
      <c r="B3291" s="1328"/>
      <c r="C3291" s="1329">
        <v>2820101</v>
      </c>
      <c r="D3291" s="1330" t="s">
        <v>1172</v>
      </c>
      <c r="E3291" s="1331" t="s">
        <v>1783</v>
      </c>
      <c r="F3291" s="1331" t="s">
        <v>35</v>
      </c>
      <c r="G3291" s="1332">
        <v>50102160</v>
      </c>
      <c r="H3291" s="1330" t="s">
        <v>1173</v>
      </c>
      <c r="I3291" s="1330" t="s">
        <v>448</v>
      </c>
      <c r="J3291" s="1330" t="s">
        <v>623</v>
      </c>
      <c r="K3291" s="1330" t="s">
        <v>163</v>
      </c>
      <c r="L3291" s="1443">
        <v>3</v>
      </c>
      <c r="M3291" s="1333"/>
      <c r="N3291" s="1333">
        <f t="shared" si="82"/>
        <v>0</v>
      </c>
      <c r="O3291" s="1334">
        <f>SUM(N3291:N3295)</f>
        <v>0</v>
      </c>
    </row>
    <row r="3292" spans="1:15" ht="69.75" customHeight="1" x14ac:dyDescent="0.25">
      <c r="A3292" s="1327"/>
      <c r="B3292" s="1335"/>
      <c r="C3292" s="1329">
        <v>2010502</v>
      </c>
      <c r="D3292" s="1330" t="s">
        <v>1174</v>
      </c>
      <c r="E3292" s="1327"/>
      <c r="F3292" s="1327"/>
      <c r="G3292" s="1332">
        <v>20801532</v>
      </c>
      <c r="H3292" s="1330" t="s">
        <v>1175</v>
      </c>
      <c r="I3292" s="1330" t="s">
        <v>463</v>
      </c>
      <c r="J3292" s="1330"/>
      <c r="K3292" s="1330" t="s">
        <v>163</v>
      </c>
      <c r="L3292" s="1443">
        <v>3</v>
      </c>
      <c r="M3292" s="1333"/>
      <c r="N3292" s="1333">
        <f t="shared" si="82"/>
        <v>0</v>
      </c>
      <c r="O3292" s="1336"/>
    </row>
    <row r="3293" spans="1:15" ht="69.75" customHeight="1" x14ac:dyDescent="0.25">
      <c r="A3293" s="1327"/>
      <c r="B3293" s="1335"/>
      <c r="C3293" s="1329">
        <v>2817101</v>
      </c>
      <c r="D3293" s="1330" t="s">
        <v>1176</v>
      </c>
      <c r="E3293" s="1327"/>
      <c r="F3293" s="1327"/>
      <c r="G3293" s="1332">
        <v>50301001</v>
      </c>
      <c r="H3293" s="1330" t="s">
        <v>1177</v>
      </c>
      <c r="I3293" s="1330" t="s">
        <v>448</v>
      </c>
      <c r="J3293" s="1330"/>
      <c r="K3293" s="1330" t="s">
        <v>163</v>
      </c>
      <c r="L3293" s="1443">
        <v>3</v>
      </c>
      <c r="M3293" s="1333"/>
      <c r="N3293" s="1333">
        <f t="shared" si="82"/>
        <v>0</v>
      </c>
      <c r="O3293" s="1336"/>
    </row>
    <row r="3294" spans="1:15" ht="69.75" customHeight="1" x14ac:dyDescent="0.25">
      <c r="A3294" s="1327"/>
      <c r="B3294" s="1335"/>
      <c r="C3294" s="1329">
        <v>1012137</v>
      </c>
      <c r="D3294" s="1330" t="s">
        <v>464</v>
      </c>
      <c r="E3294" s="1327"/>
      <c r="F3294" s="1327"/>
      <c r="G3294" s="1332">
        <v>10201058</v>
      </c>
      <c r="H3294" s="1330" t="s">
        <v>465</v>
      </c>
      <c r="I3294" s="1330" t="s">
        <v>466</v>
      </c>
      <c r="J3294" s="1330"/>
      <c r="K3294" s="1330" t="s">
        <v>163</v>
      </c>
      <c r="L3294" s="1443">
        <v>6</v>
      </c>
      <c r="M3294" s="1333"/>
      <c r="N3294" s="1333">
        <f t="shared" si="82"/>
        <v>0</v>
      </c>
      <c r="O3294" s="1336"/>
    </row>
    <row r="3295" spans="1:15" ht="69.75" customHeight="1" x14ac:dyDescent="0.25">
      <c r="A3295" s="1327"/>
      <c r="B3295" s="1337"/>
      <c r="C3295" s="1329">
        <v>1012301</v>
      </c>
      <c r="D3295" s="1330" t="s">
        <v>467</v>
      </c>
      <c r="E3295" s="1338"/>
      <c r="F3295" s="1338"/>
      <c r="G3295" s="1332">
        <v>10205007</v>
      </c>
      <c r="H3295" s="1330" t="s">
        <v>468</v>
      </c>
      <c r="I3295" s="1330" t="s">
        <v>466</v>
      </c>
      <c r="J3295" s="1330"/>
      <c r="K3295" s="1330" t="s">
        <v>163</v>
      </c>
      <c r="L3295" s="1443">
        <v>6</v>
      </c>
      <c r="M3295" s="1333"/>
      <c r="N3295" s="1333">
        <f t="shared" si="82"/>
        <v>0</v>
      </c>
      <c r="O3295" s="1339"/>
    </row>
    <row r="3296" spans="1:15" ht="69.75" customHeight="1" x14ac:dyDescent="0.25">
      <c r="A3296" s="1327"/>
      <c r="B3296" s="1328"/>
      <c r="C3296" s="1329">
        <v>2820102</v>
      </c>
      <c r="D3296" s="1330" t="s">
        <v>1216</v>
      </c>
      <c r="E3296" s="1331" t="s">
        <v>1784</v>
      </c>
      <c r="F3296" s="1331" t="s">
        <v>35</v>
      </c>
      <c r="G3296" s="1332">
        <v>50102260</v>
      </c>
      <c r="H3296" s="1330" t="s">
        <v>1217</v>
      </c>
      <c r="I3296" s="1330" t="s">
        <v>448</v>
      </c>
      <c r="J3296" s="1330" t="s">
        <v>623</v>
      </c>
      <c r="K3296" s="1330" t="s">
        <v>163</v>
      </c>
      <c r="L3296" s="1443">
        <v>3</v>
      </c>
      <c r="M3296" s="1333"/>
      <c r="N3296" s="1333">
        <f t="shared" si="82"/>
        <v>0</v>
      </c>
      <c r="O3296" s="1334">
        <f>SUM(N3296:N3300)</f>
        <v>0</v>
      </c>
    </row>
    <row r="3297" spans="1:15" ht="69.75" customHeight="1" x14ac:dyDescent="0.25">
      <c r="A3297" s="1327"/>
      <c r="B3297" s="1335"/>
      <c r="C3297" s="1329">
        <v>2010502</v>
      </c>
      <c r="D3297" s="1330" t="s">
        <v>1174</v>
      </c>
      <c r="E3297" s="1327"/>
      <c r="F3297" s="1327"/>
      <c r="G3297" s="1332">
        <v>20801532</v>
      </c>
      <c r="H3297" s="1330" t="s">
        <v>1175</v>
      </c>
      <c r="I3297" s="1330" t="s">
        <v>463</v>
      </c>
      <c r="J3297" s="1330"/>
      <c r="K3297" s="1330" t="s">
        <v>163</v>
      </c>
      <c r="L3297" s="1443">
        <v>6</v>
      </c>
      <c r="M3297" s="1333"/>
      <c r="N3297" s="1333">
        <f t="shared" si="82"/>
        <v>0</v>
      </c>
      <c r="O3297" s="1336"/>
    </row>
    <row r="3298" spans="1:15" ht="69.75" customHeight="1" x14ac:dyDescent="0.25">
      <c r="A3298" s="1327"/>
      <c r="B3298" s="1335"/>
      <c r="C3298" s="1329">
        <v>2817101</v>
      </c>
      <c r="D3298" s="1330" t="s">
        <v>1176</v>
      </c>
      <c r="E3298" s="1327"/>
      <c r="F3298" s="1327"/>
      <c r="G3298" s="1332">
        <v>50301001</v>
      </c>
      <c r="H3298" s="1330" t="s">
        <v>1177</v>
      </c>
      <c r="I3298" s="1330" t="s">
        <v>448</v>
      </c>
      <c r="J3298" s="1330"/>
      <c r="K3298" s="1330" t="s">
        <v>163</v>
      </c>
      <c r="L3298" s="1443">
        <v>6</v>
      </c>
      <c r="M3298" s="1333"/>
      <c r="N3298" s="1333">
        <f t="shared" si="82"/>
        <v>0</v>
      </c>
      <c r="O3298" s="1336"/>
    </row>
    <row r="3299" spans="1:15" ht="69.75" customHeight="1" x14ac:dyDescent="0.25">
      <c r="A3299" s="1327"/>
      <c r="B3299" s="1335"/>
      <c r="C3299" s="1329">
        <v>2280141</v>
      </c>
      <c r="D3299" s="1330" t="s">
        <v>1200</v>
      </c>
      <c r="E3299" s="1327"/>
      <c r="F3299" s="1327"/>
      <c r="G3299" s="1332">
        <v>13601071</v>
      </c>
      <c r="H3299" s="1330" t="s">
        <v>1201</v>
      </c>
      <c r="I3299" s="1330" t="s">
        <v>466</v>
      </c>
      <c r="J3299" s="1330"/>
      <c r="K3299" s="1330" t="s">
        <v>163</v>
      </c>
      <c r="L3299" s="1443">
        <v>6</v>
      </c>
      <c r="M3299" s="1333"/>
      <c r="N3299" s="1333">
        <f t="shared" si="82"/>
        <v>0</v>
      </c>
      <c r="O3299" s="1336"/>
    </row>
    <row r="3300" spans="1:15" ht="69.75" customHeight="1" x14ac:dyDescent="0.25">
      <c r="A3300" s="1327"/>
      <c r="B3300" s="1337"/>
      <c r="C3300" s="1329">
        <v>2052244</v>
      </c>
      <c r="D3300" s="1330" t="s">
        <v>491</v>
      </c>
      <c r="E3300" s="1338"/>
      <c r="F3300" s="1338"/>
      <c r="G3300" s="1332">
        <v>10606082</v>
      </c>
      <c r="H3300" s="1330" t="s">
        <v>492</v>
      </c>
      <c r="I3300" s="1330" t="s">
        <v>466</v>
      </c>
      <c r="J3300" s="1330"/>
      <c r="K3300" s="1330" t="s">
        <v>163</v>
      </c>
      <c r="L3300" s="1443">
        <v>3</v>
      </c>
      <c r="M3300" s="1333"/>
      <c r="N3300" s="1333">
        <f t="shared" si="82"/>
        <v>0</v>
      </c>
      <c r="O3300" s="1339"/>
    </row>
    <row r="3301" spans="1:15" ht="69.75" customHeight="1" x14ac:dyDescent="0.25">
      <c r="A3301" s="1327"/>
      <c r="B3301" s="1328"/>
      <c r="C3301" s="1329">
        <v>2820101</v>
      </c>
      <c r="D3301" s="1330" t="s">
        <v>1172</v>
      </c>
      <c r="E3301" s="1331" t="s">
        <v>1785</v>
      </c>
      <c r="F3301" s="1331" t="s">
        <v>35</v>
      </c>
      <c r="G3301" s="1332">
        <v>50102160</v>
      </c>
      <c r="H3301" s="1330" t="s">
        <v>1173</v>
      </c>
      <c r="I3301" s="1330" t="s">
        <v>448</v>
      </c>
      <c r="J3301" s="1330" t="s">
        <v>623</v>
      </c>
      <c r="K3301" s="1330" t="s">
        <v>163</v>
      </c>
      <c r="L3301" s="1443">
        <v>4</v>
      </c>
      <c r="M3301" s="1333"/>
      <c r="N3301" s="1333">
        <f t="shared" si="82"/>
        <v>0</v>
      </c>
      <c r="O3301" s="1334">
        <f>SUM(N3301:N3304)</f>
        <v>0</v>
      </c>
    </row>
    <row r="3302" spans="1:15" ht="69.75" customHeight="1" x14ac:dyDescent="0.25">
      <c r="A3302" s="1327"/>
      <c r="B3302" s="1335"/>
      <c r="C3302" s="1329">
        <v>2010502</v>
      </c>
      <c r="D3302" s="1330" t="s">
        <v>1174</v>
      </c>
      <c r="E3302" s="1327"/>
      <c r="F3302" s="1327"/>
      <c r="G3302" s="1332">
        <v>20801532</v>
      </c>
      <c r="H3302" s="1330" t="s">
        <v>1175</v>
      </c>
      <c r="I3302" s="1330" t="s">
        <v>463</v>
      </c>
      <c r="J3302" s="1330"/>
      <c r="K3302" s="1330" t="s">
        <v>163</v>
      </c>
      <c r="L3302" s="1443">
        <v>4</v>
      </c>
      <c r="M3302" s="1333"/>
      <c r="N3302" s="1333">
        <f t="shared" si="82"/>
        <v>0</v>
      </c>
      <c r="O3302" s="1336"/>
    </row>
    <row r="3303" spans="1:15" ht="69.75" customHeight="1" x14ac:dyDescent="0.25">
      <c r="A3303" s="1327"/>
      <c r="B3303" s="1335"/>
      <c r="C3303" s="1329">
        <v>2817101</v>
      </c>
      <c r="D3303" s="1330" t="s">
        <v>1176</v>
      </c>
      <c r="E3303" s="1327"/>
      <c r="F3303" s="1327"/>
      <c r="G3303" s="1332">
        <v>50301001</v>
      </c>
      <c r="H3303" s="1330" t="s">
        <v>1177</v>
      </c>
      <c r="I3303" s="1330" t="s">
        <v>448</v>
      </c>
      <c r="J3303" s="1330"/>
      <c r="K3303" s="1330" t="s">
        <v>163</v>
      </c>
      <c r="L3303" s="1443">
        <v>4</v>
      </c>
      <c r="M3303" s="1333"/>
      <c r="N3303" s="1333">
        <f t="shared" si="82"/>
        <v>0</v>
      </c>
      <c r="O3303" s="1336"/>
    </row>
    <row r="3304" spans="1:15" ht="69.75" customHeight="1" x14ac:dyDescent="0.25">
      <c r="A3304" s="1327"/>
      <c r="B3304" s="1337"/>
      <c r="C3304" s="1329">
        <v>2280141</v>
      </c>
      <c r="D3304" s="1330" t="s">
        <v>1200</v>
      </c>
      <c r="E3304" s="1338"/>
      <c r="F3304" s="1338"/>
      <c r="G3304" s="1332">
        <v>13601071</v>
      </c>
      <c r="H3304" s="1330" t="s">
        <v>1201</v>
      </c>
      <c r="I3304" s="1330" t="s">
        <v>466</v>
      </c>
      <c r="J3304" s="1330"/>
      <c r="K3304" s="1330" t="s">
        <v>163</v>
      </c>
      <c r="L3304" s="1443">
        <v>4</v>
      </c>
      <c r="M3304" s="1333"/>
      <c r="N3304" s="1333">
        <f t="shared" si="82"/>
        <v>0</v>
      </c>
      <c r="O3304" s="1339"/>
    </row>
    <row r="3305" spans="1:15" ht="69.75" customHeight="1" x14ac:dyDescent="0.25">
      <c r="A3305" s="1327"/>
      <c r="B3305" s="1328"/>
      <c r="C3305" s="1329">
        <v>2820101</v>
      </c>
      <c r="D3305" s="1330" t="s">
        <v>1172</v>
      </c>
      <c r="E3305" s="1331" t="s">
        <v>1786</v>
      </c>
      <c r="F3305" s="1331" t="s">
        <v>35</v>
      </c>
      <c r="G3305" s="1332">
        <v>50102160</v>
      </c>
      <c r="H3305" s="1330" t="s">
        <v>1173</v>
      </c>
      <c r="I3305" s="1330" t="s">
        <v>448</v>
      </c>
      <c r="J3305" s="1330" t="s">
        <v>623</v>
      </c>
      <c r="K3305" s="1330" t="s">
        <v>163</v>
      </c>
      <c r="L3305" s="1443">
        <v>4</v>
      </c>
      <c r="M3305" s="1333"/>
      <c r="N3305" s="1333">
        <f t="shared" si="82"/>
        <v>0</v>
      </c>
      <c r="O3305" s="1334">
        <f>SUM(N3305:N3309)</f>
        <v>0</v>
      </c>
    </row>
    <row r="3306" spans="1:15" ht="69.75" customHeight="1" x14ac:dyDescent="0.25">
      <c r="A3306" s="1327"/>
      <c r="B3306" s="1335"/>
      <c r="C3306" s="1329">
        <v>2010502</v>
      </c>
      <c r="D3306" s="1330" t="s">
        <v>1174</v>
      </c>
      <c r="E3306" s="1327"/>
      <c r="F3306" s="1327"/>
      <c r="G3306" s="1332">
        <v>20801532</v>
      </c>
      <c r="H3306" s="1330" t="s">
        <v>1175</v>
      </c>
      <c r="I3306" s="1330" t="s">
        <v>463</v>
      </c>
      <c r="J3306" s="1330"/>
      <c r="K3306" s="1330" t="s">
        <v>163</v>
      </c>
      <c r="L3306" s="1443">
        <v>4</v>
      </c>
      <c r="M3306" s="1333"/>
      <c r="N3306" s="1333">
        <f t="shared" si="82"/>
        <v>0</v>
      </c>
      <c r="O3306" s="1336"/>
    </row>
    <row r="3307" spans="1:15" ht="69.75" customHeight="1" x14ac:dyDescent="0.25">
      <c r="A3307" s="1327"/>
      <c r="B3307" s="1335"/>
      <c r="C3307" s="1329">
        <v>2817101</v>
      </c>
      <c r="D3307" s="1330" t="s">
        <v>1176</v>
      </c>
      <c r="E3307" s="1327"/>
      <c r="F3307" s="1327"/>
      <c r="G3307" s="1332">
        <v>50301001</v>
      </c>
      <c r="H3307" s="1330" t="s">
        <v>1177</v>
      </c>
      <c r="I3307" s="1330" t="s">
        <v>448</v>
      </c>
      <c r="J3307" s="1330"/>
      <c r="K3307" s="1330" t="s">
        <v>163</v>
      </c>
      <c r="L3307" s="1443">
        <v>4</v>
      </c>
      <c r="M3307" s="1333"/>
      <c r="N3307" s="1333">
        <f t="shared" si="82"/>
        <v>0</v>
      </c>
      <c r="O3307" s="1336"/>
    </row>
    <row r="3308" spans="1:15" ht="69.75" customHeight="1" x14ac:dyDescent="0.25">
      <c r="A3308" s="1327"/>
      <c r="B3308" s="1335"/>
      <c r="C3308" s="1329">
        <v>1012137</v>
      </c>
      <c r="D3308" s="1330" t="s">
        <v>464</v>
      </c>
      <c r="E3308" s="1327"/>
      <c r="F3308" s="1327"/>
      <c r="G3308" s="1332">
        <v>10201058</v>
      </c>
      <c r="H3308" s="1330" t="s">
        <v>465</v>
      </c>
      <c r="I3308" s="1330" t="s">
        <v>466</v>
      </c>
      <c r="J3308" s="1330"/>
      <c r="K3308" s="1330" t="s">
        <v>163</v>
      </c>
      <c r="L3308" s="1443">
        <v>8</v>
      </c>
      <c r="M3308" s="1333"/>
      <c r="N3308" s="1333">
        <f t="shared" si="82"/>
        <v>0</v>
      </c>
      <c r="O3308" s="1336"/>
    </row>
    <row r="3309" spans="1:15" ht="69.75" customHeight="1" x14ac:dyDescent="0.25">
      <c r="A3309" s="1327"/>
      <c r="B3309" s="1337"/>
      <c r="C3309" s="1329">
        <v>1012301</v>
      </c>
      <c r="D3309" s="1330" t="s">
        <v>467</v>
      </c>
      <c r="E3309" s="1338"/>
      <c r="F3309" s="1338"/>
      <c r="G3309" s="1332">
        <v>10205007</v>
      </c>
      <c r="H3309" s="1330" t="s">
        <v>468</v>
      </c>
      <c r="I3309" s="1330" t="s">
        <v>466</v>
      </c>
      <c r="J3309" s="1330"/>
      <c r="K3309" s="1330" t="s">
        <v>163</v>
      </c>
      <c r="L3309" s="1443">
        <v>8</v>
      </c>
      <c r="M3309" s="1333"/>
      <c r="N3309" s="1333">
        <f t="shared" si="82"/>
        <v>0</v>
      </c>
      <c r="O3309" s="1339"/>
    </row>
    <row r="3310" spans="1:15" ht="69.75" customHeight="1" x14ac:dyDescent="0.25">
      <c r="A3310" s="1327"/>
      <c r="B3310" s="1328"/>
      <c r="C3310" s="1329">
        <v>2820102</v>
      </c>
      <c r="D3310" s="1330" t="s">
        <v>1216</v>
      </c>
      <c r="E3310" s="1331" t="s">
        <v>1787</v>
      </c>
      <c r="F3310" s="1331" t="s">
        <v>35</v>
      </c>
      <c r="G3310" s="1332">
        <v>50102260</v>
      </c>
      <c r="H3310" s="1330" t="s">
        <v>1217</v>
      </c>
      <c r="I3310" s="1330" t="s">
        <v>448</v>
      </c>
      <c r="J3310" s="1330" t="s">
        <v>623</v>
      </c>
      <c r="K3310" s="1330" t="s">
        <v>163</v>
      </c>
      <c r="L3310" s="1443">
        <v>4</v>
      </c>
      <c r="M3310" s="1333"/>
      <c r="N3310" s="1333">
        <f t="shared" si="82"/>
        <v>0</v>
      </c>
      <c r="O3310" s="1334">
        <f>SUM(N3310:N3314)</f>
        <v>0</v>
      </c>
    </row>
    <row r="3311" spans="1:15" ht="69.75" customHeight="1" x14ac:dyDescent="0.25">
      <c r="A3311" s="1327"/>
      <c r="B3311" s="1335"/>
      <c r="C3311" s="1329">
        <v>2010502</v>
      </c>
      <c r="D3311" s="1330" t="s">
        <v>1174</v>
      </c>
      <c r="E3311" s="1327"/>
      <c r="F3311" s="1327"/>
      <c r="G3311" s="1332">
        <v>20801532</v>
      </c>
      <c r="H3311" s="1330" t="s">
        <v>1175</v>
      </c>
      <c r="I3311" s="1330" t="s">
        <v>463</v>
      </c>
      <c r="J3311" s="1330"/>
      <c r="K3311" s="1330" t="s">
        <v>163</v>
      </c>
      <c r="L3311" s="1443">
        <v>8</v>
      </c>
      <c r="M3311" s="1333"/>
      <c r="N3311" s="1333">
        <f t="shared" si="82"/>
        <v>0</v>
      </c>
      <c r="O3311" s="1336"/>
    </row>
    <row r="3312" spans="1:15" ht="69.75" customHeight="1" x14ac:dyDescent="0.25">
      <c r="A3312" s="1327"/>
      <c r="B3312" s="1335"/>
      <c r="C3312" s="1329">
        <v>2817101</v>
      </c>
      <c r="D3312" s="1330" t="s">
        <v>1176</v>
      </c>
      <c r="E3312" s="1327"/>
      <c r="F3312" s="1327"/>
      <c r="G3312" s="1332">
        <v>50301001</v>
      </c>
      <c r="H3312" s="1330" t="s">
        <v>1177</v>
      </c>
      <c r="I3312" s="1330" t="s">
        <v>448</v>
      </c>
      <c r="J3312" s="1330"/>
      <c r="K3312" s="1330" t="s">
        <v>163</v>
      </c>
      <c r="L3312" s="1443">
        <v>8</v>
      </c>
      <c r="M3312" s="1333"/>
      <c r="N3312" s="1333">
        <f t="shared" si="82"/>
        <v>0</v>
      </c>
      <c r="O3312" s="1336"/>
    </row>
    <row r="3313" spans="1:26" ht="69.75" customHeight="1" x14ac:dyDescent="0.25">
      <c r="A3313" s="1327"/>
      <c r="B3313" s="1335"/>
      <c r="C3313" s="1329">
        <v>2280141</v>
      </c>
      <c r="D3313" s="1330" t="s">
        <v>1200</v>
      </c>
      <c r="E3313" s="1327"/>
      <c r="F3313" s="1327"/>
      <c r="G3313" s="1332">
        <v>13601071</v>
      </c>
      <c r="H3313" s="1330" t="s">
        <v>1201</v>
      </c>
      <c r="I3313" s="1330" t="s">
        <v>466</v>
      </c>
      <c r="J3313" s="1330"/>
      <c r="K3313" s="1330" t="s">
        <v>163</v>
      </c>
      <c r="L3313" s="1443">
        <v>8</v>
      </c>
      <c r="M3313" s="1333"/>
      <c r="N3313" s="1333">
        <f t="shared" si="82"/>
        <v>0</v>
      </c>
      <c r="O3313" s="1336"/>
    </row>
    <row r="3314" spans="1:26" ht="69.75" customHeight="1" x14ac:dyDescent="0.25">
      <c r="A3314" s="1327"/>
      <c r="B3314" s="1337"/>
      <c r="C3314" s="1329">
        <v>2052244</v>
      </c>
      <c r="D3314" s="1330" t="s">
        <v>491</v>
      </c>
      <c r="E3314" s="1338"/>
      <c r="F3314" s="1338"/>
      <c r="G3314" s="1332">
        <v>10606082</v>
      </c>
      <c r="H3314" s="1330" t="s">
        <v>492</v>
      </c>
      <c r="I3314" s="1330" t="s">
        <v>466</v>
      </c>
      <c r="J3314" s="1330"/>
      <c r="K3314" s="1330" t="s">
        <v>163</v>
      </c>
      <c r="L3314" s="1443">
        <v>4</v>
      </c>
      <c r="M3314" s="1333"/>
      <c r="N3314" s="1333">
        <f t="shared" si="82"/>
        <v>0</v>
      </c>
      <c r="O3314" s="1339"/>
    </row>
    <row r="3315" spans="1:26" ht="69.75" customHeight="1" x14ac:dyDescent="0.25">
      <c r="A3315" s="1327"/>
      <c r="B3315" s="1328"/>
      <c r="C3315" s="1329">
        <v>2802401</v>
      </c>
      <c r="D3315" s="1330" t="s">
        <v>444</v>
      </c>
      <c r="E3315" s="1331" t="s">
        <v>1788</v>
      </c>
      <c r="F3315" s="1331" t="s">
        <v>35</v>
      </c>
      <c r="G3315" s="1332">
        <v>51070240</v>
      </c>
      <c r="H3315" s="1330" t="s">
        <v>447</v>
      </c>
      <c r="I3315" s="1330" t="s">
        <v>448</v>
      </c>
      <c r="J3315" s="1330" t="s">
        <v>30</v>
      </c>
      <c r="K3315" s="1330" t="s">
        <v>163</v>
      </c>
      <c r="L3315" s="1443">
        <v>2</v>
      </c>
      <c r="M3315" s="1333"/>
      <c r="N3315" s="1333">
        <f t="shared" si="82"/>
        <v>0</v>
      </c>
      <c r="O3315" s="1334">
        <f>SUM(N3315:N3327)</f>
        <v>0</v>
      </c>
    </row>
    <row r="3316" spans="1:26" ht="69.75" customHeight="1" x14ac:dyDescent="0.25">
      <c r="A3316" s="1327"/>
      <c r="B3316" s="1335"/>
      <c r="C3316" s="1329">
        <v>2831607</v>
      </c>
      <c r="D3316" s="1330" t="s">
        <v>449</v>
      </c>
      <c r="E3316" s="1327"/>
      <c r="F3316" s="1327"/>
      <c r="G3316" s="1332">
        <v>54038070</v>
      </c>
      <c r="H3316" s="1330" t="s">
        <v>450</v>
      </c>
      <c r="I3316" s="1330" t="s">
        <v>448</v>
      </c>
      <c r="J3316" s="1330"/>
      <c r="K3316" s="1330" t="s">
        <v>163</v>
      </c>
      <c r="L3316" s="1443">
        <v>4</v>
      </c>
      <c r="M3316" s="1333"/>
      <c r="N3316" s="1333">
        <f t="shared" si="82"/>
        <v>0</v>
      </c>
      <c r="O3316" s="1336"/>
    </row>
    <row r="3317" spans="1:26" ht="69.75" customHeight="1" x14ac:dyDescent="0.25">
      <c r="A3317" s="1327"/>
      <c r="B3317" s="1335"/>
      <c r="C3317" s="1329">
        <v>2820642</v>
      </c>
      <c r="D3317" s="1330" t="s">
        <v>471</v>
      </c>
      <c r="E3317" s="1327"/>
      <c r="F3317" s="1327"/>
      <c r="G3317" s="1332">
        <v>54575042</v>
      </c>
      <c r="H3317" s="1330" t="s">
        <v>472</v>
      </c>
      <c r="I3317" s="1330" t="s">
        <v>448</v>
      </c>
      <c r="J3317" s="1330"/>
      <c r="K3317" s="1330" t="s">
        <v>163</v>
      </c>
      <c r="L3317" s="1443">
        <v>2</v>
      </c>
      <c r="M3317" s="1333"/>
      <c r="N3317" s="1333">
        <f t="shared" si="82"/>
        <v>0</v>
      </c>
      <c r="O3317" s="1336"/>
    </row>
    <row r="3318" spans="1:26" ht="69.75" customHeight="1" x14ac:dyDescent="0.25">
      <c r="A3318" s="1327"/>
      <c r="B3318" s="1335"/>
      <c r="C3318" s="1329">
        <v>2820151</v>
      </c>
      <c r="D3318" s="1330" t="s">
        <v>497</v>
      </c>
      <c r="E3318" s="1327"/>
      <c r="F3318" s="1327"/>
      <c r="G3318" s="1332">
        <v>50110240</v>
      </c>
      <c r="H3318" s="1330" t="s">
        <v>498</v>
      </c>
      <c r="I3318" s="1330" t="s">
        <v>448</v>
      </c>
      <c r="J3318" s="1330"/>
      <c r="K3318" s="1330" t="s">
        <v>163</v>
      </c>
      <c r="L3318" s="1443">
        <v>1</v>
      </c>
      <c r="M3318" s="1333"/>
      <c r="N3318" s="1333">
        <f t="shared" si="82"/>
        <v>0</v>
      </c>
      <c r="O3318" s="1336"/>
    </row>
    <row r="3319" spans="1:26" ht="69.75" customHeight="1" x14ac:dyDescent="0.25">
      <c r="A3319" s="1327"/>
      <c r="B3319" s="1335"/>
      <c r="C3319" s="1329">
        <v>2820112</v>
      </c>
      <c r="D3319" s="1330" t="s">
        <v>475</v>
      </c>
      <c r="E3319" s="1327"/>
      <c r="F3319" s="1327"/>
      <c r="G3319" s="1332">
        <v>50114160</v>
      </c>
      <c r="H3319" s="1330" t="s">
        <v>476</v>
      </c>
      <c r="I3319" s="1330" t="s">
        <v>448</v>
      </c>
      <c r="J3319" s="1330"/>
      <c r="K3319" s="1330" t="s">
        <v>163</v>
      </c>
      <c r="L3319" s="1443">
        <v>1</v>
      </c>
      <c r="M3319" s="1333"/>
      <c r="N3319" s="1333">
        <f t="shared" si="82"/>
        <v>0</v>
      </c>
      <c r="O3319" s="1336"/>
    </row>
    <row r="3320" spans="1:26" ht="69.75" customHeight="1" x14ac:dyDescent="0.25">
      <c r="A3320" s="1327"/>
      <c r="B3320" s="1335"/>
      <c r="C3320" s="1329">
        <v>2901620</v>
      </c>
      <c r="D3320" s="1330" t="s">
        <v>457</v>
      </c>
      <c r="E3320" s="1327"/>
      <c r="F3320" s="1327"/>
      <c r="G3320" s="1332">
        <v>52516050</v>
      </c>
      <c r="H3320" s="1330" t="s">
        <v>458</v>
      </c>
      <c r="I3320" s="1330" t="s">
        <v>448</v>
      </c>
      <c r="J3320" s="1330"/>
      <c r="K3320" s="1330" t="s">
        <v>163</v>
      </c>
      <c r="L3320" s="1443">
        <v>8</v>
      </c>
      <c r="M3320" s="1333"/>
      <c r="N3320" s="1333">
        <f t="shared" si="82"/>
        <v>0</v>
      </c>
      <c r="O3320" s="1336"/>
    </row>
    <row r="3321" spans="1:26" ht="69.75" customHeight="1" x14ac:dyDescent="0.25">
      <c r="A3321" s="1327"/>
      <c r="B3321" s="1335"/>
      <c r="C3321" s="1329">
        <v>2980680</v>
      </c>
      <c r="D3321" s="1330" t="s">
        <v>477</v>
      </c>
      <c r="E3321" s="1327"/>
      <c r="F3321" s="1327"/>
      <c r="G3321" s="1332">
        <v>53216306</v>
      </c>
      <c r="H3321" s="1330" t="s">
        <v>478</v>
      </c>
      <c r="I3321" s="1330" t="s">
        <v>448</v>
      </c>
      <c r="J3321" s="1330"/>
      <c r="K3321" s="1330" t="s">
        <v>163</v>
      </c>
      <c r="L3321" s="1443">
        <v>2</v>
      </c>
      <c r="M3321" s="1333"/>
      <c r="N3321" s="1333">
        <f t="shared" si="82"/>
        <v>0</v>
      </c>
      <c r="O3321" s="1336"/>
    </row>
    <row r="3322" spans="1:26" ht="69.75" customHeight="1" x14ac:dyDescent="0.25">
      <c r="A3322" s="1327"/>
      <c r="B3322" s="1335"/>
      <c r="C3322" s="1329">
        <v>2010152</v>
      </c>
      <c r="D3322" s="1330" t="s">
        <v>485</v>
      </c>
      <c r="E3322" s="1327"/>
      <c r="F3322" s="1327"/>
      <c r="G3322" s="1332">
        <v>20511028</v>
      </c>
      <c r="H3322" s="1330" t="s">
        <v>486</v>
      </c>
      <c r="I3322" s="1330" t="s">
        <v>463</v>
      </c>
      <c r="J3322" s="1330"/>
      <c r="K3322" s="1330" t="s">
        <v>163</v>
      </c>
      <c r="L3322" s="1443">
        <v>3</v>
      </c>
      <c r="M3322" s="1333"/>
      <c r="N3322" s="1333">
        <f t="shared" si="82"/>
        <v>0</v>
      </c>
      <c r="O3322" s="1336"/>
    </row>
    <row r="3323" spans="1:26" ht="69.75" customHeight="1" x14ac:dyDescent="0.25">
      <c r="A3323" s="1327"/>
      <c r="B3323" s="1335"/>
      <c r="C3323" s="1329">
        <v>2110114</v>
      </c>
      <c r="D3323" s="1330" t="s">
        <v>487</v>
      </c>
      <c r="E3323" s="1327"/>
      <c r="F3323" s="1327"/>
      <c r="G3323" s="1332">
        <v>12601073</v>
      </c>
      <c r="H3323" s="1330" t="s">
        <v>488</v>
      </c>
      <c r="I3323" s="1330" t="s">
        <v>466</v>
      </c>
      <c r="J3323" s="1330"/>
      <c r="K3323" s="1330" t="s">
        <v>163</v>
      </c>
      <c r="L3323" s="1443">
        <v>3</v>
      </c>
      <c r="M3323" s="1333"/>
      <c r="N3323" s="1333">
        <f t="shared" si="82"/>
        <v>0</v>
      </c>
      <c r="O3323" s="1336"/>
    </row>
    <row r="3324" spans="1:26" ht="69.75" customHeight="1" x14ac:dyDescent="0.25">
      <c r="A3324" s="1327"/>
      <c r="B3324" s="1335"/>
      <c r="C3324" s="1329">
        <v>2810102</v>
      </c>
      <c r="D3324" s="1330" t="s">
        <v>489</v>
      </c>
      <c r="E3324" s="1327"/>
      <c r="F3324" s="1327"/>
      <c r="G3324" s="1332">
        <v>51505160</v>
      </c>
      <c r="H3324" s="1330" t="s">
        <v>490</v>
      </c>
      <c r="I3324" s="1330" t="s">
        <v>448</v>
      </c>
      <c r="J3324" s="1330"/>
      <c r="K3324" s="1330" t="s">
        <v>163</v>
      </c>
      <c r="L3324" s="1443">
        <v>2</v>
      </c>
      <c r="M3324" s="1333"/>
      <c r="N3324" s="1333">
        <f t="shared" si="82"/>
        <v>0</v>
      </c>
      <c r="O3324" s="1336"/>
    </row>
    <row r="3325" spans="1:26" ht="69.75" customHeight="1" x14ac:dyDescent="0.25">
      <c r="A3325" s="1327"/>
      <c r="B3325" s="1335"/>
      <c r="C3325" s="1329">
        <v>2820151</v>
      </c>
      <c r="D3325" s="1330" t="s">
        <v>497</v>
      </c>
      <c r="E3325" s="1327"/>
      <c r="F3325" s="1327"/>
      <c r="G3325" s="1332">
        <v>50110240</v>
      </c>
      <c r="H3325" s="1330" t="s">
        <v>498</v>
      </c>
      <c r="I3325" s="1330" t="s">
        <v>448</v>
      </c>
      <c r="J3325" s="1330"/>
      <c r="K3325" s="1330" t="s">
        <v>163</v>
      </c>
      <c r="L3325" s="1443">
        <v>1</v>
      </c>
      <c r="M3325" s="1333"/>
      <c r="N3325" s="1333">
        <f t="shared" si="82"/>
        <v>0</v>
      </c>
      <c r="O3325" s="1336"/>
    </row>
    <row r="3326" spans="1:26" ht="69.75" customHeight="1" x14ac:dyDescent="0.25">
      <c r="A3326" s="1327"/>
      <c r="B3326" s="1335"/>
      <c r="C3326" s="1329">
        <v>2010152</v>
      </c>
      <c r="D3326" s="1330" t="s">
        <v>485</v>
      </c>
      <c r="E3326" s="1327"/>
      <c r="F3326" s="1327"/>
      <c r="G3326" s="1332">
        <v>20511028</v>
      </c>
      <c r="H3326" s="1330" t="s">
        <v>486</v>
      </c>
      <c r="I3326" s="1330" t="s">
        <v>463</v>
      </c>
      <c r="J3326" s="1330"/>
      <c r="K3326" s="1330" t="s">
        <v>163</v>
      </c>
      <c r="L3326" s="1443">
        <v>1</v>
      </c>
      <c r="M3326" s="1333"/>
      <c r="N3326" s="1333">
        <f t="shared" si="82"/>
        <v>0</v>
      </c>
      <c r="O3326" s="1336"/>
    </row>
    <row r="3327" spans="1:26" ht="69.75" customHeight="1" x14ac:dyDescent="0.25">
      <c r="A3327" s="1327"/>
      <c r="B3327" s="1337"/>
      <c r="C3327" s="1329">
        <v>2110114</v>
      </c>
      <c r="D3327" s="1330" t="s">
        <v>487</v>
      </c>
      <c r="E3327" s="1338"/>
      <c r="F3327" s="1338"/>
      <c r="G3327" s="1332">
        <v>12601073</v>
      </c>
      <c r="H3327" s="1330" t="s">
        <v>488</v>
      </c>
      <c r="I3327" s="1330" t="s">
        <v>466</v>
      </c>
      <c r="J3327" s="1330"/>
      <c r="K3327" s="1330" t="s">
        <v>163</v>
      </c>
      <c r="L3327" s="1443">
        <v>1</v>
      </c>
      <c r="M3327" s="1333"/>
      <c r="N3327" s="1333">
        <f t="shared" si="82"/>
        <v>0</v>
      </c>
      <c r="O3327" s="1339"/>
    </row>
    <row r="3328" spans="1:26" s="250" customFormat="1" ht="69.75" customHeight="1" x14ac:dyDescent="0.25">
      <c r="A3328" s="1326" t="s">
        <v>1789</v>
      </c>
      <c r="B3328" s="1326" t="s">
        <v>1789</v>
      </c>
      <c r="C3328" s="309">
        <v>2795351</v>
      </c>
      <c r="D3328" s="313" t="s">
        <v>1790</v>
      </c>
      <c r="E3328" s="1169" t="s">
        <v>1791</v>
      </c>
      <c r="F3328" s="1169" t="s">
        <v>1791</v>
      </c>
      <c r="G3328" s="1138" t="e">
        <v>#N/A</v>
      </c>
      <c r="H3328" s="313" t="s">
        <v>1790</v>
      </c>
      <c r="I3328" s="313" t="s">
        <v>1268</v>
      </c>
      <c r="J3328" s="313" t="s">
        <v>38</v>
      </c>
      <c r="K3328" s="313" t="s">
        <v>163</v>
      </c>
      <c r="L3328" s="1353">
        <v>1</v>
      </c>
      <c r="M3328" s="315"/>
      <c r="N3328" s="315">
        <f t="shared" si="82"/>
        <v>0</v>
      </c>
      <c r="O3328" s="1325">
        <f>N3328</f>
        <v>0</v>
      </c>
      <c r="P3328" s="654"/>
      <c r="Q3328" s="655"/>
      <c r="R3328" s="655"/>
      <c r="S3328" s="655"/>
      <c r="T3328" s="655"/>
      <c r="U3328" s="655"/>
      <c r="V3328" s="654"/>
      <c r="W3328" s="655"/>
      <c r="X3328" s="655"/>
      <c r="Y3328" s="655"/>
      <c r="Z3328" s="655"/>
    </row>
    <row r="3329" spans="1:26" s="250" customFormat="1" x14ac:dyDescent="0.25">
      <c r="A3329" s="1340"/>
      <c r="B3329" s="1340"/>
      <c r="C3329" s="1341"/>
      <c r="E3329" s="1340"/>
      <c r="F3329" s="1340"/>
      <c r="L3329" s="254"/>
      <c r="M3329" s="1342"/>
      <c r="N3329" s="1342"/>
      <c r="O3329" s="1343"/>
      <c r="P3329" s="654"/>
      <c r="Q3329" s="655"/>
      <c r="R3329" s="655"/>
      <c r="S3329" s="655"/>
      <c r="T3329" s="655"/>
      <c r="U3329" s="655"/>
      <c r="V3329" s="654"/>
      <c r="W3329" s="655"/>
      <c r="X3329" s="655"/>
      <c r="Y3329" s="655"/>
      <c r="Z3329" s="655"/>
    </row>
    <row r="3330" spans="1:26" s="250" customFormat="1" x14ac:dyDescent="0.25">
      <c r="A3330" s="1340"/>
      <c r="B3330" s="1340"/>
      <c r="C3330" s="1341"/>
      <c r="E3330" s="1340"/>
      <c r="F3330" s="1340"/>
      <c r="L3330" s="254"/>
      <c r="M3330" s="1342"/>
      <c r="N3330" s="1342"/>
      <c r="O3330" s="1343"/>
      <c r="P3330" s="654"/>
      <c r="Q3330" s="655"/>
      <c r="R3330" s="655"/>
      <c r="S3330" s="655"/>
      <c r="T3330" s="655"/>
      <c r="U3330" s="655"/>
      <c r="V3330" s="654"/>
      <c r="W3330" s="655"/>
      <c r="X3330" s="655"/>
      <c r="Y3330" s="655"/>
      <c r="Z3330" s="655"/>
    </row>
    <row r="3331" spans="1:26" s="250" customFormat="1" x14ac:dyDescent="0.25">
      <c r="A3331" s="1340"/>
      <c r="B3331" s="1340"/>
      <c r="C3331" s="1341"/>
      <c r="E3331" s="1340"/>
      <c r="F3331" s="1340"/>
      <c r="L3331" s="254"/>
      <c r="M3331" s="1342"/>
      <c r="N3331" s="1342"/>
      <c r="O3331" s="1343"/>
      <c r="P3331" s="654"/>
      <c r="Q3331" s="655"/>
      <c r="R3331" s="655"/>
      <c r="S3331" s="655"/>
      <c r="T3331" s="655"/>
      <c r="U3331" s="655"/>
      <c r="V3331" s="654"/>
      <c r="W3331" s="655"/>
      <c r="X3331" s="655"/>
      <c r="Y3331" s="655"/>
      <c r="Z3331" s="655"/>
    </row>
    <row r="3332" spans="1:26" s="250" customFormat="1" x14ac:dyDescent="0.25">
      <c r="A3332" s="1340"/>
      <c r="B3332" s="1340"/>
      <c r="C3332" s="1341"/>
      <c r="E3332" s="1340"/>
      <c r="F3332" s="1340"/>
      <c r="L3332" s="254"/>
      <c r="M3332" s="1342"/>
      <c r="N3332" s="1342"/>
      <c r="O3332" s="1343"/>
      <c r="P3332" s="654"/>
      <c r="Q3332" s="655"/>
      <c r="R3332" s="655"/>
      <c r="S3332" s="655"/>
      <c r="T3332" s="655"/>
      <c r="U3332" s="655"/>
      <c r="V3332" s="654"/>
      <c r="W3332" s="655"/>
      <c r="X3332" s="655"/>
      <c r="Y3332" s="655"/>
      <c r="Z3332" s="655"/>
    </row>
    <row r="3333" spans="1:26" s="250" customFormat="1" x14ac:dyDescent="0.25">
      <c r="A3333" s="1340"/>
      <c r="B3333" s="1340"/>
      <c r="C3333" s="1341"/>
      <c r="E3333" s="1340"/>
      <c r="F3333" s="1340"/>
      <c r="L3333" s="254"/>
      <c r="M3333" s="1342"/>
      <c r="N3333" s="1342"/>
      <c r="O3333" s="1343"/>
      <c r="P3333" s="654"/>
      <c r="Q3333" s="655"/>
      <c r="R3333" s="655"/>
      <c r="S3333" s="655"/>
      <c r="T3333" s="655"/>
      <c r="U3333" s="655"/>
      <c r="V3333" s="654"/>
      <c r="W3333" s="655"/>
      <c r="X3333" s="655"/>
      <c r="Y3333" s="655"/>
      <c r="Z3333" s="655"/>
    </row>
    <row r="3334" spans="1:26" s="250" customFormat="1" x14ac:dyDescent="0.25">
      <c r="A3334" s="1340"/>
      <c r="B3334" s="1340"/>
      <c r="C3334" s="1341"/>
      <c r="E3334" s="1340"/>
      <c r="F3334" s="1340"/>
      <c r="L3334" s="254"/>
      <c r="M3334" s="1342"/>
      <c r="N3334" s="1342"/>
      <c r="O3334" s="1343"/>
      <c r="P3334" s="654"/>
      <c r="Q3334" s="655"/>
      <c r="R3334" s="655"/>
      <c r="S3334" s="655"/>
      <c r="T3334" s="655"/>
      <c r="U3334" s="655"/>
      <c r="V3334" s="654"/>
      <c r="W3334" s="655"/>
      <c r="X3334" s="655"/>
      <c r="Y3334" s="655"/>
      <c r="Z3334" s="655"/>
    </row>
    <row r="3335" spans="1:26" s="250" customFormat="1" x14ac:dyDescent="0.25">
      <c r="A3335" s="1340"/>
      <c r="B3335" s="1340"/>
      <c r="C3335" s="1341"/>
      <c r="E3335" s="1340"/>
      <c r="F3335" s="1340"/>
      <c r="L3335" s="254"/>
      <c r="M3335" s="1342"/>
      <c r="N3335" s="1342"/>
      <c r="O3335" s="1343"/>
      <c r="P3335" s="654"/>
      <c r="Q3335" s="655"/>
      <c r="R3335" s="655"/>
      <c r="S3335" s="655"/>
      <c r="T3335" s="655"/>
      <c r="U3335" s="655"/>
      <c r="V3335" s="654"/>
      <c r="W3335" s="655"/>
      <c r="X3335" s="655"/>
      <c r="Y3335" s="655"/>
      <c r="Z3335" s="655"/>
    </row>
    <row r="3336" spans="1:26" s="250" customFormat="1" x14ac:dyDescent="0.25">
      <c r="A3336" s="1340"/>
      <c r="C3336" s="1341"/>
      <c r="L3336" s="254"/>
      <c r="M3336" s="1342"/>
      <c r="N3336" s="1342"/>
      <c r="O3336" s="1343"/>
      <c r="P3336" s="654"/>
      <c r="Q3336" s="655"/>
      <c r="R3336" s="655"/>
      <c r="S3336" s="655"/>
      <c r="T3336" s="655"/>
      <c r="U3336" s="655"/>
      <c r="V3336" s="654"/>
      <c r="W3336" s="655"/>
      <c r="X3336" s="655"/>
      <c r="Y3336" s="655"/>
      <c r="Z3336" s="655"/>
    </row>
    <row r="3337" spans="1:26" s="250" customFormat="1" x14ac:dyDescent="0.25">
      <c r="A3337" s="1340"/>
      <c r="B3337" s="1340"/>
      <c r="C3337" s="1341"/>
      <c r="E3337" s="1340"/>
      <c r="F3337" s="1340"/>
      <c r="L3337" s="254"/>
      <c r="M3337" s="1342"/>
      <c r="N3337" s="1342"/>
      <c r="O3337" s="1343"/>
      <c r="P3337" s="654"/>
      <c r="Q3337" s="655"/>
      <c r="R3337" s="655"/>
      <c r="S3337" s="655"/>
      <c r="T3337" s="655"/>
      <c r="U3337" s="655"/>
      <c r="V3337" s="654"/>
      <c r="W3337" s="655"/>
      <c r="X3337" s="655"/>
      <c r="Y3337" s="655"/>
      <c r="Z3337" s="655"/>
    </row>
    <row r="3338" spans="1:26" s="250" customFormat="1" x14ac:dyDescent="0.25">
      <c r="A3338" s="1340"/>
      <c r="B3338" s="1340"/>
      <c r="C3338" s="1341"/>
      <c r="E3338" s="1340"/>
      <c r="F3338" s="1340"/>
      <c r="L3338" s="254"/>
      <c r="M3338" s="1342"/>
      <c r="N3338" s="1342"/>
      <c r="O3338" s="1343"/>
      <c r="P3338" s="654"/>
      <c r="Q3338" s="655"/>
      <c r="R3338" s="655"/>
      <c r="S3338" s="655"/>
      <c r="T3338" s="655"/>
      <c r="U3338" s="655"/>
      <c r="V3338" s="654"/>
      <c r="W3338" s="655"/>
      <c r="X3338" s="655"/>
      <c r="Y3338" s="655"/>
      <c r="Z3338" s="655"/>
    </row>
    <row r="3339" spans="1:26" s="250" customFormat="1" x14ac:dyDescent="0.25">
      <c r="A3339" s="1340"/>
      <c r="B3339" s="1340"/>
      <c r="C3339" s="1341"/>
      <c r="E3339" s="1340"/>
      <c r="F3339" s="1340"/>
      <c r="L3339" s="254"/>
      <c r="M3339" s="1342"/>
      <c r="N3339" s="1342"/>
      <c r="O3339" s="1343"/>
      <c r="P3339" s="654"/>
      <c r="Q3339" s="655"/>
      <c r="R3339" s="655"/>
      <c r="S3339" s="655"/>
      <c r="T3339" s="655"/>
      <c r="U3339" s="655"/>
      <c r="V3339" s="654"/>
      <c r="W3339" s="655"/>
      <c r="X3339" s="655"/>
      <c r="Y3339" s="655"/>
      <c r="Z3339" s="655"/>
    </row>
    <row r="3340" spans="1:26" s="250" customFormat="1" x14ac:dyDescent="0.25">
      <c r="A3340" s="1340"/>
      <c r="B3340" s="1340"/>
      <c r="C3340" s="1341"/>
      <c r="E3340" s="1340"/>
      <c r="F3340" s="1340"/>
      <c r="L3340" s="254"/>
      <c r="M3340" s="1342"/>
      <c r="N3340" s="1342"/>
      <c r="O3340" s="1343"/>
      <c r="P3340" s="654"/>
      <c r="Q3340" s="655"/>
      <c r="R3340" s="655"/>
      <c r="S3340" s="655"/>
      <c r="T3340" s="655"/>
      <c r="U3340" s="655"/>
      <c r="V3340" s="654"/>
      <c r="W3340" s="655"/>
      <c r="X3340" s="655"/>
      <c r="Y3340" s="655"/>
      <c r="Z3340" s="655"/>
    </row>
    <row r="3341" spans="1:26" s="250" customFormat="1" x14ac:dyDescent="0.25">
      <c r="A3341" s="1340"/>
      <c r="B3341" s="1340"/>
      <c r="C3341" s="1341"/>
      <c r="E3341" s="1340"/>
      <c r="F3341" s="1340"/>
      <c r="L3341" s="254"/>
      <c r="M3341" s="1342"/>
      <c r="N3341" s="1342"/>
      <c r="O3341" s="1343"/>
      <c r="P3341" s="654"/>
      <c r="Q3341" s="655"/>
      <c r="R3341" s="655"/>
      <c r="S3341" s="655"/>
      <c r="T3341" s="655"/>
      <c r="U3341" s="655"/>
      <c r="V3341" s="654"/>
      <c r="W3341" s="655"/>
      <c r="X3341" s="655"/>
      <c r="Y3341" s="655"/>
      <c r="Z3341" s="655"/>
    </row>
    <row r="3342" spans="1:26" s="250" customFormat="1" x14ac:dyDescent="0.25">
      <c r="A3342" s="1340"/>
      <c r="B3342" s="1340"/>
      <c r="C3342" s="1341"/>
      <c r="E3342" s="1340"/>
      <c r="F3342" s="1340"/>
      <c r="L3342" s="254"/>
      <c r="M3342" s="1342"/>
      <c r="N3342" s="1342"/>
      <c r="O3342" s="1343"/>
      <c r="P3342" s="654"/>
      <c r="Q3342" s="655"/>
      <c r="R3342" s="655"/>
      <c r="S3342" s="655"/>
      <c r="T3342" s="655"/>
      <c r="U3342" s="655"/>
      <c r="V3342" s="654"/>
      <c r="W3342" s="655"/>
      <c r="X3342" s="655"/>
      <c r="Y3342" s="655"/>
      <c r="Z3342" s="655"/>
    </row>
    <row r="3343" spans="1:26" s="250" customFormat="1" x14ac:dyDescent="0.25">
      <c r="A3343" s="1340"/>
      <c r="B3343" s="1340"/>
      <c r="C3343" s="1341"/>
      <c r="E3343" s="1340"/>
      <c r="F3343" s="1340"/>
      <c r="L3343" s="254"/>
      <c r="M3343" s="1342"/>
      <c r="N3343" s="1342"/>
      <c r="O3343" s="1343"/>
      <c r="P3343" s="654"/>
      <c r="Q3343" s="655"/>
      <c r="R3343" s="655"/>
      <c r="S3343" s="655"/>
      <c r="T3343" s="655"/>
      <c r="U3343" s="655"/>
      <c r="V3343" s="654"/>
      <c r="W3343" s="655"/>
      <c r="X3343" s="655"/>
      <c r="Y3343" s="655"/>
      <c r="Z3343" s="655"/>
    </row>
    <row r="3344" spans="1:26" s="250" customFormat="1" x14ac:dyDescent="0.25">
      <c r="A3344" s="1340"/>
      <c r="B3344" s="1340"/>
      <c r="C3344" s="1341"/>
      <c r="E3344" s="1340"/>
      <c r="F3344" s="1340"/>
      <c r="L3344" s="254"/>
      <c r="M3344" s="1342"/>
      <c r="N3344" s="1342"/>
      <c r="O3344" s="1343"/>
      <c r="P3344" s="654"/>
      <c r="Q3344" s="655"/>
      <c r="R3344" s="655"/>
      <c r="S3344" s="655"/>
      <c r="T3344" s="655"/>
      <c r="U3344" s="655"/>
      <c r="V3344" s="654"/>
      <c r="W3344" s="655"/>
      <c r="X3344" s="655"/>
      <c r="Y3344" s="655"/>
      <c r="Z3344" s="655"/>
    </row>
    <row r="3345" spans="1:26" s="250" customFormat="1" x14ac:dyDescent="0.25">
      <c r="A3345" s="1340"/>
      <c r="B3345" s="1340"/>
      <c r="C3345" s="1341"/>
      <c r="E3345" s="1340"/>
      <c r="F3345" s="1340"/>
      <c r="L3345" s="254"/>
      <c r="M3345" s="1342"/>
      <c r="N3345" s="1342"/>
      <c r="O3345" s="1343"/>
      <c r="P3345" s="654"/>
      <c r="Q3345" s="655"/>
      <c r="R3345" s="655"/>
      <c r="S3345" s="655"/>
      <c r="T3345" s="655"/>
      <c r="U3345" s="655"/>
      <c r="V3345" s="654"/>
      <c r="W3345" s="655"/>
      <c r="X3345" s="655"/>
      <c r="Y3345" s="655"/>
      <c r="Z3345" s="655"/>
    </row>
    <row r="3346" spans="1:26" s="250" customFormat="1" x14ac:dyDescent="0.25">
      <c r="A3346" s="1340"/>
      <c r="B3346" s="1340"/>
      <c r="C3346" s="1341"/>
      <c r="E3346" s="1340"/>
      <c r="F3346" s="1340"/>
      <c r="L3346" s="254"/>
      <c r="M3346" s="1342"/>
      <c r="N3346" s="1342"/>
      <c r="O3346" s="1343"/>
      <c r="P3346" s="654"/>
      <c r="Q3346" s="655"/>
      <c r="R3346" s="655"/>
      <c r="S3346" s="655"/>
      <c r="T3346" s="655"/>
      <c r="U3346" s="655"/>
      <c r="V3346" s="654"/>
      <c r="W3346" s="655"/>
      <c r="X3346" s="655"/>
      <c r="Y3346" s="655"/>
      <c r="Z3346" s="655"/>
    </row>
    <row r="3347" spans="1:26" s="250" customFormat="1" x14ac:dyDescent="0.25">
      <c r="A3347" s="1340"/>
      <c r="B3347" s="1340"/>
      <c r="C3347" s="1341"/>
      <c r="E3347" s="1340"/>
      <c r="F3347" s="1340"/>
      <c r="L3347" s="254"/>
      <c r="M3347" s="1342"/>
      <c r="N3347" s="1342"/>
      <c r="O3347" s="1343"/>
      <c r="P3347" s="654"/>
      <c r="Q3347" s="655"/>
      <c r="R3347" s="655"/>
      <c r="S3347" s="655"/>
      <c r="T3347" s="655"/>
      <c r="U3347" s="655"/>
      <c r="V3347" s="654"/>
      <c r="W3347" s="655"/>
      <c r="X3347" s="655"/>
      <c r="Y3347" s="655"/>
      <c r="Z3347" s="655"/>
    </row>
    <row r="3348" spans="1:26" s="250" customFormat="1" x14ac:dyDescent="0.25">
      <c r="A3348" s="1340"/>
      <c r="B3348" s="1340"/>
      <c r="C3348" s="1341"/>
      <c r="E3348" s="1340"/>
      <c r="F3348" s="1340"/>
      <c r="L3348" s="254"/>
      <c r="M3348" s="1342"/>
      <c r="N3348" s="1342"/>
      <c r="O3348" s="1343"/>
      <c r="P3348" s="654"/>
      <c r="Q3348" s="655"/>
      <c r="R3348" s="655"/>
      <c r="S3348" s="655"/>
      <c r="T3348" s="655"/>
      <c r="U3348" s="655"/>
      <c r="V3348" s="654"/>
      <c r="W3348" s="655"/>
      <c r="X3348" s="655"/>
      <c r="Y3348" s="655"/>
      <c r="Z3348" s="655"/>
    </row>
    <row r="3349" spans="1:26" s="250" customFormat="1" x14ac:dyDescent="0.25">
      <c r="A3349" s="1340"/>
      <c r="B3349" s="1340"/>
      <c r="C3349" s="1341"/>
      <c r="E3349" s="1340"/>
      <c r="F3349" s="1340"/>
      <c r="L3349" s="254"/>
      <c r="M3349" s="1342"/>
      <c r="N3349" s="1342"/>
      <c r="O3349" s="1343"/>
      <c r="P3349" s="654"/>
      <c r="Q3349" s="655"/>
      <c r="R3349" s="655"/>
      <c r="S3349" s="655"/>
      <c r="T3349" s="655"/>
      <c r="U3349" s="655"/>
      <c r="V3349" s="654"/>
      <c r="W3349" s="655"/>
      <c r="X3349" s="655"/>
      <c r="Y3349" s="655"/>
      <c r="Z3349" s="655"/>
    </row>
    <row r="3350" spans="1:26" s="250" customFormat="1" x14ac:dyDescent="0.25">
      <c r="A3350" s="1340"/>
      <c r="B3350" s="1340"/>
      <c r="C3350" s="1341"/>
      <c r="E3350" s="1340"/>
      <c r="F3350" s="1340"/>
      <c r="L3350" s="254"/>
      <c r="M3350" s="1342"/>
      <c r="N3350" s="1342"/>
      <c r="O3350" s="1343"/>
      <c r="P3350" s="654"/>
      <c r="Q3350" s="655"/>
      <c r="R3350" s="655"/>
      <c r="S3350" s="655"/>
      <c r="T3350" s="655"/>
      <c r="U3350" s="655"/>
      <c r="V3350" s="654"/>
      <c r="W3350" s="655"/>
      <c r="X3350" s="655"/>
      <c r="Y3350" s="655"/>
      <c r="Z3350" s="655"/>
    </row>
    <row r="3351" spans="1:26" s="250" customFormat="1" x14ac:dyDescent="0.25">
      <c r="A3351" s="1340"/>
      <c r="B3351" s="1340"/>
      <c r="C3351" s="1341"/>
      <c r="E3351" s="1340"/>
      <c r="F3351" s="1340"/>
      <c r="L3351" s="254"/>
      <c r="M3351" s="1342"/>
      <c r="N3351" s="1342"/>
      <c r="O3351" s="1343"/>
      <c r="P3351" s="654"/>
      <c r="Q3351" s="655"/>
      <c r="R3351" s="655"/>
      <c r="S3351" s="655"/>
      <c r="T3351" s="655"/>
      <c r="U3351" s="655"/>
      <c r="V3351" s="654"/>
      <c r="W3351" s="655"/>
      <c r="X3351" s="655"/>
      <c r="Y3351" s="655"/>
      <c r="Z3351" s="655"/>
    </row>
    <row r="3352" spans="1:26" s="250" customFormat="1" x14ac:dyDescent="0.25">
      <c r="A3352" s="1340"/>
      <c r="B3352" s="1340"/>
      <c r="C3352" s="1341"/>
      <c r="E3352" s="1340"/>
      <c r="F3352" s="1340"/>
      <c r="L3352" s="254"/>
      <c r="M3352" s="1342"/>
      <c r="N3352" s="1342"/>
      <c r="O3352" s="1343"/>
      <c r="P3352" s="654"/>
      <c r="Q3352" s="655"/>
      <c r="R3352" s="655"/>
      <c r="S3352" s="655"/>
      <c r="T3352" s="655"/>
      <c r="U3352" s="655"/>
      <c r="V3352" s="654"/>
      <c r="W3352" s="655"/>
      <c r="X3352" s="655"/>
      <c r="Y3352" s="655"/>
      <c r="Z3352" s="655"/>
    </row>
    <row r="3353" spans="1:26" s="250" customFormat="1" x14ac:dyDescent="0.25">
      <c r="A3353" s="1340"/>
      <c r="B3353" s="1340"/>
      <c r="C3353" s="1341"/>
      <c r="E3353" s="1340"/>
      <c r="F3353" s="1340"/>
      <c r="L3353" s="254"/>
      <c r="M3353" s="1342"/>
      <c r="N3353" s="1342"/>
      <c r="O3353" s="1343"/>
      <c r="P3353" s="654"/>
      <c r="Q3353" s="655"/>
      <c r="R3353" s="655"/>
      <c r="S3353" s="655"/>
      <c r="T3353" s="655"/>
      <c r="U3353" s="655"/>
      <c r="V3353" s="654"/>
      <c r="W3353" s="655"/>
      <c r="X3353" s="655"/>
      <c r="Y3353" s="655"/>
      <c r="Z3353" s="655"/>
    </row>
    <row r="3354" spans="1:26" s="250" customFormat="1" x14ac:dyDescent="0.25">
      <c r="A3354" s="1340"/>
      <c r="B3354" s="1340"/>
      <c r="C3354" s="1341"/>
      <c r="E3354" s="1340"/>
      <c r="F3354" s="1340"/>
      <c r="L3354" s="254"/>
      <c r="M3354" s="1342"/>
      <c r="N3354" s="1342"/>
      <c r="O3354" s="1343"/>
      <c r="P3354" s="654"/>
      <c r="Q3354" s="655"/>
      <c r="R3354" s="655"/>
      <c r="S3354" s="655"/>
      <c r="T3354" s="655"/>
      <c r="U3354" s="655"/>
      <c r="V3354" s="654"/>
      <c r="W3354" s="655"/>
      <c r="X3354" s="655"/>
      <c r="Y3354" s="655"/>
      <c r="Z3354" s="655"/>
    </row>
    <row r="3355" spans="1:26" s="250" customFormat="1" x14ac:dyDescent="0.25">
      <c r="A3355" s="1340"/>
      <c r="B3355" s="1340"/>
      <c r="C3355" s="1341"/>
      <c r="E3355" s="1340"/>
      <c r="F3355" s="1340"/>
      <c r="L3355" s="254"/>
      <c r="M3355" s="1342"/>
      <c r="N3355" s="1342"/>
      <c r="O3355" s="1343"/>
      <c r="P3355" s="654"/>
      <c r="Q3355" s="655"/>
      <c r="R3355" s="655"/>
      <c r="S3355" s="655"/>
      <c r="T3355" s="655"/>
      <c r="U3355" s="655"/>
      <c r="V3355" s="654"/>
      <c r="W3355" s="655"/>
      <c r="X3355" s="655"/>
      <c r="Y3355" s="655"/>
      <c r="Z3355" s="655"/>
    </row>
    <row r="3356" spans="1:26" s="250" customFormat="1" x14ac:dyDescent="0.25">
      <c r="A3356" s="1340"/>
      <c r="B3356" s="1340"/>
      <c r="C3356" s="1341"/>
      <c r="E3356" s="1340"/>
      <c r="F3356" s="1340"/>
      <c r="L3356" s="254"/>
      <c r="M3356" s="1342"/>
      <c r="N3356" s="1342"/>
      <c r="O3356" s="1343"/>
      <c r="P3356" s="654"/>
      <c r="Q3356" s="655"/>
      <c r="R3356" s="655"/>
      <c r="S3356" s="655"/>
      <c r="T3356" s="655"/>
      <c r="U3356" s="655"/>
      <c r="V3356" s="654"/>
      <c r="W3356" s="655"/>
      <c r="X3356" s="655"/>
      <c r="Y3356" s="655"/>
      <c r="Z3356" s="655"/>
    </row>
    <row r="3357" spans="1:26" s="250" customFormat="1" x14ac:dyDescent="0.25">
      <c r="A3357" s="1340"/>
      <c r="B3357" s="1340"/>
      <c r="C3357" s="1341"/>
      <c r="E3357" s="1340"/>
      <c r="F3357" s="1340"/>
      <c r="L3357" s="254"/>
      <c r="M3357" s="1342"/>
      <c r="N3357" s="1342"/>
      <c r="O3357" s="1343"/>
      <c r="P3357" s="654"/>
      <c r="Q3357" s="655"/>
      <c r="R3357" s="655"/>
      <c r="S3357" s="655"/>
      <c r="T3357" s="655"/>
      <c r="U3357" s="655"/>
      <c r="V3357" s="654"/>
      <c r="W3357" s="655"/>
      <c r="X3357" s="655"/>
      <c r="Y3357" s="655"/>
      <c r="Z3357" s="655"/>
    </row>
    <row r="3358" spans="1:26" s="250" customFormat="1" x14ac:dyDescent="0.25">
      <c r="A3358" s="1340"/>
      <c r="B3358" s="1340"/>
      <c r="C3358" s="1341"/>
      <c r="E3358" s="1340"/>
      <c r="F3358" s="1340"/>
      <c r="L3358" s="254"/>
      <c r="M3358" s="1342"/>
      <c r="N3358" s="1342"/>
      <c r="O3358" s="1343"/>
      <c r="P3358" s="654"/>
      <c r="Q3358" s="655"/>
      <c r="R3358" s="655"/>
      <c r="S3358" s="655"/>
      <c r="T3358" s="655"/>
      <c r="U3358" s="655"/>
      <c r="V3358" s="654"/>
      <c r="W3358" s="655"/>
      <c r="X3358" s="655"/>
      <c r="Y3358" s="655"/>
      <c r="Z3358" s="655"/>
    </row>
    <row r="3359" spans="1:26" s="250" customFormat="1" x14ac:dyDescent="0.25">
      <c r="A3359" s="1340"/>
      <c r="B3359" s="1340"/>
      <c r="C3359" s="1341"/>
      <c r="E3359" s="1340"/>
      <c r="F3359" s="1340"/>
      <c r="L3359" s="254"/>
      <c r="M3359" s="1342"/>
      <c r="N3359" s="1342"/>
      <c r="O3359" s="1343"/>
      <c r="P3359" s="654"/>
      <c r="Q3359" s="655"/>
      <c r="R3359" s="655"/>
      <c r="S3359" s="655"/>
      <c r="T3359" s="655"/>
      <c r="U3359" s="655"/>
      <c r="V3359" s="654"/>
      <c r="W3359" s="655"/>
      <c r="X3359" s="655"/>
      <c r="Y3359" s="655"/>
      <c r="Z3359" s="655"/>
    </row>
    <row r="3360" spans="1:26" s="250" customFormat="1" x14ac:dyDescent="0.25">
      <c r="A3360" s="1340"/>
      <c r="B3360" s="1340"/>
      <c r="C3360" s="1341"/>
      <c r="E3360" s="1340"/>
      <c r="F3360" s="1340"/>
      <c r="L3360" s="254"/>
      <c r="M3360" s="1342"/>
      <c r="N3360" s="1342"/>
      <c r="O3360" s="1343"/>
      <c r="P3360" s="654"/>
      <c r="Q3360" s="655"/>
      <c r="R3360" s="655"/>
      <c r="S3360" s="655"/>
      <c r="T3360" s="655"/>
      <c r="U3360" s="655"/>
      <c r="V3360" s="654"/>
      <c r="W3360" s="655"/>
      <c r="X3360" s="655"/>
      <c r="Y3360" s="655"/>
      <c r="Z3360" s="655"/>
    </row>
    <row r="3361" spans="1:26" s="250" customFormat="1" x14ac:dyDescent="0.25">
      <c r="A3361" s="1340"/>
      <c r="B3361" s="1340"/>
      <c r="C3361" s="1341"/>
      <c r="E3361" s="1340"/>
      <c r="F3361" s="1340"/>
      <c r="L3361" s="254"/>
      <c r="M3361" s="1342"/>
      <c r="N3361" s="1342"/>
      <c r="O3361" s="1343"/>
      <c r="P3361" s="654"/>
      <c r="Q3361" s="655"/>
      <c r="R3361" s="655"/>
      <c r="S3361" s="655"/>
      <c r="T3361" s="655"/>
      <c r="U3361" s="655"/>
      <c r="V3361" s="654"/>
      <c r="W3361" s="655"/>
      <c r="X3361" s="655"/>
      <c r="Y3361" s="655"/>
      <c r="Z3361" s="655"/>
    </row>
    <row r="3362" spans="1:26" s="250" customFormat="1" x14ac:dyDescent="0.25">
      <c r="A3362" s="1340"/>
      <c r="B3362" s="1340"/>
      <c r="C3362" s="1341"/>
      <c r="E3362" s="1340"/>
      <c r="F3362" s="1340"/>
      <c r="L3362" s="254"/>
      <c r="M3362" s="1342"/>
      <c r="N3362" s="1342"/>
      <c r="O3362" s="1343"/>
      <c r="P3362" s="654"/>
      <c r="Q3362" s="655"/>
      <c r="R3362" s="655"/>
      <c r="S3362" s="655"/>
      <c r="T3362" s="655"/>
      <c r="U3362" s="655"/>
      <c r="V3362" s="654"/>
      <c r="W3362" s="655"/>
      <c r="X3362" s="655"/>
      <c r="Y3362" s="655"/>
      <c r="Z3362" s="655"/>
    </row>
    <row r="3363" spans="1:26" s="250" customFormat="1" x14ac:dyDescent="0.25">
      <c r="A3363" s="1340"/>
      <c r="B3363" s="1340"/>
      <c r="C3363" s="1341"/>
      <c r="E3363" s="1340"/>
      <c r="F3363" s="1340"/>
      <c r="L3363" s="254"/>
      <c r="M3363" s="1342"/>
      <c r="N3363" s="1342"/>
      <c r="O3363" s="1343"/>
      <c r="P3363" s="654"/>
      <c r="Q3363" s="655"/>
      <c r="R3363" s="655"/>
      <c r="S3363" s="655"/>
      <c r="T3363" s="655"/>
      <c r="U3363" s="655"/>
      <c r="V3363" s="654"/>
      <c r="W3363" s="655"/>
      <c r="X3363" s="655"/>
      <c r="Y3363" s="655"/>
      <c r="Z3363" s="655"/>
    </row>
    <row r="3364" spans="1:26" s="250" customFormat="1" x14ac:dyDescent="0.25">
      <c r="A3364" s="1340"/>
      <c r="B3364" s="1340"/>
      <c r="C3364" s="1341"/>
      <c r="E3364" s="1340"/>
      <c r="F3364" s="1340"/>
      <c r="L3364" s="254"/>
      <c r="M3364" s="1342"/>
      <c r="N3364" s="1342"/>
      <c r="O3364" s="1343"/>
      <c r="P3364" s="654"/>
      <c r="Q3364" s="655"/>
      <c r="R3364" s="655"/>
      <c r="S3364" s="655"/>
      <c r="T3364" s="655"/>
      <c r="U3364" s="655"/>
      <c r="V3364" s="654"/>
      <c r="W3364" s="655"/>
      <c r="X3364" s="655"/>
      <c r="Y3364" s="655"/>
      <c r="Z3364" s="655"/>
    </row>
    <row r="3365" spans="1:26" s="250" customFormat="1" x14ac:dyDescent="0.25">
      <c r="A3365" s="1340"/>
      <c r="B3365" s="1340"/>
      <c r="C3365" s="1341"/>
      <c r="E3365" s="1340"/>
      <c r="F3365" s="1340"/>
      <c r="L3365" s="254"/>
      <c r="M3365" s="1342"/>
      <c r="N3365" s="1342"/>
      <c r="O3365" s="1343"/>
      <c r="P3365" s="654"/>
      <c r="Q3365" s="655"/>
      <c r="R3365" s="655"/>
      <c r="S3365" s="655"/>
      <c r="T3365" s="655"/>
      <c r="U3365" s="655"/>
      <c r="V3365" s="654"/>
      <c r="W3365" s="655"/>
      <c r="X3365" s="655"/>
      <c r="Y3365" s="655"/>
      <c r="Z3365" s="655"/>
    </row>
    <row r="3366" spans="1:26" s="250" customFormat="1" x14ac:dyDescent="0.25">
      <c r="A3366" s="1340"/>
      <c r="B3366" s="1340"/>
      <c r="C3366" s="1341"/>
      <c r="E3366" s="1340"/>
      <c r="F3366" s="1340"/>
      <c r="L3366" s="254"/>
      <c r="M3366" s="1342"/>
      <c r="N3366" s="1342"/>
      <c r="O3366" s="1343"/>
      <c r="P3366" s="654"/>
      <c r="Q3366" s="655"/>
      <c r="R3366" s="655"/>
      <c r="S3366" s="655"/>
      <c r="T3366" s="655"/>
      <c r="U3366" s="655"/>
      <c r="V3366" s="654"/>
      <c r="W3366" s="655"/>
      <c r="X3366" s="655"/>
      <c r="Y3366" s="655"/>
      <c r="Z3366" s="655"/>
    </row>
    <row r="3367" spans="1:26" s="250" customFormat="1" x14ac:dyDescent="0.25">
      <c r="A3367" s="1340"/>
      <c r="B3367" s="1340"/>
      <c r="C3367" s="1341"/>
      <c r="E3367" s="1340"/>
      <c r="F3367" s="1340"/>
      <c r="L3367" s="254"/>
      <c r="M3367" s="1342"/>
      <c r="N3367" s="1342"/>
      <c r="O3367" s="1343"/>
      <c r="P3367" s="654"/>
      <c r="Q3367" s="655"/>
      <c r="R3367" s="655"/>
      <c r="S3367" s="655"/>
      <c r="T3367" s="655"/>
      <c r="U3367" s="655"/>
      <c r="V3367" s="654"/>
      <c r="W3367" s="655"/>
      <c r="X3367" s="655"/>
      <c r="Y3367" s="655"/>
      <c r="Z3367" s="655"/>
    </row>
    <row r="3368" spans="1:26" s="250" customFormat="1" x14ac:dyDescent="0.25">
      <c r="A3368" s="1340"/>
      <c r="B3368" s="1340"/>
      <c r="C3368" s="1341"/>
      <c r="E3368" s="1340"/>
      <c r="F3368" s="1340"/>
      <c r="L3368" s="254"/>
      <c r="M3368" s="1342"/>
      <c r="N3368" s="1342"/>
      <c r="O3368" s="1343"/>
      <c r="P3368" s="654"/>
      <c r="Q3368" s="655"/>
      <c r="R3368" s="655"/>
      <c r="S3368" s="655"/>
      <c r="T3368" s="655"/>
      <c r="U3368" s="655"/>
      <c r="V3368" s="654"/>
      <c r="W3368" s="655"/>
      <c r="X3368" s="655"/>
      <c r="Y3368" s="655"/>
      <c r="Z3368" s="655"/>
    </row>
    <row r="3369" spans="1:26" s="250" customFormat="1" x14ac:dyDescent="0.25">
      <c r="A3369" s="1340"/>
      <c r="B3369" s="1340"/>
      <c r="C3369" s="1341"/>
      <c r="E3369" s="1340"/>
      <c r="F3369" s="1340"/>
      <c r="L3369" s="254"/>
      <c r="M3369" s="1342"/>
      <c r="N3369" s="1342"/>
      <c r="O3369" s="1343"/>
      <c r="P3369" s="654"/>
      <c r="Q3369" s="655"/>
      <c r="R3369" s="655"/>
      <c r="S3369" s="655"/>
      <c r="T3369" s="655"/>
      <c r="U3369" s="655"/>
      <c r="V3369" s="654"/>
      <c r="W3369" s="655"/>
      <c r="X3369" s="655"/>
      <c r="Y3369" s="655"/>
      <c r="Z3369" s="655"/>
    </row>
    <row r="3370" spans="1:26" s="250" customFormat="1" x14ac:dyDescent="0.25">
      <c r="A3370" s="1340"/>
      <c r="B3370" s="1340"/>
      <c r="C3370" s="1341"/>
      <c r="E3370" s="1340"/>
      <c r="F3370" s="1340"/>
      <c r="L3370" s="254"/>
      <c r="M3370" s="1342"/>
      <c r="N3370" s="1342"/>
      <c r="O3370" s="1343"/>
      <c r="P3370" s="654"/>
      <c r="Q3370" s="655"/>
      <c r="R3370" s="655"/>
      <c r="S3370" s="655"/>
      <c r="T3370" s="655"/>
      <c r="U3370" s="655"/>
      <c r="V3370" s="654"/>
      <c r="W3370" s="655"/>
      <c r="X3370" s="655"/>
      <c r="Y3370" s="655"/>
      <c r="Z3370" s="655"/>
    </row>
    <row r="3371" spans="1:26" s="250" customFormat="1" x14ac:dyDescent="0.25">
      <c r="A3371" s="1340"/>
      <c r="B3371" s="1340"/>
      <c r="C3371" s="1341"/>
      <c r="E3371" s="1340"/>
      <c r="F3371" s="1340"/>
      <c r="L3371" s="254"/>
      <c r="M3371" s="1342"/>
      <c r="N3371" s="1342"/>
      <c r="O3371" s="1343"/>
      <c r="P3371" s="654"/>
      <c r="Q3371" s="655"/>
      <c r="R3371" s="655"/>
      <c r="S3371" s="655"/>
      <c r="T3371" s="655"/>
      <c r="U3371" s="655"/>
      <c r="V3371" s="654"/>
      <c r="W3371" s="655"/>
      <c r="X3371" s="655"/>
      <c r="Y3371" s="655"/>
      <c r="Z3371" s="655"/>
    </row>
    <row r="3372" spans="1:26" s="250" customFormat="1" x14ac:dyDescent="0.25">
      <c r="A3372" s="1340"/>
      <c r="B3372" s="1340"/>
      <c r="C3372" s="1341"/>
      <c r="E3372" s="1340"/>
      <c r="F3372" s="1340"/>
      <c r="L3372" s="254"/>
      <c r="M3372" s="1342"/>
      <c r="N3372" s="1342"/>
      <c r="O3372" s="1343"/>
      <c r="P3372" s="654"/>
      <c r="Q3372" s="655"/>
      <c r="R3372" s="655"/>
      <c r="S3372" s="655"/>
      <c r="T3372" s="655"/>
      <c r="U3372" s="655"/>
      <c r="V3372" s="654"/>
      <c r="W3372" s="655"/>
      <c r="X3372" s="655"/>
      <c r="Y3372" s="655"/>
      <c r="Z3372" s="655"/>
    </row>
    <row r="3373" spans="1:26" s="250" customFormat="1" x14ac:dyDescent="0.25">
      <c r="A3373" s="1340"/>
      <c r="B3373" s="1340"/>
      <c r="C3373" s="1341"/>
      <c r="E3373" s="1340"/>
      <c r="F3373" s="1340"/>
      <c r="L3373" s="254"/>
      <c r="M3373" s="1342"/>
      <c r="N3373" s="1342"/>
      <c r="O3373" s="1343"/>
      <c r="P3373" s="654"/>
      <c r="Q3373" s="655"/>
      <c r="R3373" s="655"/>
      <c r="S3373" s="655"/>
      <c r="T3373" s="655"/>
      <c r="U3373" s="655"/>
      <c r="V3373" s="654"/>
      <c r="W3373" s="655"/>
      <c r="X3373" s="655"/>
      <c r="Y3373" s="655"/>
      <c r="Z3373" s="655"/>
    </row>
    <row r="3374" spans="1:26" s="250" customFormat="1" x14ac:dyDescent="0.25">
      <c r="A3374" s="1340"/>
      <c r="B3374" s="1340"/>
      <c r="C3374" s="1341"/>
      <c r="E3374" s="1340"/>
      <c r="F3374" s="1340"/>
      <c r="L3374" s="254"/>
      <c r="M3374" s="1342"/>
      <c r="N3374" s="1342"/>
      <c r="O3374" s="1343"/>
      <c r="P3374" s="654"/>
      <c r="Q3374" s="655"/>
      <c r="R3374" s="655"/>
      <c r="S3374" s="655"/>
      <c r="T3374" s="655"/>
      <c r="U3374" s="655"/>
      <c r="V3374" s="654"/>
      <c r="W3374" s="655"/>
      <c r="X3374" s="655"/>
      <c r="Y3374" s="655"/>
      <c r="Z3374" s="655"/>
    </row>
    <row r="3375" spans="1:26" s="250" customFormat="1" x14ac:dyDescent="0.25">
      <c r="A3375" s="1340"/>
      <c r="B3375" s="1340"/>
      <c r="C3375" s="1341"/>
      <c r="E3375" s="1340"/>
      <c r="F3375" s="1340"/>
      <c r="L3375" s="254"/>
      <c r="M3375" s="1342"/>
      <c r="N3375" s="1342"/>
      <c r="O3375" s="1343"/>
      <c r="P3375" s="654"/>
      <c r="Q3375" s="655"/>
      <c r="R3375" s="655"/>
      <c r="S3375" s="655"/>
      <c r="T3375" s="655"/>
      <c r="U3375" s="655"/>
      <c r="V3375" s="654"/>
      <c r="W3375" s="655"/>
      <c r="X3375" s="655"/>
      <c r="Y3375" s="655"/>
      <c r="Z3375" s="655"/>
    </row>
    <row r="3376" spans="1:26" s="250" customFormat="1" x14ac:dyDescent="0.25">
      <c r="A3376" s="1340"/>
      <c r="B3376" s="1340"/>
      <c r="C3376" s="1341"/>
      <c r="E3376" s="1340"/>
      <c r="F3376" s="1340"/>
      <c r="L3376" s="254"/>
      <c r="M3376" s="1342"/>
      <c r="N3376" s="1342"/>
      <c r="O3376" s="1343"/>
      <c r="P3376" s="654"/>
      <c r="Q3376" s="655"/>
      <c r="R3376" s="655"/>
      <c r="S3376" s="655"/>
      <c r="T3376" s="655"/>
      <c r="U3376" s="655"/>
      <c r="V3376" s="654"/>
      <c r="W3376" s="655"/>
      <c r="X3376" s="655"/>
      <c r="Y3376" s="655"/>
      <c r="Z3376" s="655"/>
    </row>
    <row r="3377" spans="1:26" s="250" customFormat="1" x14ac:dyDescent="0.25">
      <c r="A3377" s="1340"/>
      <c r="B3377" s="1340"/>
      <c r="C3377" s="1341"/>
      <c r="E3377" s="1340"/>
      <c r="F3377" s="1340"/>
      <c r="L3377" s="254"/>
      <c r="M3377" s="1342"/>
      <c r="N3377" s="1342"/>
      <c r="O3377" s="1343"/>
      <c r="P3377" s="654"/>
      <c r="Q3377" s="655"/>
      <c r="R3377" s="655"/>
      <c r="S3377" s="655"/>
      <c r="T3377" s="655"/>
      <c r="U3377" s="655"/>
      <c r="V3377" s="654"/>
      <c r="W3377" s="655"/>
      <c r="X3377" s="655"/>
      <c r="Y3377" s="655"/>
      <c r="Z3377" s="655"/>
    </row>
    <row r="3378" spans="1:26" s="250" customFormat="1" x14ac:dyDescent="0.25">
      <c r="A3378" s="1340"/>
      <c r="B3378" s="1340"/>
      <c r="C3378" s="1341"/>
      <c r="E3378" s="1340"/>
      <c r="F3378" s="1340"/>
      <c r="L3378" s="254"/>
      <c r="M3378" s="1342"/>
      <c r="N3378" s="1342"/>
      <c r="O3378" s="1343"/>
      <c r="P3378" s="654"/>
      <c r="Q3378" s="655"/>
      <c r="R3378" s="655"/>
      <c r="S3378" s="655"/>
      <c r="T3378" s="655"/>
      <c r="U3378" s="655"/>
      <c r="V3378" s="654"/>
      <c r="W3378" s="655"/>
      <c r="X3378" s="655"/>
      <c r="Y3378" s="655"/>
      <c r="Z3378" s="655"/>
    </row>
    <row r="3379" spans="1:26" s="250" customFormat="1" x14ac:dyDescent="0.25">
      <c r="A3379" s="1340"/>
      <c r="B3379" s="1340"/>
      <c r="C3379" s="1341"/>
      <c r="E3379" s="1340"/>
      <c r="F3379" s="1340"/>
      <c r="L3379" s="254"/>
      <c r="M3379" s="1342"/>
      <c r="N3379" s="1342"/>
      <c r="O3379" s="1343"/>
      <c r="P3379" s="654"/>
      <c r="Q3379" s="655"/>
      <c r="R3379" s="655"/>
      <c r="S3379" s="655"/>
      <c r="T3379" s="655"/>
      <c r="U3379" s="655"/>
      <c r="V3379" s="654"/>
      <c r="W3379" s="655"/>
      <c r="X3379" s="655"/>
      <c r="Y3379" s="655"/>
      <c r="Z3379" s="655"/>
    </row>
    <row r="3380" spans="1:26" s="250" customFormat="1" x14ac:dyDescent="0.25">
      <c r="A3380" s="1340"/>
      <c r="B3380" s="1340"/>
      <c r="C3380" s="1341"/>
      <c r="E3380" s="1340"/>
      <c r="F3380" s="1340"/>
      <c r="L3380" s="254"/>
      <c r="M3380" s="1342"/>
      <c r="N3380" s="1342"/>
      <c r="O3380" s="1343"/>
      <c r="P3380" s="654"/>
      <c r="Q3380" s="655"/>
      <c r="R3380" s="655"/>
      <c r="S3380" s="655"/>
      <c r="T3380" s="655"/>
      <c r="U3380" s="655"/>
      <c r="V3380" s="654"/>
      <c r="W3380" s="655"/>
      <c r="X3380" s="655"/>
      <c r="Y3380" s="655"/>
      <c r="Z3380" s="655"/>
    </row>
    <row r="3381" spans="1:26" s="250" customFormat="1" x14ac:dyDescent="0.25">
      <c r="A3381" s="1340"/>
      <c r="B3381" s="1340"/>
      <c r="C3381" s="1341"/>
      <c r="E3381" s="1340"/>
      <c r="F3381" s="1340"/>
      <c r="L3381" s="254"/>
      <c r="M3381" s="1342"/>
      <c r="N3381" s="1342"/>
      <c r="O3381" s="1343"/>
      <c r="P3381" s="654"/>
      <c r="Q3381" s="655"/>
      <c r="R3381" s="655"/>
      <c r="S3381" s="655"/>
      <c r="T3381" s="655"/>
      <c r="U3381" s="655"/>
      <c r="V3381" s="654"/>
      <c r="W3381" s="655"/>
      <c r="X3381" s="655"/>
      <c r="Y3381" s="655"/>
      <c r="Z3381" s="655"/>
    </row>
    <row r="3382" spans="1:26" s="250" customFormat="1" x14ac:dyDescent="0.25">
      <c r="A3382" s="1340"/>
      <c r="B3382" s="1340"/>
      <c r="C3382" s="1341"/>
      <c r="E3382" s="1340"/>
      <c r="F3382" s="1340"/>
      <c r="L3382" s="254"/>
      <c r="M3382" s="1342"/>
      <c r="N3382" s="1342"/>
      <c r="O3382" s="1343"/>
      <c r="P3382" s="654"/>
      <c r="Q3382" s="655"/>
      <c r="R3382" s="655"/>
      <c r="S3382" s="655"/>
      <c r="T3382" s="655"/>
      <c r="U3382" s="655"/>
      <c r="V3382" s="654"/>
      <c r="W3382" s="655"/>
      <c r="X3382" s="655"/>
      <c r="Y3382" s="655"/>
      <c r="Z3382" s="655"/>
    </row>
    <row r="3383" spans="1:26" s="250" customFormat="1" x14ac:dyDescent="0.25">
      <c r="A3383" s="1340"/>
      <c r="B3383" s="1340"/>
      <c r="C3383" s="1341"/>
      <c r="E3383" s="1340"/>
      <c r="F3383" s="1340"/>
      <c r="L3383" s="254"/>
      <c r="M3383" s="1342"/>
      <c r="N3383" s="1342"/>
      <c r="O3383" s="1343"/>
      <c r="P3383" s="654"/>
      <c r="Q3383" s="655"/>
      <c r="R3383" s="655"/>
      <c r="S3383" s="655"/>
      <c r="T3383" s="655"/>
      <c r="U3383" s="655"/>
      <c r="V3383" s="654"/>
      <c r="W3383" s="655"/>
      <c r="X3383" s="655"/>
      <c r="Y3383" s="655"/>
      <c r="Z3383" s="655"/>
    </row>
    <row r="3384" spans="1:26" s="250" customFormat="1" x14ac:dyDescent="0.25">
      <c r="A3384" s="1340"/>
      <c r="B3384" s="1340"/>
      <c r="C3384" s="1341"/>
      <c r="E3384" s="1340"/>
      <c r="F3384" s="1340"/>
      <c r="L3384" s="254"/>
      <c r="M3384" s="1342"/>
      <c r="N3384" s="1342"/>
      <c r="O3384" s="1343"/>
      <c r="P3384" s="654"/>
      <c r="Q3384" s="655"/>
      <c r="R3384" s="655"/>
      <c r="S3384" s="655"/>
      <c r="T3384" s="655"/>
      <c r="U3384" s="655"/>
      <c r="V3384" s="654"/>
      <c r="W3384" s="655"/>
      <c r="X3384" s="655"/>
      <c r="Y3384" s="655"/>
      <c r="Z3384" s="655"/>
    </row>
    <row r="3385" spans="1:26" s="250" customFormat="1" x14ac:dyDescent="0.25">
      <c r="A3385" s="1340"/>
      <c r="B3385" s="1340"/>
      <c r="C3385" s="1341"/>
      <c r="E3385" s="1340"/>
      <c r="F3385" s="1340"/>
      <c r="L3385" s="254"/>
      <c r="M3385" s="1342"/>
      <c r="N3385" s="1342"/>
      <c r="O3385" s="1343"/>
      <c r="P3385" s="654"/>
      <c r="Q3385" s="655"/>
      <c r="R3385" s="655"/>
      <c r="S3385" s="655"/>
      <c r="T3385" s="655"/>
      <c r="U3385" s="655"/>
      <c r="V3385" s="654"/>
      <c r="W3385" s="655"/>
      <c r="X3385" s="655"/>
      <c r="Y3385" s="655"/>
      <c r="Z3385" s="655"/>
    </row>
    <row r="3386" spans="1:26" s="250" customFormat="1" x14ac:dyDescent="0.25">
      <c r="A3386" s="1340"/>
      <c r="B3386" s="1340"/>
      <c r="C3386" s="1341"/>
      <c r="E3386" s="1340"/>
      <c r="F3386" s="1340"/>
      <c r="L3386" s="254"/>
      <c r="M3386" s="1342"/>
      <c r="N3386" s="1342"/>
      <c r="O3386" s="1343"/>
      <c r="P3386" s="654"/>
      <c r="Q3386" s="655"/>
      <c r="R3386" s="655"/>
      <c r="S3386" s="655"/>
      <c r="T3386" s="655"/>
      <c r="U3386" s="655"/>
      <c r="V3386" s="654"/>
      <c r="W3386" s="655"/>
      <c r="X3386" s="655"/>
      <c r="Y3386" s="655"/>
      <c r="Z3386" s="655"/>
    </row>
    <row r="3387" spans="1:26" s="250" customFormat="1" x14ac:dyDescent="0.25">
      <c r="A3387" s="1340"/>
      <c r="B3387" s="1340"/>
      <c r="C3387" s="1341"/>
      <c r="E3387" s="1340"/>
      <c r="F3387" s="1340"/>
      <c r="L3387" s="254"/>
      <c r="M3387" s="1342"/>
      <c r="N3387" s="1342"/>
      <c r="O3387" s="1343"/>
      <c r="P3387" s="654"/>
      <c r="Q3387" s="655"/>
      <c r="R3387" s="655"/>
      <c r="S3387" s="655"/>
      <c r="T3387" s="655"/>
      <c r="U3387" s="655"/>
      <c r="V3387" s="654"/>
      <c r="W3387" s="655"/>
      <c r="X3387" s="655"/>
      <c r="Y3387" s="655"/>
      <c r="Z3387" s="655"/>
    </row>
    <row r="3388" spans="1:26" s="250" customFormat="1" x14ac:dyDescent="0.25">
      <c r="A3388" s="1340"/>
      <c r="B3388" s="1340"/>
      <c r="C3388" s="1341"/>
      <c r="E3388" s="1340"/>
      <c r="F3388" s="1340"/>
      <c r="L3388" s="254"/>
      <c r="M3388" s="1342"/>
      <c r="N3388" s="1342"/>
      <c r="O3388" s="1343"/>
      <c r="P3388" s="654"/>
      <c r="Q3388" s="655"/>
      <c r="R3388" s="655"/>
      <c r="S3388" s="655"/>
      <c r="T3388" s="655"/>
      <c r="U3388" s="655"/>
      <c r="V3388" s="654"/>
      <c r="W3388" s="655"/>
      <c r="X3388" s="655"/>
      <c r="Y3388" s="655"/>
      <c r="Z3388" s="655"/>
    </row>
    <row r="3389" spans="1:26" s="250" customFormat="1" x14ac:dyDescent="0.25">
      <c r="A3389" s="1340"/>
      <c r="B3389" s="1340"/>
      <c r="C3389" s="1341"/>
      <c r="E3389" s="1340"/>
      <c r="F3389" s="1340"/>
      <c r="L3389" s="254"/>
      <c r="M3389" s="1342"/>
      <c r="N3389" s="1342"/>
      <c r="O3389" s="1343"/>
      <c r="P3389" s="654"/>
      <c r="Q3389" s="655"/>
      <c r="R3389" s="655"/>
      <c r="S3389" s="655"/>
      <c r="T3389" s="655"/>
      <c r="U3389" s="655"/>
      <c r="V3389" s="654"/>
      <c r="W3389" s="655"/>
      <c r="X3389" s="655"/>
      <c r="Y3389" s="655"/>
      <c r="Z3389" s="655"/>
    </row>
    <row r="3390" spans="1:26" s="250" customFormat="1" x14ac:dyDescent="0.25">
      <c r="A3390" s="1340"/>
      <c r="B3390" s="1340"/>
      <c r="C3390" s="1341"/>
      <c r="E3390" s="1340"/>
      <c r="F3390" s="1340"/>
      <c r="L3390" s="254"/>
      <c r="M3390" s="1342"/>
      <c r="N3390" s="1342"/>
      <c r="O3390" s="1343"/>
      <c r="P3390" s="654"/>
      <c r="Q3390" s="655"/>
      <c r="R3390" s="655"/>
      <c r="S3390" s="655"/>
      <c r="T3390" s="655"/>
      <c r="U3390" s="655"/>
      <c r="V3390" s="654"/>
      <c r="W3390" s="655"/>
      <c r="X3390" s="655"/>
      <c r="Y3390" s="655"/>
      <c r="Z3390" s="655"/>
    </row>
    <row r="3391" spans="1:26" s="250" customFormat="1" x14ac:dyDescent="0.25">
      <c r="A3391" s="1340"/>
      <c r="B3391" s="1340"/>
      <c r="C3391" s="1341"/>
      <c r="E3391" s="1340"/>
      <c r="F3391" s="1340"/>
      <c r="L3391" s="254"/>
      <c r="M3391" s="1342"/>
      <c r="N3391" s="1342"/>
      <c r="O3391" s="1343"/>
      <c r="P3391" s="654"/>
      <c r="Q3391" s="655"/>
      <c r="R3391" s="655"/>
      <c r="S3391" s="655"/>
      <c r="T3391" s="655"/>
      <c r="U3391" s="655"/>
      <c r="V3391" s="654"/>
      <c r="W3391" s="655"/>
      <c r="X3391" s="655"/>
      <c r="Y3391" s="655"/>
      <c r="Z3391" s="655"/>
    </row>
    <row r="3392" spans="1:26" s="250" customFormat="1" x14ac:dyDescent="0.25">
      <c r="A3392" s="1340"/>
      <c r="B3392" s="1340"/>
      <c r="C3392" s="1341"/>
      <c r="E3392" s="1340"/>
      <c r="F3392" s="1340"/>
      <c r="L3392" s="254"/>
      <c r="M3392" s="1342"/>
      <c r="N3392" s="1342"/>
      <c r="O3392" s="1343"/>
      <c r="P3392" s="654"/>
      <c r="Q3392" s="655"/>
      <c r="R3392" s="655"/>
      <c r="S3392" s="655"/>
      <c r="T3392" s="655"/>
      <c r="U3392" s="655"/>
      <c r="V3392" s="654"/>
      <c r="W3392" s="655"/>
      <c r="X3392" s="655"/>
      <c r="Y3392" s="655"/>
      <c r="Z3392" s="655"/>
    </row>
    <row r="3393" spans="1:26" s="250" customFormat="1" x14ac:dyDescent="0.25">
      <c r="A3393" s="1340"/>
      <c r="B3393" s="1340"/>
      <c r="C3393" s="1341"/>
      <c r="E3393" s="1340"/>
      <c r="F3393" s="1340"/>
      <c r="L3393" s="254"/>
      <c r="M3393" s="1342"/>
      <c r="N3393" s="1342"/>
      <c r="O3393" s="1343"/>
      <c r="P3393" s="654"/>
      <c r="Q3393" s="655"/>
      <c r="R3393" s="655"/>
      <c r="S3393" s="655"/>
      <c r="T3393" s="655"/>
      <c r="U3393" s="655"/>
      <c r="V3393" s="654"/>
      <c r="W3393" s="655"/>
      <c r="X3393" s="655"/>
      <c r="Y3393" s="655"/>
      <c r="Z3393" s="655"/>
    </row>
    <row r="3394" spans="1:26" s="250" customFormat="1" x14ac:dyDescent="0.25">
      <c r="A3394" s="1340"/>
      <c r="B3394" s="1340"/>
      <c r="C3394" s="1341"/>
      <c r="E3394" s="1340"/>
      <c r="F3394" s="1340"/>
      <c r="L3394" s="254"/>
      <c r="M3394" s="1342"/>
      <c r="N3394" s="1342"/>
      <c r="O3394" s="1343"/>
      <c r="P3394" s="654"/>
      <c r="Q3394" s="655"/>
      <c r="R3394" s="655"/>
      <c r="S3394" s="655"/>
      <c r="T3394" s="655"/>
      <c r="U3394" s="655"/>
      <c r="V3394" s="654"/>
      <c r="W3394" s="655"/>
      <c r="X3394" s="655"/>
      <c r="Y3394" s="655"/>
      <c r="Z3394" s="655"/>
    </row>
    <row r="3395" spans="1:26" s="250" customFormat="1" x14ac:dyDescent="0.25">
      <c r="A3395" s="1340"/>
      <c r="B3395" s="1340"/>
      <c r="C3395" s="1341"/>
      <c r="E3395" s="1340"/>
      <c r="F3395" s="1340"/>
      <c r="L3395" s="254"/>
      <c r="M3395" s="1342"/>
      <c r="N3395" s="1342"/>
      <c r="O3395" s="1343"/>
      <c r="P3395" s="654"/>
      <c r="Q3395" s="655"/>
      <c r="R3395" s="655"/>
      <c r="S3395" s="655"/>
      <c r="T3395" s="655"/>
      <c r="U3395" s="655"/>
      <c r="V3395" s="654"/>
      <c r="W3395" s="655"/>
      <c r="X3395" s="655"/>
      <c r="Y3395" s="655"/>
      <c r="Z3395" s="655"/>
    </row>
    <row r="3396" spans="1:26" s="250" customFormat="1" x14ac:dyDescent="0.25">
      <c r="A3396" s="1340"/>
      <c r="B3396" s="1340"/>
      <c r="C3396" s="1341"/>
      <c r="E3396" s="1340"/>
      <c r="F3396" s="1340"/>
      <c r="L3396" s="254"/>
      <c r="M3396" s="1342"/>
      <c r="N3396" s="1342"/>
      <c r="O3396" s="1343"/>
      <c r="P3396" s="654"/>
      <c r="Q3396" s="655"/>
      <c r="R3396" s="655"/>
      <c r="S3396" s="655"/>
      <c r="T3396" s="655"/>
      <c r="U3396" s="655"/>
      <c r="V3396" s="654"/>
      <c r="W3396" s="655"/>
      <c r="X3396" s="655"/>
      <c r="Y3396" s="655"/>
      <c r="Z3396" s="655"/>
    </row>
    <row r="3397" spans="1:26" s="250" customFormat="1" x14ac:dyDescent="0.25">
      <c r="A3397" s="1340"/>
      <c r="B3397" s="1340"/>
      <c r="C3397" s="1341"/>
      <c r="E3397" s="1340"/>
      <c r="F3397" s="1340"/>
      <c r="L3397" s="254"/>
      <c r="M3397" s="1342"/>
      <c r="N3397" s="1342"/>
      <c r="O3397" s="1343"/>
      <c r="P3397" s="654"/>
      <c r="Q3397" s="655"/>
      <c r="R3397" s="655"/>
      <c r="S3397" s="655"/>
      <c r="T3397" s="655"/>
      <c r="U3397" s="655"/>
      <c r="V3397" s="654"/>
      <c r="W3397" s="655"/>
      <c r="X3397" s="655"/>
      <c r="Y3397" s="655"/>
      <c r="Z3397" s="655"/>
    </row>
    <row r="3398" spans="1:26" s="250" customFormat="1" x14ac:dyDescent="0.25">
      <c r="A3398" s="1340"/>
      <c r="B3398" s="1340"/>
      <c r="C3398" s="1341"/>
      <c r="E3398" s="1340"/>
      <c r="F3398" s="1340"/>
      <c r="L3398" s="254"/>
      <c r="M3398" s="1342"/>
      <c r="N3398" s="1342"/>
      <c r="O3398" s="1343"/>
      <c r="P3398" s="654"/>
      <c r="Q3398" s="655"/>
      <c r="R3398" s="655"/>
      <c r="S3398" s="655"/>
      <c r="T3398" s="655"/>
      <c r="U3398" s="655"/>
      <c r="V3398" s="654"/>
      <c r="W3398" s="655"/>
      <c r="X3398" s="655"/>
      <c r="Y3398" s="655"/>
      <c r="Z3398" s="655"/>
    </row>
    <row r="3399" spans="1:26" s="250" customFormat="1" x14ac:dyDescent="0.25">
      <c r="A3399" s="1340"/>
      <c r="B3399" s="1340"/>
      <c r="C3399" s="1341"/>
      <c r="E3399" s="1340"/>
      <c r="F3399" s="1340"/>
      <c r="L3399" s="254"/>
      <c r="M3399" s="1342"/>
      <c r="N3399" s="1342"/>
      <c r="O3399" s="1343"/>
      <c r="P3399" s="654"/>
      <c r="Q3399" s="655"/>
      <c r="R3399" s="655"/>
      <c r="S3399" s="655"/>
      <c r="T3399" s="655"/>
      <c r="U3399" s="655"/>
      <c r="V3399" s="654"/>
      <c r="W3399" s="655"/>
      <c r="X3399" s="655"/>
      <c r="Y3399" s="655"/>
      <c r="Z3399" s="655"/>
    </row>
    <row r="3400" spans="1:26" s="250" customFormat="1" x14ac:dyDescent="0.25">
      <c r="A3400" s="1340"/>
      <c r="B3400" s="1340"/>
      <c r="C3400" s="1341"/>
      <c r="E3400" s="1340"/>
      <c r="F3400" s="1340"/>
      <c r="L3400" s="254"/>
      <c r="M3400" s="1342"/>
      <c r="N3400" s="1342"/>
      <c r="O3400" s="1343"/>
      <c r="P3400" s="654"/>
      <c r="Q3400" s="655"/>
      <c r="R3400" s="655"/>
      <c r="S3400" s="655"/>
      <c r="T3400" s="655"/>
      <c r="U3400" s="655"/>
      <c r="V3400" s="654"/>
      <c r="W3400" s="655"/>
      <c r="X3400" s="655"/>
      <c r="Y3400" s="655"/>
      <c r="Z3400" s="655"/>
    </row>
    <row r="3401" spans="1:26" s="250" customFormat="1" x14ac:dyDescent="0.25">
      <c r="A3401" s="1340"/>
      <c r="B3401" s="1340"/>
      <c r="C3401" s="1341"/>
      <c r="E3401" s="1340"/>
      <c r="F3401" s="1340"/>
      <c r="L3401" s="254"/>
      <c r="M3401" s="1342"/>
      <c r="N3401" s="1342"/>
      <c r="O3401" s="1343"/>
      <c r="P3401" s="654"/>
      <c r="Q3401" s="655"/>
      <c r="R3401" s="655"/>
      <c r="S3401" s="655"/>
      <c r="T3401" s="655"/>
      <c r="U3401" s="655"/>
      <c r="V3401" s="654"/>
      <c r="W3401" s="655"/>
      <c r="X3401" s="655"/>
      <c r="Y3401" s="655"/>
      <c r="Z3401" s="655"/>
    </row>
    <row r="3402" spans="1:26" s="250" customFormat="1" x14ac:dyDescent="0.25">
      <c r="A3402" s="1340"/>
      <c r="B3402" s="1340"/>
      <c r="C3402" s="1341"/>
      <c r="E3402" s="1340"/>
      <c r="F3402" s="1340"/>
      <c r="L3402" s="254"/>
      <c r="M3402" s="1342"/>
      <c r="N3402" s="1342"/>
      <c r="O3402" s="1343"/>
      <c r="P3402" s="654"/>
      <c r="Q3402" s="655"/>
      <c r="R3402" s="655"/>
      <c r="S3402" s="655"/>
      <c r="T3402" s="655"/>
      <c r="U3402" s="655"/>
      <c r="V3402" s="654"/>
      <c r="W3402" s="655"/>
      <c r="X3402" s="655"/>
      <c r="Y3402" s="655"/>
      <c r="Z3402" s="655"/>
    </row>
    <row r="3403" spans="1:26" s="250" customFormat="1" x14ac:dyDescent="0.25">
      <c r="A3403" s="1340"/>
      <c r="B3403" s="1340"/>
      <c r="C3403" s="1341"/>
      <c r="E3403" s="1340"/>
      <c r="F3403" s="1340"/>
      <c r="L3403" s="254"/>
      <c r="M3403" s="1342"/>
      <c r="N3403" s="1342"/>
      <c r="O3403" s="1343"/>
      <c r="P3403" s="654"/>
      <c r="Q3403" s="655"/>
      <c r="R3403" s="655"/>
      <c r="S3403" s="655"/>
      <c r="T3403" s="655"/>
      <c r="U3403" s="655"/>
      <c r="V3403" s="654"/>
      <c r="W3403" s="655"/>
      <c r="X3403" s="655"/>
      <c r="Y3403" s="655"/>
      <c r="Z3403" s="655"/>
    </row>
    <row r="3404" spans="1:26" s="250" customFormat="1" x14ac:dyDescent="0.25">
      <c r="A3404" s="1340"/>
      <c r="B3404" s="1340"/>
      <c r="C3404" s="1341"/>
      <c r="E3404" s="1340"/>
      <c r="F3404" s="1340"/>
      <c r="L3404" s="254"/>
      <c r="M3404" s="1342"/>
      <c r="N3404" s="1342"/>
      <c r="O3404" s="1343"/>
      <c r="P3404" s="654"/>
      <c r="Q3404" s="655"/>
      <c r="R3404" s="655"/>
      <c r="S3404" s="655"/>
      <c r="T3404" s="655"/>
      <c r="U3404" s="655"/>
      <c r="V3404" s="654"/>
      <c r="W3404" s="655"/>
      <c r="X3404" s="655"/>
      <c r="Y3404" s="655"/>
      <c r="Z3404" s="655"/>
    </row>
    <row r="3405" spans="1:26" s="250" customFormat="1" x14ac:dyDescent="0.25">
      <c r="A3405" s="1340"/>
      <c r="B3405" s="1340"/>
      <c r="C3405" s="1341"/>
      <c r="E3405" s="1340"/>
      <c r="F3405" s="1340"/>
      <c r="L3405" s="254"/>
      <c r="M3405" s="1342"/>
      <c r="N3405" s="1342"/>
      <c r="O3405" s="1343"/>
      <c r="P3405" s="654"/>
      <c r="Q3405" s="655"/>
      <c r="R3405" s="655"/>
      <c r="S3405" s="655"/>
      <c r="T3405" s="655"/>
      <c r="U3405" s="655"/>
      <c r="V3405" s="654"/>
      <c r="W3405" s="655"/>
      <c r="X3405" s="655"/>
      <c r="Y3405" s="655"/>
      <c r="Z3405" s="655"/>
    </row>
    <row r="3406" spans="1:26" s="250" customFormat="1" x14ac:dyDescent="0.25">
      <c r="A3406" s="1340"/>
      <c r="B3406" s="1340"/>
      <c r="C3406" s="1341"/>
      <c r="E3406" s="1340"/>
      <c r="F3406" s="1340"/>
      <c r="L3406" s="254"/>
      <c r="M3406" s="1342"/>
      <c r="N3406" s="1342"/>
      <c r="O3406" s="1343"/>
      <c r="P3406" s="654"/>
      <c r="Q3406" s="655"/>
      <c r="R3406" s="655"/>
      <c r="S3406" s="655"/>
      <c r="T3406" s="655"/>
      <c r="U3406" s="655"/>
      <c r="V3406" s="654"/>
      <c r="W3406" s="655"/>
      <c r="X3406" s="655"/>
      <c r="Y3406" s="655"/>
      <c r="Z3406" s="655"/>
    </row>
    <row r="3407" spans="1:26" s="250" customFormat="1" x14ac:dyDescent="0.25">
      <c r="A3407" s="1340"/>
      <c r="B3407" s="1340"/>
      <c r="C3407" s="1341"/>
      <c r="E3407" s="1340"/>
      <c r="F3407" s="1340"/>
      <c r="L3407" s="254"/>
      <c r="M3407" s="1342"/>
      <c r="N3407" s="1342"/>
      <c r="O3407" s="1343"/>
      <c r="P3407" s="654"/>
      <c r="Q3407" s="655"/>
      <c r="R3407" s="655"/>
      <c r="S3407" s="655"/>
      <c r="T3407" s="655"/>
      <c r="U3407" s="655"/>
      <c r="V3407" s="654"/>
      <c r="W3407" s="655"/>
      <c r="X3407" s="655"/>
      <c r="Y3407" s="655"/>
      <c r="Z3407" s="655"/>
    </row>
    <row r="3408" spans="1:26" s="250" customFormat="1" x14ac:dyDescent="0.25">
      <c r="A3408" s="1340"/>
      <c r="B3408" s="1340"/>
      <c r="C3408" s="1341"/>
      <c r="E3408" s="1340"/>
      <c r="F3408" s="1340"/>
      <c r="L3408" s="254"/>
      <c r="M3408" s="1342"/>
      <c r="N3408" s="1342"/>
      <c r="O3408" s="1343"/>
      <c r="P3408" s="654"/>
      <c r="Q3408" s="655"/>
      <c r="R3408" s="655"/>
      <c r="S3408" s="655"/>
      <c r="T3408" s="655"/>
      <c r="U3408" s="655"/>
      <c r="V3408" s="654"/>
      <c r="W3408" s="655"/>
      <c r="X3408" s="655"/>
      <c r="Y3408" s="655"/>
      <c r="Z3408" s="655"/>
    </row>
    <row r="3409" spans="1:26" s="250" customFormat="1" x14ac:dyDescent="0.25">
      <c r="A3409" s="1340"/>
      <c r="B3409" s="1340"/>
      <c r="C3409" s="1341"/>
      <c r="E3409" s="1340"/>
      <c r="F3409" s="1340"/>
      <c r="L3409" s="254"/>
      <c r="M3409" s="1342"/>
      <c r="N3409" s="1342"/>
      <c r="O3409" s="1343"/>
      <c r="P3409" s="654"/>
      <c r="Q3409" s="655"/>
      <c r="R3409" s="655"/>
      <c r="S3409" s="655"/>
      <c r="T3409" s="655"/>
      <c r="U3409" s="655"/>
      <c r="V3409" s="654"/>
      <c r="W3409" s="655"/>
      <c r="X3409" s="655"/>
      <c r="Y3409" s="655"/>
      <c r="Z3409" s="655"/>
    </row>
    <row r="3410" spans="1:26" s="250" customFormat="1" x14ac:dyDescent="0.25">
      <c r="A3410" s="1340"/>
      <c r="B3410" s="1340"/>
      <c r="C3410" s="1341"/>
      <c r="E3410" s="1340"/>
      <c r="F3410" s="1340"/>
      <c r="L3410" s="254"/>
      <c r="M3410" s="1342"/>
      <c r="N3410" s="1342"/>
      <c r="O3410" s="1343"/>
      <c r="P3410" s="654"/>
      <c r="Q3410" s="655"/>
      <c r="R3410" s="655"/>
      <c r="S3410" s="655"/>
      <c r="T3410" s="655"/>
      <c r="U3410" s="655"/>
      <c r="V3410" s="654"/>
      <c r="W3410" s="655"/>
      <c r="X3410" s="655"/>
      <c r="Y3410" s="655"/>
      <c r="Z3410" s="655"/>
    </row>
    <row r="3411" spans="1:26" s="250" customFormat="1" x14ac:dyDescent="0.25">
      <c r="A3411" s="1340"/>
      <c r="B3411" s="1340"/>
      <c r="C3411" s="1341"/>
      <c r="E3411" s="1340"/>
      <c r="F3411" s="1340"/>
      <c r="L3411" s="254"/>
      <c r="M3411" s="1342"/>
      <c r="N3411" s="1342"/>
      <c r="O3411" s="1343"/>
      <c r="P3411" s="654"/>
      <c r="Q3411" s="655"/>
      <c r="R3411" s="655"/>
      <c r="S3411" s="655"/>
      <c r="T3411" s="655"/>
      <c r="U3411" s="655"/>
      <c r="V3411" s="654"/>
      <c r="W3411" s="655"/>
      <c r="X3411" s="655"/>
      <c r="Y3411" s="655"/>
      <c r="Z3411" s="655"/>
    </row>
    <row r="3412" spans="1:26" s="250" customFormat="1" x14ac:dyDescent="0.25">
      <c r="A3412" s="1340"/>
      <c r="B3412" s="1340"/>
      <c r="C3412" s="1341"/>
      <c r="E3412" s="1340"/>
      <c r="F3412" s="1340"/>
      <c r="L3412" s="254"/>
      <c r="M3412" s="1342"/>
      <c r="N3412" s="1342"/>
      <c r="O3412" s="1343"/>
      <c r="P3412" s="654"/>
      <c r="Q3412" s="655"/>
      <c r="R3412" s="655"/>
      <c r="S3412" s="655"/>
      <c r="T3412" s="655"/>
      <c r="U3412" s="655"/>
      <c r="V3412" s="654"/>
      <c r="W3412" s="655"/>
      <c r="X3412" s="655"/>
      <c r="Y3412" s="655"/>
      <c r="Z3412" s="655"/>
    </row>
    <row r="3413" spans="1:26" s="250" customFormat="1" x14ac:dyDescent="0.25">
      <c r="A3413" s="1340"/>
      <c r="B3413" s="1340"/>
      <c r="C3413" s="1341"/>
      <c r="E3413" s="1340"/>
      <c r="F3413" s="1340"/>
      <c r="L3413" s="254"/>
      <c r="M3413" s="1342"/>
      <c r="N3413" s="1342"/>
      <c r="O3413" s="1343"/>
      <c r="P3413" s="654"/>
      <c r="Q3413" s="655"/>
      <c r="R3413" s="655"/>
      <c r="S3413" s="655"/>
      <c r="T3413" s="655"/>
      <c r="U3413" s="655"/>
      <c r="V3413" s="654"/>
      <c r="W3413" s="655"/>
      <c r="X3413" s="655"/>
      <c r="Y3413" s="655"/>
      <c r="Z3413" s="655"/>
    </row>
    <row r="3414" spans="1:26" s="250" customFormat="1" x14ac:dyDescent="0.25">
      <c r="A3414" s="1340"/>
      <c r="B3414" s="1340"/>
      <c r="C3414" s="1341"/>
      <c r="E3414" s="1340"/>
      <c r="F3414" s="1340"/>
      <c r="L3414" s="254"/>
      <c r="M3414" s="1342"/>
      <c r="N3414" s="1342"/>
      <c r="O3414" s="1343"/>
      <c r="P3414" s="654"/>
      <c r="Q3414" s="655"/>
      <c r="R3414" s="655"/>
      <c r="S3414" s="655"/>
      <c r="T3414" s="655"/>
      <c r="U3414" s="655"/>
      <c r="V3414" s="654"/>
      <c r="W3414" s="655"/>
      <c r="X3414" s="655"/>
      <c r="Y3414" s="655"/>
      <c r="Z3414" s="655"/>
    </row>
    <row r="3415" spans="1:26" s="250" customFormat="1" x14ac:dyDescent="0.25">
      <c r="A3415" s="1340"/>
      <c r="B3415" s="1340"/>
      <c r="C3415" s="1341"/>
      <c r="E3415" s="1340"/>
      <c r="F3415" s="1340"/>
      <c r="L3415" s="254"/>
      <c r="M3415" s="1342"/>
      <c r="N3415" s="1342"/>
      <c r="O3415" s="1343"/>
      <c r="P3415" s="654"/>
      <c r="Q3415" s="655"/>
      <c r="R3415" s="655"/>
      <c r="S3415" s="655"/>
      <c r="T3415" s="655"/>
      <c r="U3415" s="655"/>
      <c r="V3415" s="654"/>
      <c r="W3415" s="655"/>
      <c r="X3415" s="655"/>
      <c r="Y3415" s="655"/>
      <c r="Z3415" s="655"/>
    </row>
    <row r="3416" spans="1:26" s="250" customFormat="1" x14ac:dyDescent="0.25">
      <c r="A3416" s="1340"/>
      <c r="B3416" s="1340"/>
      <c r="C3416" s="1341"/>
      <c r="E3416" s="1340"/>
      <c r="F3416" s="1340"/>
      <c r="L3416" s="254"/>
      <c r="M3416" s="1342"/>
      <c r="N3416" s="1342"/>
      <c r="O3416" s="1343"/>
      <c r="P3416" s="654"/>
      <c r="Q3416" s="655"/>
      <c r="R3416" s="655"/>
      <c r="S3416" s="655"/>
      <c r="T3416" s="655"/>
      <c r="U3416" s="655"/>
      <c r="V3416" s="654"/>
      <c r="W3416" s="655"/>
      <c r="X3416" s="655"/>
      <c r="Y3416" s="655"/>
      <c r="Z3416" s="655"/>
    </row>
    <row r="3417" spans="1:26" s="250" customFormat="1" x14ac:dyDescent="0.25">
      <c r="A3417" s="1340"/>
      <c r="B3417" s="1340"/>
      <c r="C3417" s="1341"/>
      <c r="E3417" s="1340"/>
      <c r="F3417" s="1340"/>
      <c r="L3417" s="254"/>
      <c r="M3417" s="1342"/>
      <c r="N3417" s="1342"/>
      <c r="O3417" s="1343"/>
      <c r="P3417" s="654"/>
      <c r="Q3417" s="655"/>
      <c r="R3417" s="655"/>
      <c r="S3417" s="655"/>
      <c r="T3417" s="655"/>
      <c r="U3417" s="655"/>
      <c r="V3417" s="654"/>
      <c r="W3417" s="655"/>
      <c r="X3417" s="655"/>
      <c r="Y3417" s="655"/>
      <c r="Z3417" s="655"/>
    </row>
    <row r="3418" spans="1:26" s="250" customFormat="1" x14ac:dyDescent="0.25">
      <c r="A3418" s="1340"/>
      <c r="B3418" s="1340"/>
      <c r="C3418" s="1341"/>
      <c r="E3418" s="1340"/>
      <c r="F3418" s="1340"/>
      <c r="L3418" s="254"/>
      <c r="M3418" s="1342"/>
      <c r="N3418" s="1342"/>
      <c r="O3418" s="1343"/>
      <c r="P3418" s="654"/>
      <c r="Q3418" s="655"/>
      <c r="R3418" s="655"/>
      <c r="S3418" s="655"/>
      <c r="T3418" s="655"/>
      <c r="U3418" s="655"/>
      <c r="V3418" s="654"/>
      <c r="W3418" s="655"/>
      <c r="X3418" s="655"/>
      <c r="Y3418" s="655"/>
      <c r="Z3418" s="655"/>
    </row>
    <row r="3419" spans="1:26" s="250" customFormat="1" x14ac:dyDescent="0.25">
      <c r="A3419" s="1340"/>
      <c r="B3419" s="1340"/>
      <c r="C3419" s="1341"/>
      <c r="E3419" s="1340"/>
      <c r="F3419" s="1340"/>
      <c r="L3419" s="254"/>
      <c r="M3419" s="1342"/>
      <c r="N3419" s="1342"/>
      <c r="O3419" s="1343"/>
      <c r="P3419" s="654"/>
      <c r="Q3419" s="655"/>
      <c r="R3419" s="655"/>
      <c r="S3419" s="655"/>
      <c r="T3419" s="655"/>
      <c r="U3419" s="655"/>
      <c r="V3419" s="654"/>
      <c r="W3419" s="655"/>
      <c r="X3419" s="655"/>
      <c r="Y3419" s="655"/>
      <c r="Z3419" s="655"/>
    </row>
    <row r="3420" spans="1:26" s="250" customFormat="1" x14ac:dyDescent="0.25">
      <c r="A3420" s="1340"/>
      <c r="B3420" s="1340"/>
      <c r="C3420" s="1341"/>
      <c r="E3420" s="1340"/>
      <c r="F3420" s="1340"/>
      <c r="L3420" s="254"/>
      <c r="M3420" s="1342"/>
      <c r="N3420" s="1342"/>
      <c r="O3420" s="1343"/>
      <c r="P3420" s="654"/>
      <c r="Q3420" s="655"/>
      <c r="R3420" s="655"/>
      <c r="S3420" s="655"/>
      <c r="T3420" s="655"/>
      <c r="U3420" s="655"/>
      <c r="V3420" s="654"/>
      <c r="W3420" s="655"/>
      <c r="X3420" s="655"/>
      <c r="Y3420" s="655"/>
      <c r="Z3420" s="655"/>
    </row>
    <row r="3421" spans="1:26" s="250" customFormat="1" x14ac:dyDescent="0.25">
      <c r="A3421" s="1340"/>
      <c r="B3421" s="1340"/>
      <c r="C3421" s="1341"/>
      <c r="E3421" s="1340"/>
      <c r="F3421" s="1340"/>
      <c r="L3421" s="254"/>
      <c r="M3421" s="1342"/>
      <c r="N3421" s="1342"/>
      <c r="O3421" s="1343"/>
      <c r="P3421" s="654"/>
      <c r="Q3421" s="655"/>
      <c r="R3421" s="655"/>
      <c r="S3421" s="655"/>
      <c r="T3421" s="655"/>
      <c r="U3421" s="655"/>
      <c r="V3421" s="654"/>
      <c r="W3421" s="655"/>
      <c r="X3421" s="655"/>
      <c r="Y3421" s="655"/>
      <c r="Z3421" s="655"/>
    </row>
    <row r="3422" spans="1:26" s="250" customFormat="1" x14ac:dyDescent="0.25">
      <c r="A3422" s="1340"/>
      <c r="B3422" s="1340"/>
      <c r="C3422" s="1341"/>
      <c r="E3422" s="1340"/>
      <c r="F3422" s="1340"/>
      <c r="L3422" s="254"/>
      <c r="M3422" s="1342"/>
      <c r="N3422" s="1342"/>
      <c r="O3422" s="1343"/>
      <c r="P3422" s="654"/>
      <c r="Q3422" s="655"/>
      <c r="R3422" s="655"/>
      <c r="S3422" s="655"/>
      <c r="T3422" s="655"/>
      <c r="U3422" s="655"/>
      <c r="V3422" s="654"/>
      <c r="W3422" s="655"/>
      <c r="X3422" s="655"/>
      <c r="Y3422" s="655"/>
      <c r="Z3422" s="655"/>
    </row>
    <row r="3423" spans="1:26" s="250" customFormat="1" x14ac:dyDescent="0.25">
      <c r="A3423" s="1340"/>
      <c r="B3423" s="1340"/>
      <c r="C3423" s="1341"/>
      <c r="E3423" s="1340"/>
      <c r="F3423" s="1340"/>
      <c r="L3423" s="254"/>
      <c r="M3423" s="1342"/>
      <c r="N3423" s="1342"/>
      <c r="O3423" s="1343"/>
      <c r="P3423" s="654"/>
      <c r="Q3423" s="655"/>
      <c r="R3423" s="655"/>
      <c r="S3423" s="655"/>
      <c r="T3423" s="655"/>
      <c r="U3423" s="655"/>
      <c r="V3423" s="654"/>
      <c r="W3423" s="655"/>
      <c r="X3423" s="655"/>
      <c r="Y3423" s="655"/>
      <c r="Z3423" s="655"/>
    </row>
    <row r="3424" spans="1:26" s="250" customFormat="1" x14ac:dyDescent="0.25">
      <c r="A3424" s="1340"/>
      <c r="B3424" s="1340"/>
      <c r="C3424" s="1341"/>
      <c r="E3424" s="1340"/>
      <c r="F3424" s="1340"/>
      <c r="L3424" s="254"/>
      <c r="M3424" s="1342"/>
      <c r="N3424" s="1342"/>
      <c r="O3424" s="1343"/>
      <c r="P3424" s="654"/>
      <c r="Q3424" s="655"/>
      <c r="R3424" s="655"/>
      <c r="S3424" s="655"/>
      <c r="T3424" s="655"/>
      <c r="U3424" s="655"/>
      <c r="V3424" s="654"/>
      <c r="W3424" s="655"/>
      <c r="X3424" s="655"/>
      <c r="Y3424" s="655"/>
      <c r="Z3424" s="655"/>
    </row>
    <row r="3425" spans="1:26" s="250" customFormat="1" x14ac:dyDescent="0.25">
      <c r="A3425" s="1340"/>
      <c r="B3425" s="1340"/>
      <c r="C3425" s="1341"/>
      <c r="E3425" s="1340"/>
      <c r="F3425" s="1340"/>
      <c r="L3425" s="254"/>
      <c r="M3425" s="1342"/>
      <c r="N3425" s="1342"/>
      <c r="O3425" s="1343"/>
      <c r="P3425" s="654"/>
      <c r="Q3425" s="655"/>
      <c r="R3425" s="655"/>
      <c r="S3425" s="655"/>
      <c r="T3425" s="655"/>
      <c r="U3425" s="655"/>
      <c r="V3425" s="654"/>
      <c r="W3425" s="655"/>
      <c r="X3425" s="655"/>
      <c r="Y3425" s="655"/>
      <c r="Z3425" s="655"/>
    </row>
    <row r="3426" spans="1:26" s="250" customFormat="1" x14ac:dyDescent="0.25">
      <c r="A3426" s="1340"/>
      <c r="B3426" s="1340"/>
      <c r="C3426" s="1341"/>
      <c r="E3426" s="1340"/>
      <c r="F3426" s="1340"/>
      <c r="L3426" s="254"/>
      <c r="M3426" s="1342"/>
      <c r="N3426" s="1342"/>
      <c r="O3426" s="1343"/>
      <c r="P3426" s="654"/>
      <c r="Q3426" s="655"/>
      <c r="R3426" s="655"/>
      <c r="S3426" s="655"/>
      <c r="T3426" s="655"/>
      <c r="U3426" s="655"/>
      <c r="V3426" s="654"/>
      <c r="W3426" s="655"/>
      <c r="X3426" s="655"/>
      <c r="Y3426" s="655"/>
      <c r="Z3426" s="655"/>
    </row>
    <row r="3427" spans="1:26" s="250" customFormat="1" x14ac:dyDescent="0.25">
      <c r="A3427" s="1340"/>
      <c r="B3427" s="1340"/>
      <c r="C3427" s="1341"/>
      <c r="E3427" s="1340"/>
      <c r="F3427" s="1340"/>
      <c r="L3427" s="254"/>
      <c r="M3427" s="1342"/>
      <c r="N3427" s="1342"/>
      <c r="O3427" s="1343"/>
      <c r="P3427" s="654"/>
      <c r="Q3427" s="655"/>
      <c r="R3427" s="655"/>
      <c r="S3427" s="655"/>
      <c r="T3427" s="655"/>
      <c r="U3427" s="655"/>
      <c r="V3427" s="654"/>
      <c r="W3427" s="655"/>
      <c r="X3427" s="655"/>
      <c r="Y3427" s="655"/>
      <c r="Z3427" s="655"/>
    </row>
    <row r="3428" spans="1:26" s="250" customFormat="1" x14ac:dyDescent="0.25">
      <c r="A3428" s="1340"/>
      <c r="B3428" s="1340"/>
      <c r="C3428" s="1341"/>
      <c r="E3428" s="1340"/>
      <c r="F3428" s="1340"/>
      <c r="L3428" s="254"/>
      <c r="M3428" s="1342"/>
      <c r="N3428" s="1342"/>
      <c r="O3428" s="1343"/>
      <c r="P3428" s="654"/>
      <c r="Q3428" s="655"/>
      <c r="R3428" s="655"/>
      <c r="S3428" s="655"/>
      <c r="T3428" s="655"/>
      <c r="U3428" s="655"/>
      <c r="V3428" s="654"/>
      <c r="W3428" s="655"/>
      <c r="X3428" s="655"/>
      <c r="Y3428" s="655"/>
      <c r="Z3428" s="655"/>
    </row>
    <row r="3429" spans="1:26" s="250" customFormat="1" x14ac:dyDescent="0.25">
      <c r="A3429" s="1340"/>
      <c r="B3429" s="1340"/>
      <c r="C3429" s="1341"/>
      <c r="E3429" s="1340"/>
      <c r="F3429" s="1340"/>
      <c r="L3429" s="254"/>
      <c r="M3429" s="1342"/>
      <c r="N3429" s="1342"/>
      <c r="O3429" s="1343"/>
      <c r="P3429" s="654"/>
      <c r="Q3429" s="655"/>
      <c r="R3429" s="655"/>
      <c r="S3429" s="655"/>
      <c r="T3429" s="655"/>
      <c r="U3429" s="655"/>
      <c r="V3429" s="654"/>
      <c r="W3429" s="655"/>
      <c r="X3429" s="655"/>
      <c r="Y3429" s="655"/>
      <c r="Z3429" s="655"/>
    </row>
    <row r="3430" spans="1:26" s="250" customFormat="1" x14ac:dyDescent="0.25">
      <c r="A3430" s="1340"/>
      <c r="B3430" s="1340"/>
      <c r="C3430" s="1341"/>
      <c r="E3430" s="1340"/>
      <c r="F3430" s="1340"/>
      <c r="L3430" s="254"/>
      <c r="M3430" s="1342"/>
      <c r="N3430" s="1342"/>
      <c r="O3430" s="1343"/>
      <c r="P3430" s="654"/>
      <c r="Q3430" s="655"/>
      <c r="R3430" s="655"/>
      <c r="S3430" s="655"/>
      <c r="T3430" s="655"/>
      <c r="U3430" s="655"/>
      <c r="V3430" s="654"/>
      <c r="W3430" s="655"/>
      <c r="X3430" s="655"/>
      <c r="Y3430" s="655"/>
      <c r="Z3430" s="655"/>
    </row>
    <row r="3431" spans="1:26" s="250" customFormat="1" x14ac:dyDescent="0.25">
      <c r="A3431" s="1340"/>
      <c r="B3431" s="1340"/>
      <c r="C3431" s="1341"/>
      <c r="E3431" s="1340"/>
      <c r="F3431" s="1340"/>
      <c r="L3431" s="254"/>
      <c r="M3431" s="1342"/>
      <c r="N3431" s="1342"/>
      <c r="O3431" s="1343"/>
      <c r="P3431" s="654"/>
      <c r="Q3431" s="655"/>
      <c r="R3431" s="655"/>
      <c r="S3431" s="655"/>
      <c r="T3431" s="655"/>
      <c r="U3431" s="655"/>
      <c r="V3431" s="654"/>
      <c r="W3431" s="655"/>
      <c r="X3431" s="655"/>
      <c r="Y3431" s="655"/>
      <c r="Z3431" s="655"/>
    </row>
    <row r="3432" spans="1:26" s="250" customFormat="1" x14ac:dyDescent="0.25">
      <c r="A3432" s="1340"/>
      <c r="B3432" s="1340"/>
      <c r="C3432" s="1341"/>
      <c r="E3432" s="1340"/>
      <c r="F3432" s="1340"/>
      <c r="L3432" s="254"/>
      <c r="M3432" s="1342"/>
      <c r="N3432" s="1342"/>
      <c r="O3432" s="1343"/>
      <c r="P3432" s="654"/>
      <c r="Q3432" s="655"/>
      <c r="R3432" s="655"/>
      <c r="S3432" s="655"/>
      <c r="T3432" s="655"/>
      <c r="U3432" s="655"/>
      <c r="V3432" s="654"/>
      <c r="W3432" s="655"/>
      <c r="X3432" s="655"/>
      <c r="Y3432" s="655"/>
      <c r="Z3432" s="655"/>
    </row>
    <row r="3433" spans="1:26" s="250" customFormat="1" x14ac:dyDescent="0.25">
      <c r="A3433" s="1340"/>
      <c r="B3433" s="1340"/>
      <c r="C3433" s="1341"/>
      <c r="E3433" s="1340"/>
      <c r="F3433" s="1340"/>
      <c r="L3433" s="254"/>
      <c r="M3433" s="1342"/>
      <c r="N3433" s="1342"/>
      <c r="O3433" s="1343"/>
      <c r="P3433" s="654"/>
      <c r="Q3433" s="655"/>
      <c r="R3433" s="655"/>
      <c r="S3433" s="655"/>
      <c r="T3433" s="655"/>
      <c r="U3433" s="655"/>
      <c r="V3433" s="654"/>
      <c r="W3433" s="655"/>
      <c r="X3433" s="655"/>
      <c r="Y3433" s="655"/>
      <c r="Z3433" s="655"/>
    </row>
    <row r="3434" spans="1:26" s="250" customFormat="1" x14ac:dyDescent="0.25">
      <c r="A3434" s="1340"/>
      <c r="B3434" s="1340"/>
      <c r="C3434" s="1341"/>
      <c r="E3434" s="1340"/>
      <c r="F3434" s="1340"/>
      <c r="L3434" s="254"/>
      <c r="M3434" s="1342"/>
      <c r="N3434" s="1342"/>
      <c r="O3434" s="1343"/>
      <c r="P3434" s="654"/>
      <c r="Q3434" s="655"/>
      <c r="R3434" s="655"/>
      <c r="S3434" s="655"/>
      <c r="T3434" s="655"/>
      <c r="U3434" s="655"/>
      <c r="V3434" s="654"/>
      <c r="W3434" s="655"/>
      <c r="X3434" s="655"/>
      <c r="Y3434" s="655"/>
      <c r="Z3434" s="655"/>
    </row>
    <row r="3435" spans="1:26" s="250" customFormat="1" x14ac:dyDescent="0.25">
      <c r="A3435" s="1340"/>
      <c r="B3435" s="1340"/>
      <c r="C3435" s="1341"/>
      <c r="E3435" s="1340"/>
      <c r="F3435" s="1340"/>
      <c r="L3435" s="254"/>
      <c r="M3435" s="1342"/>
      <c r="N3435" s="1342"/>
      <c r="O3435" s="1343"/>
      <c r="P3435" s="654"/>
      <c r="Q3435" s="655"/>
      <c r="R3435" s="655"/>
      <c r="S3435" s="655"/>
      <c r="T3435" s="655"/>
      <c r="U3435" s="655"/>
      <c r="V3435" s="654"/>
      <c r="W3435" s="655"/>
      <c r="X3435" s="655"/>
      <c r="Y3435" s="655"/>
      <c r="Z3435" s="655"/>
    </row>
    <row r="3436" spans="1:26" s="250" customFormat="1" x14ac:dyDescent="0.25">
      <c r="A3436" s="1340"/>
      <c r="B3436" s="1340"/>
      <c r="C3436" s="1341"/>
      <c r="E3436" s="1340"/>
      <c r="F3436" s="1340"/>
      <c r="L3436" s="254"/>
      <c r="M3436" s="1342"/>
      <c r="N3436" s="1342"/>
      <c r="O3436" s="1343"/>
      <c r="P3436" s="654"/>
      <c r="Q3436" s="655"/>
      <c r="R3436" s="655"/>
      <c r="S3436" s="655"/>
      <c r="T3436" s="655"/>
      <c r="U3436" s="655"/>
      <c r="V3436" s="654"/>
      <c r="W3436" s="655"/>
      <c r="X3436" s="655"/>
      <c r="Y3436" s="655"/>
      <c r="Z3436" s="655"/>
    </row>
    <row r="3437" spans="1:26" s="250" customFormat="1" x14ac:dyDescent="0.25">
      <c r="A3437" s="1340"/>
      <c r="B3437" s="1340"/>
      <c r="C3437" s="1341"/>
      <c r="E3437" s="1340"/>
      <c r="F3437" s="1340"/>
      <c r="L3437" s="254"/>
      <c r="M3437" s="1342"/>
      <c r="N3437" s="1342"/>
      <c r="O3437" s="1343"/>
      <c r="P3437" s="654"/>
      <c r="Q3437" s="655"/>
      <c r="R3437" s="655"/>
      <c r="S3437" s="655"/>
      <c r="T3437" s="655"/>
      <c r="U3437" s="655"/>
      <c r="V3437" s="654"/>
      <c r="W3437" s="655"/>
      <c r="X3437" s="655"/>
      <c r="Y3437" s="655"/>
      <c r="Z3437" s="655"/>
    </row>
    <row r="3438" spans="1:26" s="250" customFormat="1" x14ac:dyDescent="0.25">
      <c r="A3438" s="1340"/>
      <c r="B3438" s="1340"/>
      <c r="C3438" s="1341"/>
      <c r="E3438" s="1340"/>
      <c r="F3438" s="1340"/>
      <c r="L3438" s="254"/>
      <c r="M3438" s="1342"/>
      <c r="N3438" s="1342"/>
      <c r="O3438" s="1343"/>
      <c r="P3438" s="654"/>
      <c r="Q3438" s="655"/>
      <c r="R3438" s="655"/>
      <c r="S3438" s="655"/>
      <c r="T3438" s="655"/>
      <c r="U3438" s="655"/>
      <c r="V3438" s="654"/>
      <c r="W3438" s="655"/>
      <c r="X3438" s="655"/>
      <c r="Y3438" s="655"/>
      <c r="Z3438" s="655"/>
    </row>
    <row r="3439" spans="1:26" s="250" customFormat="1" x14ac:dyDescent="0.25">
      <c r="A3439" s="1340"/>
      <c r="B3439" s="1340"/>
      <c r="C3439" s="1341"/>
      <c r="E3439" s="1340"/>
      <c r="F3439" s="1340"/>
      <c r="L3439" s="254"/>
      <c r="M3439" s="1342"/>
      <c r="N3439" s="1342"/>
      <c r="O3439" s="1343"/>
      <c r="P3439" s="654"/>
      <c r="Q3439" s="655"/>
      <c r="R3439" s="655"/>
      <c r="S3439" s="655"/>
      <c r="T3439" s="655"/>
      <c r="U3439" s="655"/>
      <c r="V3439" s="654"/>
      <c r="W3439" s="655"/>
      <c r="X3439" s="655"/>
      <c r="Y3439" s="655"/>
      <c r="Z3439" s="655"/>
    </row>
    <row r="3440" spans="1:26" s="250" customFormat="1" x14ac:dyDescent="0.25">
      <c r="A3440" s="1340"/>
      <c r="B3440" s="1340"/>
      <c r="C3440" s="1341"/>
      <c r="E3440" s="1340"/>
      <c r="F3440" s="1340"/>
      <c r="L3440" s="254"/>
      <c r="M3440" s="1342"/>
      <c r="N3440" s="1342"/>
      <c r="O3440" s="1343"/>
      <c r="P3440" s="654"/>
      <c r="Q3440" s="655"/>
      <c r="R3440" s="655"/>
      <c r="S3440" s="655"/>
      <c r="T3440" s="655"/>
      <c r="U3440" s="655"/>
      <c r="V3440" s="654"/>
      <c r="W3440" s="655"/>
      <c r="X3440" s="655"/>
      <c r="Y3440" s="655"/>
      <c r="Z3440" s="655"/>
    </row>
    <row r="3441" spans="1:26" s="250" customFormat="1" x14ac:dyDescent="0.25">
      <c r="A3441" s="1340"/>
      <c r="B3441" s="1340"/>
      <c r="C3441" s="1341"/>
      <c r="E3441" s="1340"/>
      <c r="F3441" s="1340"/>
      <c r="L3441" s="254"/>
      <c r="M3441" s="1342"/>
      <c r="N3441" s="1342"/>
      <c r="O3441" s="1343"/>
      <c r="P3441" s="654"/>
      <c r="Q3441" s="655"/>
      <c r="R3441" s="655"/>
      <c r="S3441" s="655"/>
      <c r="T3441" s="655"/>
      <c r="U3441" s="655"/>
      <c r="V3441" s="654"/>
      <c r="W3441" s="655"/>
      <c r="X3441" s="655"/>
      <c r="Y3441" s="655"/>
      <c r="Z3441" s="655"/>
    </row>
    <row r="3442" spans="1:26" s="250" customFormat="1" x14ac:dyDescent="0.25">
      <c r="A3442" s="1340"/>
      <c r="B3442" s="1340"/>
      <c r="C3442" s="1341"/>
      <c r="E3442" s="1340"/>
      <c r="F3442" s="1340"/>
      <c r="L3442" s="254"/>
      <c r="M3442" s="1342"/>
      <c r="N3442" s="1342"/>
      <c r="O3442" s="1343"/>
      <c r="P3442" s="654"/>
      <c r="Q3442" s="655"/>
      <c r="R3442" s="655"/>
      <c r="S3442" s="655"/>
      <c r="T3442" s="655"/>
      <c r="U3442" s="655"/>
      <c r="V3442" s="654"/>
      <c r="W3442" s="655"/>
      <c r="X3442" s="655"/>
      <c r="Y3442" s="655"/>
      <c r="Z3442" s="655"/>
    </row>
    <row r="3443" spans="1:26" s="250" customFormat="1" x14ac:dyDescent="0.25">
      <c r="A3443" s="1340"/>
      <c r="B3443" s="1340"/>
      <c r="C3443" s="1341"/>
      <c r="E3443" s="1340"/>
      <c r="F3443" s="1340"/>
      <c r="L3443" s="254"/>
      <c r="M3443" s="1342"/>
      <c r="N3443" s="1342"/>
      <c r="O3443" s="1343"/>
      <c r="P3443" s="654"/>
      <c r="Q3443" s="655"/>
      <c r="R3443" s="655"/>
      <c r="S3443" s="655"/>
      <c r="T3443" s="655"/>
      <c r="U3443" s="655"/>
      <c r="V3443" s="654"/>
      <c r="W3443" s="655"/>
      <c r="X3443" s="655"/>
      <c r="Y3443" s="655"/>
      <c r="Z3443" s="655"/>
    </row>
    <row r="3444" spans="1:26" s="250" customFormat="1" x14ac:dyDescent="0.25">
      <c r="A3444" s="1340"/>
      <c r="B3444" s="1340"/>
      <c r="C3444" s="1341"/>
      <c r="E3444" s="1340"/>
      <c r="F3444" s="1340"/>
      <c r="L3444" s="254"/>
      <c r="M3444" s="1342"/>
      <c r="N3444" s="1342"/>
      <c r="O3444" s="1343"/>
      <c r="P3444" s="654"/>
      <c r="Q3444" s="655"/>
      <c r="R3444" s="655"/>
      <c r="S3444" s="655"/>
      <c r="T3444" s="655"/>
      <c r="U3444" s="655"/>
      <c r="V3444" s="654"/>
      <c r="W3444" s="655"/>
      <c r="X3444" s="655"/>
      <c r="Y3444" s="655"/>
      <c r="Z3444" s="655"/>
    </row>
    <row r="3445" spans="1:26" s="250" customFormat="1" x14ac:dyDescent="0.25">
      <c r="A3445" s="1340"/>
      <c r="B3445" s="1340"/>
      <c r="C3445" s="1341"/>
      <c r="E3445" s="1340"/>
      <c r="F3445" s="1340"/>
      <c r="L3445" s="254"/>
      <c r="M3445" s="1342"/>
      <c r="N3445" s="1342"/>
      <c r="O3445" s="1343"/>
      <c r="P3445" s="654"/>
      <c r="Q3445" s="655"/>
      <c r="R3445" s="655"/>
      <c r="S3445" s="655"/>
      <c r="T3445" s="655"/>
      <c r="U3445" s="655"/>
      <c r="V3445" s="654"/>
      <c r="W3445" s="655"/>
      <c r="X3445" s="655"/>
      <c r="Y3445" s="655"/>
      <c r="Z3445" s="655"/>
    </row>
    <row r="3446" spans="1:26" s="250" customFormat="1" x14ac:dyDescent="0.25">
      <c r="A3446" s="1340"/>
      <c r="B3446" s="1340"/>
      <c r="C3446" s="1341"/>
      <c r="E3446" s="1340"/>
      <c r="F3446" s="1340"/>
      <c r="L3446" s="254"/>
      <c r="M3446" s="1342"/>
      <c r="N3446" s="1342"/>
      <c r="O3446" s="1343"/>
      <c r="P3446" s="654"/>
      <c r="Q3446" s="655"/>
      <c r="R3446" s="655"/>
      <c r="S3446" s="655"/>
      <c r="T3446" s="655"/>
      <c r="U3446" s="655"/>
      <c r="V3446" s="654"/>
      <c r="W3446" s="655"/>
      <c r="X3446" s="655"/>
      <c r="Y3446" s="655"/>
      <c r="Z3446" s="655"/>
    </row>
    <row r="3447" spans="1:26" s="250" customFormat="1" x14ac:dyDescent="0.25">
      <c r="A3447" s="1340"/>
      <c r="B3447" s="1340"/>
      <c r="C3447" s="1341"/>
      <c r="E3447" s="1340"/>
      <c r="F3447" s="1340"/>
      <c r="L3447" s="254"/>
      <c r="M3447" s="1342"/>
      <c r="N3447" s="1342"/>
      <c r="O3447" s="1343"/>
      <c r="P3447" s="654"/>
      <c r="Q3447" s="655"/>
      <c r="R3447" s="655"/>
      <c r="S3447" s="655"/>
      <c r="T3447" s="655"/>
      <c r="U3447" s="655"/>
      <c r="V3447" s="654"/>
      <c r="W3447" s="655"/>
      <c r="X3447" s="655"/>
      <c r="Y3447" s="655"/>
      <c r="Z3447" s="655"/>
    </row>
    <row r="3448" spans="1:26" s="250" customFormat="1" x14ac:dyDescent="0.25">
      <c r="A3448" s="1340"/>
      <c r="B3448" s="1340"/>
      <c r="C3448" s="1341"/>
      <c r="E3448" s="1340"/>
      <c r="F3448" s="1340"/>
      <c r="L3448" s="254"/>
      <c r="M3448" s="1342"/>
      <c r="N3448" s="1342"/>
      <c r="O3448" s="1343"/>
      <c r="P3448" s="654"/>
      <c r="Q3448" s="655"/>
      <c r="R3448" s="655"/>
      <c r="S3448" s="655"/>
      <c r="T3448" s="655"/>
      <c r="U3448" s="655"/>
      <c r="V3448" s="654"/>
      <c r="W3448" s="655"/>
      <c r="X3448" s="655"/>
      <c r="Y3448" s="655"/>
      <c r="Z3448" s="655"/>
    </row>
    <row r="3449" spans="1:26" s="250" customFormat="1" x14ac:dyDescent="0.25">
      <c r="A3449" s="1340"/>
      <c r="B3449" s="1340"/>
      <c r="C3449" s="1341"/>
      <c r="E3449" s="1340"/>
      <c r="F3449" s="1340"/>
      <c r="L3449" s="254"/>
      <c r="M3449" s="1342"/>
      <c r="N3449" s="1342"/>
      <c r="O3449" s="1343"/>
      <c r="P3449" s="654"/>
      <c r="Q3449" s="655"/>
      <c r="R3449" s="655"/>
      <c r="S3449" s="655"/>
      <c r="T3449" s="655"/>
      <c r="U3449" s="655"/>
      <c r="V3449" s="654"/>
      <c r="W3449" s="655"/>
      <c r="X3449" s="655"/>
      <c r="Y3449" s="655"/>
      <c r="Z3449" s="655"/>
    </row>
    <row r="3450" spans="1:26" s="250" customFormat="1" x14ac:dyDescent="0.25">
      <c r="A3450" s="1340"/>
      <c r="B3450" s="1340"/>
      <c r="C3450" s="1341"/>
      <c r="E3450" s="1340"/>
      <c r="F3450" s="1340"/>
      <c r="L3450" s="254"/>
      <c r="M3450" s="1342"/>
      <c r="N3450" s="1342"/>
      <c r="O3450" s="1343"/>
      <c r="P3450" s="654"/>
      <c r="Q3450" s="655"/>
      <c r="R3450" s="655"/>
      <c r="S3450" s="655"/>
      <c r="T3450" s="655"/>
      <c r="U3450" s="655"/>
      <c r="V3450" s="654"/>
      <c r="W3450" s="655"/>
      <c r="X3450" s="655"/>
      <c r="Y3450" s="655"/>
      <c r="Z3450" s="655"/>
    </row>
    <row r="3451" spans="1:26" s="250" customFormat="1" x14ac:dyDescent="0.25">
      <c r="A3451" s="1340"/>
      <c r="B3451" s="1340"/>
      <c r="C3451" s="1341"/>
      <c r="E3451" s="1340"/>
      <c r="F3451" s="1340"/>
      <c r="L3451" s="254"/>
      <c r="M3451" s="1342"/>
      <c r="N3451" s="1342"/>
      <c r="O3451" s="1343"/>
      <c r="P3451" s="654"/>
      <c r="Q3451" s="655"/>
      <c r="R3451" s="655"/>
      <c r="S3451" s="655"/>
      <c r="T3451" s="655"/>
      <c r="U3451" s="655"/>
      <c r="V3451" s="654"/>
      <c r="W3451" s="655"/>
      <c r="X3451" s="655"/>
      <c r="Y3451" s="655"/>
      <c r="Z3451" s="655"/>
    </row>
    <row r="3452" spans="1:26" s="250" customFormat="1" x14ac:dyDescent="0.25">
      <c r="A3452" s="1340"/>
      <c r="B3452" s="1340"/>
      <c r="C3452" s="1341"/>
      <c r="E3452" s="1340"/>
      <c r="F3452" s="1340"/>
      <c r="L3452" s="254"/>
      <c r="M3452" s="1342"/>
      <c r="N3452" s="1342"/>
      <c r="O3452" s="1343"/>
      <c r="P3452" s="654"/>
      <c r="Q3452" s="655"/>
      <c r="R3452" s="655"/>
      <c r="S3452" s="655"/>
      <c r="T3452" s="655"/>
      <c r="U3452" s="655"/>
      <c r="V3452" s="654"/>
      <c r="W3452" s="655"/>
      <c r="X3452" s="655"/>
      <c r="Y3452" s="655"/>
      <c r="Z3452" s="655"/>
    </row>
    <row r="3453" spans="1:26" s="250" customFormat="1" x14ac:dyDescent="0.25">
      <c r="A3453" s="1340"/>
      <c r="B3453" s="1340"/>
      <c r="C3453" s="1341"/>
      <c r="E3453" s="1340"/>
      <c r="F3453" s="1340"/>
      <c r="L3453" s="254"/>
      <c r="M3453" s="1342"/>
      <c r="N3453" s="1342"/>
      <c r="O3453" s="1343"/>
      <c r="P3453" s="654"/>
      <c r="Q3453" s="655"/>
      <c r="R3453" s="655"/>
      <c r="S3453" s="655"/>
      <c r="T3453" s="655"/>
      <c r="U3453" s="655"/>
      <c r="V3453" s="654"/>
      <c r="W3453" s="655"/>
      <c r="X3453" s="655"/>
      <c r="Y3453" s="655"/>
      <c r="Z3453" s="655"/>
    </row>
    <row r="3454" spans="1:26" s="250" customFormat="1" x14ac:dyDescent="0.25">
      <c r="A3454" s="1340"/>
      <c r="B3454" s="1340"/>
      <c r="C3454" s="1341"/>
      <c r="E3454" s="1340"/>
      <c r="F3454" s="1340"/>
      <c r="L3454" s="254"/>
      <c r="M3454" s="1342"/>
      <c r="N3454" s="1342"/>
      <c r="O3454" s="1343"/>
      <c r="P3454" s="654"/>
      <c r="Q3454" s="655"/>
      <c r="R3454" s="655"/>
      <c r="S3454" s="655"/>
      <c r="T3454" s="655"/>
      <c r="U3454" s="655"/>
      <c r="V3454" s="654"/>
      <c r="W3454" s="655"/>
      <c r="X3454" s="655"/>
      <c r="Y3454" s="655"/>
      <c r="Z3454" s="655"/>
    </row>
    <row r="3455" spans="1:26" s="250" customFormat="1" x14ac:dyDescent="0.25">
      <c r="A3455" s="1340"/>
      <c r="B3455" s="1340"/>
      <c r="C3455" s="1341"/>
      <c r="E3455" s="1340"/>
      <c r="F3455" s="1340"/>
      <c r="L3455" s="254"/>
      <c r="M3455" s="1342"/>
      <c r="N3455" s="1342"/>
      <c r="O3455" s="1343"/>
      <c r="P3455" s="654"/>
      <c r="Q3455" s="655"/>
      <c r="R3455" s="655"/>
      <c r="S3455" s="655"/>
      <c r="T3455" s="655"/>
      <c r="U3455" s="655"/>
      <c r="V3455" s="654"/>
      <c r="W3455" s="655"/>
      <c r="X3455" s="655"/>
      <c r="Y3455" s="655"/>
      <c r="Z3455" s="655"/>
    </row>
    <row r="3456" spans="1:26" s="250" customFormat="1" x14ac:dyDescent="0.25">
      <c r="A3456" s="1340"/>
      <c r="B3456" s="1340"/>
      <c r="C3456" s="1341"/>
      <c r="E3456" s="1340"/>
      <c r="F3456" s="1340"/>
      <c r="L3456" s="254"/>
      <c r="M3456" s="1342"/>
      <c r="N3456" s="1342"/>
      <c r="O3456" s="1343"/>
      <c r="P3456" s="654"/>
      <c r="Q3456" s="655"/>
      <c r="R3456" s="655"/>
      <c r="S3456" s="655"/>
      <c r="T3456" s="655"/>
      <c r="U3456" s="655"/>
      <c r="V3456" s="654"/>
      <c r="W3456" s="655"/>
      <c r="X3456" s="655"/>
      <c r="Y3456" s="655"/>
      <c r="Z3456" s="655"/>
    </row>
    <row r="3457" spans="1:26" s="250" customFormat="1" x14ac:dyDescent="0.25">
      <c r="A3457" s="1340"/>
      <c r="B3457" s="1340"/>
      <c r="C3457" s="1341"/>
      <c r="E3457" s="1340"/>
      <c r="F3457" s="1340"/>
      <c r="L3457" s="254"/>
      <c r="M3457" s="1342"/>
      <c r="N3457" s="1342"/>
      <c r="O3457" s="1343"/>
      <c r="P3457" s="654"/>
      <c r="Q3457" s="655"/>
      <c r="R3457" s="655"/>
      <c r="S3457" s="655"/>
      <c r="T3457" s="655"/>
      <c r="U3457" s="655"/>
      <c r="V3457" s="654"/>
      <c r="W3457" s="655"/>
      <c r="X3457" s="655"/>
      <c r="Y3457" s="655"/>
      <c r="Z3457" s="655"/>
    </row>
    <row r="3458" spans="1:26" s="250" customFormat="1" x14ac:dyDescent="0.25">
      <c r="A3458" s="1340"/>
      <c r="B3458" s="1340"/>
      <c r="C3458" s="1341"/>
      <c r="E3458" s="1340"/>
      <c r="F3458" s="1340"/>
      <c r="L3458" s="254"/>
      <c r="M3458" s="1342"/>
      <c r="N3458" s="1342"/>
      <c r="O3458" s="1343"/>
      <c r="P3458" s="654"/>
      <c r="Q3458" s="655"/>
      <c r="R3458" s="655"/>
      <c r="S3458" s="655"/>
      <c r="T3458" s="655"/>
      <c r="U3458" s="655"/>
      <c r="V3458" s="654"/>
      <c r="W3458" s="655"/>
      <c r="X3458" s="655"/>
      <c r="Y3458" s="655"/>
      <c r="Z3458" s="655"/>
    </row>
    <row r="3459" spans="1:26" s="250" customFormat="1" x14ac:dyDescent="0.25">
      <c r="A3459" s="1340"/>
      <c r="B3459" s="1340"/>
      <c r="C3459" s="1341"/>
      <c r="E3459" s="1340"/>
      <c r="F3459" s="1340"/>
      <c r="L3459" s="254"/>
      <c r="M3459" s="1342"/>
      <c r="N3459" s="1342"/>
      <c r="O3459" s="1343"/>
      <c r="P3459" s="654"/>
      <c r="Q3459" s="655"/>
      <c r="R3459" s="655"/>
      <c r="S3459" s="655"/>
      <c r="T3459" s="655"/>
      <c r="U3459" s="655"/>
      <c r="V3459" s="654"/>
      <c r="W3459" s="655"/>
      <c r="X3459" s="655"/>
      <c r="Y3459" s="655"/>
      <c r="Z3459" s="655"/>
    </row>
    <row r="3460" spans="1:26" s="250" customFormat="1" x14ac:dyDescent="0.25">
      <c r="A3460" s="1340"/>
      <c r="B3460" s="1340"/>
      <c r="C3460" s="1341"/>
      <c r="E3460" s="1340"/>
      <c r="F3460" s="1340"/>
      <c r="L3460" s="254"/>
      <c r="M3460" s="1342"/>
      <c r="N3460" s="1342"/>
      <c r="O3460" s="1343"/>
      <c r="P3460" s="654"/>
      <c r="Q3460" s="655"/>
      <c r="R3460" s="655"/>
      <c r="S3460" s="655"/>
      <c r="T3460" s="655"/>
      <c r="U3460" s="655"/>
      <c r="V3460" s="654"/>
      <c r="W3460" s="655"/>
      <c r="X3460" s="655"/>
      <c r="Y3460" s="655"/>
      <c r="Z3460" s="655"/>
    </row>
    <row r="3461" spans="1:26" s="250" customFormat="1" x14ac:dyDescent="0.25">
      <c r="A3461" s="1340"/>
      <c r="B3461" s="1340"/>
      <c r="C3461" s="1341"/>
      <c r="E3461" s="1340"/>
      <c r="F3461" s="1340"/>
      <c r="L3461" s="254"/>
      <c r="M3461" s="1342"/>
      <c r="N3461" s="1342"/>
      <c r="O3461" s="1343"/>
      <c r="P3461" s="654"/>
      <c r="Q3461" s="655"/>
      <c r="R3461" s="655"/>
      <c r="S3461" s="655"/>
      <c r="T3461" s="655"/>
      <c r="U3461" s="655"/>
      <c r="V3461" s="654"/>
      <c r="W3461" s="655"/>
      <c r="X3461" s="655"/>
      <c r="Y3461" s="655"/>
      <c r="Z3461" s="655"/>
    </row>
    <row r="3462" spans="1:26" s="250" customFormat="1" x14ac:dyDescent="0.25">
      <c r="A3462" s="1340"/>
      <c r="B3462" s="1340"/>
      <c r="C3462" s="1341"/>
      <c r="E3462" s="1340"/>
      <c r="F3462" s="1340"/>
      <c r="L3462" s="254"/>
      <c r="M3462" s="1342"/>
      <c r="N3462" s="1342"/>
      <c r="O3462" s="1343"/>
      <c r="P3462" s="654"/>
      <c r="Q3462" s="655"/>
      <c r="R3462" s="655"/>
      <c r="S3462" s="655"/>
      <c r="T3462" s="655"/>
      <c r="U3462" s="655"/>
      <c r="V3462" s="654"/>
      <c r="W3462" s="655"/>
      <c r="X3462" s="655"/>
      <c r="Y3462" s="655"/>
      <c r="Z3462" s="655"/>
    </row>
    <row r="3463" spans="1:26" s="250" customFormat="1" x14ac:dyDescent="0.25">
      <c r="A3463" s="1340"/>
      <c r="B3463" s="1340"/>
      <c r="C3463" s="1341"/>
      <c r="E3463" s="1340"/>
      <c r="F3463" s="1340"/>
      <c r="L3463" s="254"/>
      <c r="M3463" s="1342"/>
      <c r="N3463" s="1342"/>
      <c r="O3463" s="1343"/>
      <c r="P3463" s="654"/>
      <c r="Q3463" s="655"/>
      <c r="R3463" s="655"/>
      <c r="S3463" s="655"/>
      <c r="T3463" s="655"/>
      <c r="U3463" s="655"/>
      <c r="V3463" s="654"/>
      <c r="W3463" s="655"/>
      <c r="X3463" s="655"/>
      <c r="Y3463" s="655"/>
      <c r="Z3463" s="655"/>
    </row>
    <row r="3464" spans="1:26" s="250" customFormat="1" x14ac:dyDescent="0.25">
      <c r="A3464" s="1340"/>
      <c r="B3464" s="1340"/>
      <c r="C3464" s="1341"/>
      <c r="E3464" s="1340"/>
      <c r="F3464" s="1340"/>
      <c r="L3464" s="254"/>
      <c r="M3464" s="1342"/>
      <c r="N3464" s="1342"/>
      <c r="O3464" s="1343"/>
      <c r="P3464" s="654"/>
      <c r="Q3464" s="655"/>
      <c r="R3464" s="655"/>
      <c r="S3464" s="655"/>
      <c r="T3464" s="655"/>
      <c r="U3464" s="655"/>
      <c r="V3464" s="654"/>
      <c r="W3464" s="655"/>
      <c r="X3464" s="655"/>
      <c r="Y3464" s="655"/>
      <c r="Z3464" s="655"/>
    </row>
    <row r="3465" spans="1:26" s="250" customFormat="1" x14ac:dyDescent="0.25">
      <c r="A3465" s="1340"/>
      <c r="B3465" s="1340"/>
      <c r="C3465" s="1341"/>
      <c r="E3465" s="1340"/>
      <c r="F3465" s="1340"/>
      <c r="L3465" s="254"/>
      <c r="M3465" s="1342"/>
      <c r="N3465" s="1342"/>
      <c r="O3465" s="1343"/>
      <c r="P3465" s="654"/>
      <c r="Q3465" s="655"/>
      <c r="R3465" s="655"/>
      <c r="S3465" s="655"/>
      <c r="T3465" s="655"/>
      <c r="U3465" s="655"/>
      <c r="V3465" s="654"/>
      <c r="W3465" s="655"/>
      <c r="X3465" s="655"/>
      <c r="Y3465" s="655"/>
      <c r="Z3465" s="655"/>
    </row>
    <row r="3466" spans="1:26" s="250" customFormat="1" x14ac:dyDescent="0.25">
      <c r="A3466" s="1340"/>
      <c r="B3466" s="1340"/>
      <c r="C3466" s="1341"/>
      <c r="E3466" s="1340"/>
      <c r="F3466" s="1340"/>
      <c r="L3466" s="254"/>
      <c r="M3466" s="1342"/>
      <c r="N3466" s="1342"/>
      <c r="O3466" s="1343"/>
      <c r="P3466" s="654"/>
      <c r="Q3466" s="655"/>
      <c r="R3466" s="655"/>
      <c r="S3466" s="655"/>
      <c r="T3466" s="655"/>
      <c r="U3466" s="655"/>
      <c r="V3466" s="654"/>
      <c r="W3466" s="655"/>
      <c r="X3466" s="655"/>
      <c r="Y3466" s="655"/>
      <c r="Z3466" s="655"/>
    </row>
    <row r="3467" spans="1:26" s="250" customFormat="1" x14ac:dyDescent="0.25">
      <c r="A3467" s="1340"/>
      <c r="B3467" s="1340"/>
      <c r="C3467" s="1341"/>
      <c r="E3467" s="1340"/>
      <c r="F3467" s="1340"/>
      <c r="L3467" s="254"/>
      <c r="M3467" s="1342"/>
      <c r="N3467" s="1342"/>
      <c r="O3467" s="1343"/>
      <c r="P3467" s="654"/>
      <c r="Q3467" s="655"/>
      <c r="R3467" s="655"/>
      <c r="S3467" s="655"/>
      <c r="T3467" s="655"/>
      <c r="U3467" s="655"/>
      <c r="V3467" s="654"/>
      <c r="W3467" s="655"/>
      <c r="X3467" s="655"/>
      <c r="Y3467" s="655"/>
      <c r="Z3467" s="655"/>
    </row>
    <row r="3468" spans="1:26" s="250" customFormat="1" x14ac:dyDescent="0.25">
      <c r="A3468" s="1340"/>
      <c r="B3468" s="1340"/>
      <c r="C3468" s="1341"/>
      <c r="E3468" s="1340"/>
      <c r="F3468" s="1340"/>
      <c r="L3468" s="254"/>
      <c r="M3468" s="1342"/>
      <c r="N3468" s="1342"/>
      <c r="O3468" s="1343"/>
      <c r="P3468" s="654"/>
      <c r="Q3468" s="655"/>
      <c r="R3468" s="655"/>
      <c r="S3468" s="655"/>
      <c r="T3468" s="655"/>
      <c r="U3468" s="655"/>
      <c r="V3468" s="654"/>
      <c r="W3468" s="655"/>
      <c r="X3468" s="655"/>
      <c r="Y3468" s="655"/>
      <c r="Z3468" s="655"/>
    </row>
    <row r="3469" spans="1:26" s="250" customFormat="1" x14ac:dyDescent="0.25">
      <c r="A3469" s="1340"/>
      <c r="B3469" s="1340"/>
      <c r="C3469" s="1341"/>
      <c r="E3469" s="1340"/>
      <c r="F3469" s="1340"/>
      <c r="L3469" s="254"/>
      <c r="M3469" s="1342"/>
      <c r="N3469" s="1342"/>
      <c r="O3469" s="1343"/>
      <c r="P3469" s="654"/>
      <c r="Q3469" s="655"/>
      <c r="R3469" s="655"/>
      <c r="S3469" s="655"/>
      <c r="T3469" s="655"/>
      <c r="U3469" s="655"/>
      <c r="V3469" s="654"/>
      <c r="W3469" s="655"/>
      <c r="X3469" s="655"/>
      <c r="Y3469" s="655"/>
      <c r="Z3469" s="655"/>
    </row>
    <row r="3470" spans="1:26" s="250" customFormat="1" x14ac:dyDescent="0.25">
      <c r="A3470" s="1340"/>
      <c r="B3470" s="1340"/>
      <c r="C3470" s="1341"/>
      <c r="E3470" s="1340"/>
      <c r="F3470" s="1340"/>
      <c r="L3470" s="254"/>
      <c r="M3470" s="1342"/>
      <c r="N3470" s="1342"/>
      <c r="O3470" s="1343"/>
      <c r="P3470" s="654"/>
      <c r="Q3470" s="655"/>
      <c r="R3470" s="655"/>
      <c r="S3470" s="655"/>
      <c r="T3470" s="655"/>
      <c r="U3470" s="655"/>
      <c r="V3470" s="654"/>
      <c r="W3470" s="655"/>
      <c r="X3470" s="655"/>
      <c r="Y3470" s="655"/>
      <c r="Z3470" s="655"/>
    </row>
    <row r="3471" spans="1:26" s="250" customFormat="1" x14ac:dyDescent="0.25">
      <c r="A3471" s="1340"/>
      <c r="B3471" s="1340"/>
      <c r="C3471" s="1341"/>
      <c r="E3471" s="1340"/>
      <c r="F3471" s="1340"/>
      <c r="L3471" s="254"/>
      <c r="M3471" s="1342"/>
      <c r="N3471" s="1342"/>
      <c r="O3471" s="1343"/>
      <c r="P3471" s="654"/>
      <c r="Q3471" s="655"/>
      <c r="R3471" s="655"/>
      <c r="S3471" s="655"/>
      <c r="T3471" s="655"/>
      <c r="U3471" s="655"/>
      <c r="V3471" s="654"/>
      <c r="W3471" s="655"/>
      <c r="X3471" s="655"/>
      <c r="Y3471" s="655"/>
      <c r="Z3471" s="655"/>
    </row>
    <row r="3472" spans="1:26" s="250" customFormat="1" x14ac:dyDescent="0.25">
      <c r="A3472" s="1340"/>
      <c r="B3472" s="1340"/>
      <c r="C3472" s="1341"/>
      <c r="E3472" s="1340"/>
      <c r="F3472" s="1340"/>
      <c r="L3472" s="254"/>
      <c r="M3472" s="1342"/>
      <c r="N3472" s="1342"/>
      <c r="O3472" s="1343"/>
      <c r="P3472" s="654"/>
      <c r="Q3472" s="655"/>
      <c r="R3472" s="655"/>
      <c r="S3472" s="655"/>
      <c r="T3472" s="655"/>
      <c r="U3472" s="655"/>
      <c r="V3472" s="654"/>
      <c r="W3472" s="655"/>
      <c r="X3472" s="655"/>
      <c r="Y3472" s="655"/>
      <c r="Z3472" s="655"/>
    </row>
    <row r="3473" spans="1:26" s="250" customFormat="1" x14ac:dyDescent="0.25">
      <c r="A3473" s="1340"/>
      <c r="B3473" s="1340"/>
      <c r="C3473" s="1341"/>
      <c r="E3473" s="1340"/>
      <c r="F3473" s="1340"/>
      <c r="L3473" s="254"/>
      <c r="M3473" s="1342"/>
      <c r="N3473" s="1342"/>
      <c r="O3473" s="1343"/>
      <c r="P3473" s="654"/>
      <c r="Q3473" s="655"/>
      <c r="R3473" s="655"/>
      <c r="S3473" s="655"/>
      <c r="T3473" s="655"/>
      <c r="U3473" s="655"/>
      <c r="V3473" s="654"/>
      <c r="W3473" s="655"/>
      <c r="X3473" s="655"/>
      <c r="Y3473" s="655"/>
      <c r="Z3473" s="655"/>
    </row>
    <row r="3474" spans="1:26" s="250" customFormat="1" x14ac:dyDescent="0.25">
      <c r="A3474" s="1340"/>
      <c r="B3474" s="1340"/>
      <c r="C3474" s="1341"/>
      <c r="E3474" s="1340"/>
      <c r="F3474" s="1340"/>
      <c r="L3474" s="254"/>
      <c r="M3474" s="1342"/>
      <c r="N3474" s="1342"/>
      <c r="O3474" s="1343"/>
      <c r="P3474" s="654"/>
      <c r="Q3474" s="655"/>
      <c r="R3474" s="655"/>
      <c r="S3474" s="655"/>
      <c r="T3474" s="655"/>
      <c r="U3474" s="655"/>
      <c r="V3474" s="654"/>
      <c r="W3474" s="655"/>
      <c r="X3474" s="655"/>
      <c r="Y3474" s="655"/>
      <c r="Z3474" s="655"/>
    </row>
    <row r="3475" spans="1:26" s="250" customFormat="1" x14ac:dyDescent="0.25">
      <c r="A3475" s="1340"/>
      <c r="B3475" s="1340"/>
      <c r="C3475" s="1341"/>
      <c r="E3475" s="1340"/>
      <c r="F3475" s="1340"/>
      <c r="L3475" s="254"/>
      <c r="M3475" s="1342"/>
      <c r="N3475" s="1342"/>
      <c r="O3475" s="1343"/>
      <c r="P3475" s="654"/>
      <c r="Q3475" s="655"/>
      <c r="R3475" s="655"/>
      <c r="S3475" s="655"/>
      <c r="T3475" s="655"/>
      <c r="U3475" s="655"/>
      <c r="V3475" s="654"/>
      <c r="W3475" s="655"/>
      <c r="X3475" s="655"/>
      <c r="Y3475" s="655"/>
      <c r="Z3475" s="655"/>
    </row>
    <row r="3476" spans="1:26" s="250" customFormat="1" x14ac:dyDescent="0.25">
      <c r="A3476" s="1340"/>
      <c r="B3476" s="1340"/>
      <c r="C3476" s="1341"/>
      <c r="E3476" s="1340"/>
      <c r="F3476" s="1340"/>
      <c r="L3476" s="254"/>
      <c r="M3476" s="1342"/>
      <c r="N3476" s="1342"/>
      <c r="O3476" s="1343"/>
      <c r="P3476" s="654"/>
      <c r="Q3476" s="655"/>
      <c r="R3476" s="655"/>
      <c r="S3476" s="655"/>
      <c r="T3476" s="655"/>
      <c r="U3476" s="655"/>
      <c r="V3476" s="654"/>
      <c r="W3476" s="655"/>
      <c r="X3476" s="655"/>
      <c r="Y3476" s="655"/>
      <c r="Z3476" s="655"/>
    </row>
    <row r="3477" spans="1:26" s="250" customFormat="1" x14ac:dyDescent="0.25">
      <c r="A3477" s="1340"/>
      <c r="B3477" s="1340"/>
      <c r="C3477" s="1341"/>
      <c r="E3477" s="1340"/>
      <c r="F3477" s="1340"/>
      <c r="L3477" s="254"/>
      <c r="M3477" s="1342"/>
      <c r="N3477" s="1342"/>
      <c r="O3477" s="1343"/>
      <c r="P3477" s="654"/>
      <c r="Q3477" s="655"/>
      <c r="R3477" s="655"/>
      <c r="S3477" s="655"/>
      <c r="T3477" s="655"/>
      <c r="U3477" s="655"/>
      <c r="V3477" s="654"/>
      <c r="W3477" s="655"/>
      <c r="X3477" s="655"/>
      <c r="Y3477" s="655"/>
      <c r="Z3477" s="655"/>
    </row>
    <row r="3478" spans="1:26" s="250" customFormat="1" x14ac:dyDescent="0.25">
      <c r="A3478" s="1340"/>
      <c r="B3478" s="1340"/>
      <c r="C3478" s="1341"/>
      <c r="E3478" s="1340"/>
      <c r="F3478" s="1340"/>
      <c r="L3478" s="254"/>
      <c r="M3478" s="1342"/>
      <c r="N3478" s="1342"/>
      <c r="O3478" s="1343"/>
      <c r="P3478" s="654"/>
      <c r="Q3478" s="655"/>
      <c r="R3478" s="655"/>
      <c r="S3478" s="655"/>
      <c r="T3478" s="655"/>
      <c r="U3478" s="655"/>
      <c r="V3478" s="654"/>
      <c r="W3478" s="655"/>
      <c r="X3478" s="655"/>
      <c r="Y3478" s="655"/>
      <c r="Z3478" s="655"/>
    </row>
    <row r="3479" spans="1:26" s="250" customFormat="1" x14ac:dyDescent="0.25">
      <c r="A3479" s="1340"/>
      <c r="B3479" s="1340"/>
      <c r="C3479" s="1341"/>
      <c r="E3479" s="1340"/>
      <c r="F3479" s="1340"/>
      <c r="L3479" s="254"/>
      <c r="M3479" s="1342"/>
      <c r="N3479" s="1342"/>
      <c r="O3479" s="1343"/>
      <c r="P3479" s="654"/>
      <c r="Q3479" s="655"/>
      <c r="R3479" s="655"/>
      <c r="S3479" s="655"/>
      <c r="T3479" s="655"/>
      <c r="U3479" s="655"/>
      <c r="V3479" s="654"/>
      <c r="W3479" s="655"/>
      <c r="X3479" s="655"/>
      <c r="Y3479" s="655"/>
      <c r="Z3479" s="655"/>
    </row>
    <row r="3480" spans="1:26" s="250" customFormat="1" x14ac:dyDescent="0.25">
      <c r="A3480" s="1340"/>
      <c r="B3480" s="1340"/>
      <c r="C3480" s="1341"/>
      <c r="E3480" s="1340"/>
      <c r="F3480" s="1340"/>
      <c r="L3480" s="254"/>
      <c r="M3480" s="1342"/>
      <c r="N3480" s="1342"/>
      <c r="O3480" s="1343"/>
      <c r="P3480" s="654"/>
      <c r="Q3480" s="655"/>
      <c r="R3480" s="655"/>
      <c r="S3480" s="655"/>
      <c r="T3480" s="655"/>
      <c r="U3480" s="655"/>
      <c r="V3480" s="654"/>
      <c r="W3480" s="655"/>
      <c r="X3480" s="655"/>
      <c r="Y3480" s="655"/>
      <c r="Z3480" s="655"/>
    </row>
    <row r="3481" spans="1:26" s="250" customFormat="1" x14ac:dyDescent="0.25">
      <c r="A3481" s="1340"/>
      <c r="B3481" s="1340"/>
      <c r="C3481" s="1341"/>
      <c r="E3481" s="1340"/>
      <c r="F3481" s="1340"/>
      <c r="L3481" s="254"/>
      <c r="M3481" s="1342"/>
      <c r="N3481" s="1342"/>
      <c r="O3481" s="1343"/>
      <c r="P3481" s="654"/>
      <c r="Q3481" s="655"/>
      <c r="R3481" s="655"/>
      <c r="S3481" s="655"/>
      <c r="T3481" s="655"/>
      <c r="U3481" s="655"/>
      <c r="V3481" s="654"/>
      <c r="W3481" s="655"/>
      <c r="X3481" s="655"/>
      <c r="Y3481" s="655"/>
      <c r="Z3481" s="655"/>
    </row>
    <row r="3482" spans="1:26" s="250" customFormat="1" x14ac:dyDescent="0.25">
      <c r="A3482" s="1340"/>
      <c r="B3482" s="1340"/>
      <c r="C3482" s="1341"/>
      <c r="E3482" s="1340"/>
      <c r="F3482" s="1340"/>
      <c r="L3482" s="254"/>
      <c r="M3482" s="1342"/>
      <c r="N3482" s="1342"/>
      <c r="O3482" s="1343"/>
      <c r="P3482" s="654"/>
      <c r="Q3482" s="655"/>
      <c r="R3482" s="655"/>
      <c r="S3482" s="655"/>
      <c r="T3482" s="655"/>
      <c r="U3482" s="655"/>
      <c r="V3482" s="654"/>
      <c r="W3482" s="655"/>
      <c r="X3482" s="655"/>
      <c r="Y3482" s="655"/>
      <c r="Z3482" s="655"/>
    </row>
    <row r="3483" spans="1:26" s="250" customFormat="1" x14ac:dyDescent="0.25">
      <c r="A3483" s="1340"/>
      <c r="B3483" s="1340"/>
      <c r="C3483" s="1341"/>
      <c r="E3483" s="1340"/>
      <c r="F3483" s="1340"/>
      <c r="L3483" s="254"/>
      <c r="M3483" s="1342"/>
      <c r="N3483" s="1342"/>
      <c r="O3483" s="1343"/>
      <c r="P3483" s="654"/>
      <c r="Q3483" s="655"/>
      <c r="R3483" s="655"/>
      <c r="S3483" s="655"/>
      <c r="T3483" s="655"/>
      <c r="U3483" s="655"/>
      <c r="V3483" s="654"/>
      <c r="W3483" s="655"/>
      <c r="X3483" s="655"/>
      <c r="Y3483" s="655"/>
      <c r="Z3483" s="655"/>
    </row>
    <row r="3484" spans="1:26" s="250" customFormat="1" x14ac:dyDescent="0.25">
      <c r="A3484" s="1340"/>
      <c r="B3484" s="1340"/>
      <c r="C3484" s="1341"/>
      <c r="E3484" s="1340"/>
      <c r="F3484" s="1340"/>
      <c r="L3484" s="254"/>
      <c r="M3484" s="1342"/>
      <c r="N3484" s="1342"/>
      <c r="O3484" s="1343"/>
      <c r="P3484" s="654"/>
      <c r="Q3484" s="655"/>
      <c r="R3484" s="655"/>
      <c r="S3484" s="655"/>
      <c r="T3484" s="655"/>
      <c r="U3484" s="655"/>
      <c r="V3484" s="654"/>
      <c r="W3484" s="655"/>
      <c r="X3484" s="655"/>
      <c r="Y3484" s="655"/>
      <c r="Z3484" s="655"/>
    </row>
    <row r="3485" spans="1:26" s="250" customFormat="1" x14ac:dyDescent="0.25">
      <c r="A3485" s="1340"/>
      <c r="B3485" s="1340"/>
      <c r="C3485" s="1341"/>
      <c r="E3485" s="1340"/>
      <c r="F3485" s="1340"/>
      <c r="L3485" s="254"/>
      <c r="M3485" s="1342"/>
      <c r="N3485" s="1342"/>
      <c r="O3485" s="1343"/>
      <c r="P3485" s="654"/>
      <c r="Q3485" s="655"/>
      <c r="R3485" s="655"/>
      <c r="S3485" s="655"/>
      <c r="T3485" s="655"/>
      <c r="U3485" s="655"/>
      <c r="V3485" s="654"/>
      <c r="W3485" s="655"/>
      <c r="X3485" s="655"/>
      <c r="Y3485" s="655"/>
      <c r="Z3485" s="655"/>
    </row>
    <row r="3486" spans="1:26" s="250" customFormat="1" x14ac:dyDescent="0.25">
      <c r="A3486" s="1340"/>
      <c r="B3486" s="1340"/>
      <c r="C3486" s="1341"/>
      <c r="E3486" s="1340"/>
      <c r="F3486" s="1340"/>
      <c r="L3486" s="254"/>
      <c r="M3486" s="1342"/>
      <c r="N3486" s="1342"/>
      <c r="O3486" s="1343"/>
      <c r="P3486" s="654"/>
      <c r="Q3486" s="655"/>
      <c r="R3486" s="655"/>
      <c r="S3486" s="655"/>
      <c r="T3486" s="655"/>
      <c r="U3486" s="655"/>
      <c r="V3486" s="654"/>
      <c r="W3486" s="655"/>
      <c r="X3486" s="655"/>
      <c r="Y3486" s="655"/>
      <c r="Z3486" s="655"/>
    </row>
    <row r="3487" spans="1:26" s="250" customFormat="1" x14ac:dyDescent="0.25">
      <c r="A3487" s="1340"/>
      <c r="B3487" s="1340"/>
      <c r="C3487" s="1341"/>
      <c r="E3487" s="1340"/>
      <c r="F3487" s="1340"/>
      <c r="L3487" s="254"/>
      <c r="M3487" s="1342"/>
      <c r="N3487" s="1342"/>
      <c r="O3487" s="1343"/>
      <c r="P3487" s="654"/>
      <c r="Q3487" s="655"/>
      <c r="R3487" s="655"/>
      <c r="S3487" s="655"/>
      <c r="T3487" s="655"/>
      <c r="U3487" s="655"/>
      <c r="V3487" s="654"/>
      <c r="W3487" s="655"/>
      <c r="X3487" s="655"/>
      <c r="Y3487" s="655"/>
      <c r="Z3487" s="655"/>
    </row>
    <row r="3488" spans="1:26" s="250" customFormat="1" x14ac:dyDescent="0.25">
      <c r="A3488" s="1340"/>
      <c r="B3488" s="1340"/>
      <c r="C3488" s="1341"/>
      <c r="E3488" s="1340"/>
      <c r="F3488" s="1340"/>
      <c r="L3488" s="254"/>
      <c r="M3488" s="1342"/>
      <c r="N3488" s="1342"/>
      <c r="O3488" s="1343"/>
      <c r="P3488" s="654"/>
      <c r="Q3488" s="655"/>
      <c r="R3488" s="655"/>
      <c r="S3488" s="655"/>
      <c r="T3488" s="655"/>
      <c r="U3488" s="655"/>
      <c r="V3488" s="654"/>
      <c r="W3488" s="655"/>
      <c r="X3488" s="655"/>
      <c r="Y3488" s="655"/>
      <c r="Z3488" s="655"/>
    </row>
    <row r="3489" spans="1:26" s="250" customFormat="1" x14ac:dyDescent="0.25">
      <c r="A3489" s="1340"/>
      <c r="B3489" s="1340"/>
      <c r="C3489" s="1341"/>
      <c r="E3489" s="1340"/>
      <c r="F3489" s="1340"/>
      <c r="L3489" s="254"/>
      <c r="M3489" s="1342"/>
      <c r="N3489" s="1342"/>
      <c r="O3489" s="1343"/>
      <c r="P3489" s="654"/>
      <c r="Q3489" s="655"/>
      <c r="R3489" s="655"/>
      <c r="S3489" s="655"/>
      <c r="T3489" s="655"/>
      <c r="U3489" s="655"/>
      <c r="V3489" s="654"/>
      <c r="W3489" s="655"/>
      <c r="X3489" s="655"/>
      <c r="Y3489" s="655"/>
      <c r="Z3489" s="655"/>
    </row>
    <row r="3490" spans="1:26" s="250" customFormat="1" x14ac:dyDescent="0.25">
      <c r="A3490" s="1340"/>
      <c r="B3490" s="1340"/>
      <c r="C3490" s="1341"/>
      <c r="E3490" s="1340"/>
      <c r="F3490" s="1340"/>
      <c r="L3490" s="254"/>
      <c r="M3490" s="1342"/>
      <c r="N3490" s="1342"/>
      <c r="O3490" s="1343"/>
      <c r="P3490" s="654"/>
      <c r="Q3490" s="655"/>
      <c r="R3490" s="655"/>
      <c r="S3490" s="655"/>
      <c r="T3490" s="655"/>
      <c r="U3490" s="655"/>
      <c r="V3490" s="654"/>
      <c r="W3490" s="655"/>
      <c r="X3490" s="655"/>
      <c r="Y3490" s="655"/>
      <c r="Z3490" s="655"/>
    </row>
    <row r="3491" spans="1:26" s="250" customFormat="1" x14ac:dyDescent="0.25">
      <c r="A3491" s="1340"/>
      <c r="B3491" s="1340"/>
      <c r="C3491" s="1341"/>
      <c r="E3491" s="1340"/>
      <c r="F3491" s="1340"/>
      <c r="L3491" s="254"/>
      <c r="M3491" s="1342"/>
      <c r="N3491" s="1342"/>
      <c r="O3491" s="1343"/>
      <c r="P3491" s="654"/>
      <c r="Q3491" s="655"/>
      <c r="R3491" s="655"/>
      <c r="S3491" s="655"/>
      <c r="T3491" s="655"/>
      <c r="U3491" s="655"/>
      <c r="V3491" s="654"/>
      <c r="W3491" s="655"/>
      <c r="X3491" s="655"/>
      <c r="Y3491" s="655"/>
      <c r="Z3491" s="655"/>
    </row>
    <row r="3492" spans="1:26" s="250" customFormat="1" x14ac:dyDescent="0.25">
      <c r="A3492" s="1340"/>
      <c r="B3492" s="1340"/>
      <c r="C3492" s="1341"/>
      <c r="E3492" s="1340"/>
      <c r="F3492" s="1340"/>
      <c r="L3492" s="254"/>
      <c r="M3492" s="1342"/>
      <c r="N3492" s="1342"/>
      <c r="O3492" s="1343"/>
      <c r="P3492" s="654"/>
      <c r="Q3492" s="655"/>
      <c r="R3492" s="655"/>
      <c r="S3492" s="655"/>
      <c r="T3492" s="655"/>
      <c r="U3492" s="655"/>
      <c r="V3492" s="654"/>
      <c r="W3492" s="655"/>
      <c r="X3492" s="655"/>
      <c r="Y3492" s="655"/>
      <c r="Z3492" s="655"/>
    </row>
    <row r="3493" spans="1:26" s="250" customFormat="1" x14ac:dyDescent="0.25">
      <c r="A3493" s="1340"/>
      <c r="B3493" s="1340"/>
      <c r="C3493" s="1341"/>
      <c r="E3493" s="1340"/>
      <c r="F3493" s="1340"/>
      <c r="L3493" s="254"/>
      <c r="M3493" s="1342"/>
      <c r="N3493" s="1342"/>
      <c r="O3493" s="1343"/>
      <c r="P3493" s="654"/>
      <c r="Q3493" s="655"/>
      <c r="R3493" s="655"/>
      <c r="S3493" s="655"/>
      <c r="T3493" s="655"/>
      <c r="U3493" s="655"/>
      <c r="V3493" s="654"/>
      <c r="W3493" s="655"/>
      <c r="X3493" s="655"/>
      <c r="Y3493" s="655"/>
      <c r="Z3493" s="655"/>
    </row>
    <row r="3494" spans="1:26" s="250" customFormat="1" x14ac:dyDescent="0.25">
      <c r="A3494" s="1340"/>
      <c r="B3494" s="1340"/>
      <c r="C3494" s="1341"/>
      <c r="E3494" s="1340"/>
      <c r="F3494" s="1340"/>
      <c r="L3494" s="254"/>
      <c r="M3494" s="1342"/>
      <c r="N3494" s="1342"/>
      <c r="O3494" s="1343"/>
      <c r="P3494" s="654"/>
      <c r="Q3494" s="655"/>
      <c r="R3494" s="655"/>
      <c r="S3494" s="655"/>
      <c r="T3494" s="655"/>
      <c r="U3494" s="655"/>
      <c r="V3494" s="654"/>
      <c r="W3494" s="655"/>
      <c r="X3494" s="655"/>
      <c r="Y3494" s="655"/>
      <c r="Z3494" s="655"/>
    </row>
    <row r="3495" spans="1:26" s="250" customFormat="1" x14ac:dyDescent="0.25">
      <c r="A3495" s="1340"/>
      <c r="B3495" s="1340"/>
      <c r="C3495" s="1341"/>
      <c r="E3495" s="1340"/>
      <c r="F3495" s="1340"/>
      <c r="L3495" s="254"/>
      <c r="M3495" s="1342"/>
      <c r="N3495" s="1342"/>
      <c r="O3495" s="1343"/>
      <c r="P3495" s="654"/>
      <c r="Q3495" s="655"/>
      <c r="R3495" s="655"/>
      <c r="S3495" s="655"/>
      <c r="T3495" s="655"/>
      <c r="U3495" s="655"/>
      <c r="V3495" s="654"/>
      <c r="W3495" s="655"/>
      <c r="X3495" s="655"/>
      <c r="Y3495" s="655"/>
      <c r="Z3495" s="655"/>
    </row>
    <row r="3496" spans="1:26" s="250" customFormat="1" x14ac:dyDescent="0.25">
      <c r="A3496" s="1340"/>
      <c r="B3496" s="1340"/>
      <c r="C3496" s="1341"/>
      <c r="E3496" s="1340"/>
      <c r="F3496" s="1340"/>
      <c r="L3496" s="254"/>
      <c r="M3496" s="1342"/>
      <c r="N3496" s="1342"/>
      <c r="O3496" s="1343"/>
      <c r="P3496" s="654"/>
      <c r="Q3496" s="655"/>
      <c r="R3496" s="655"/>
      <c r="S3496" s="655"/>
      <c r="T3496" s="655"/>
      <c r="U3496" s="655"/>
      <c r="V3496" s="654"/>
      <c r="W3496" s="655"/>
      <c r="X3496" s="655"/>
      <c r="Y3496" s="655"/>
      <c r="Z3496" s="655"/>
    </row>
    <row r="3497" spans="1:26" s="250" customFormat="1" x14ac:dyDescent="0.25">
      <c r="A3497" s="1340"/>
      <c r="B3497" s="1340"/>
      <c r="C3497" s="1341"/>
      <c r="E3497" s="1340"/>
      <c r="F3497" s="1340"/>
      <c r="L3497" s="254"/>
      <c r="M3497" s="1342"/>
      <c r="N3497" s="1342"/>
      <c r="O3497" s="1343"/>
      <c r="P3497" s="654"/>
      <c r="Q3497" s="655"/>
      <c r="R3497" s="655"/>
      <c r="S3497" s="655"/>
      <c r="T3497" s="655"/>
      <c r="U3497" s="655"/>
      <c r="V3497" s="654"/>
      <c r="W3497" s="655"/>
      <c r="X3497" s="655"/>
      <c r="Y3497" s="655"/>
      <c r="Z3497" s="655"/>
    </row>
    <row r="3498" spans="1:26" s="250" customFormat="1" x14ac:dyDescent="0.25">
      <c r="A3498" s="1340"/>
      <c r="B3498" s="1340"/>
      <c r="C3498" s="1341"/>
      <c r="E3498" s="1340"/>
      <c r="F3498" s="1340"/>
      <c r="L3498" s="254"/>
      <c r="M3498" s="1342"/>
      <c r="N3498" s="1342"/>
      <c r="O3498" s="1343"/>
      <c r="P3498" s="654"/>
      <c r="Q3498" s="655"/>
      <c r="R3498" s="655"/>
      <c r="S3498" s="655"/>
      <c r="T3498" s="655"/>
      <c r="U3498" s="655"/>
      <c r="V3498" s="654"/>
      <c r="W3498" s="655"/>
      <c r="X3498" s="655"/>
      <c r="Y3498" s="655"/>
      <c r="Z3498" s="655"/>
    </row>
    <row r="3499" spans="1:26" s="250" customFormat="1" x14ac:dyDescent="0.25">
      <c r="A3499" s="1340"/>
      <c r="B3499" s="1340"/>
      <c r="C3499" s="1341"/>
      <c r="E3499" s="1340"/>
      <c r="F3499" s="1340"/>
      <c r="L3499" s="254"/>
      <c r="M3499" s="1342"/>
      <c r="N3499" s="1342"/>
      <c r="O3499" s="1343"/>
      <c r="P3499" s="654"/>
      <c r="Q3499" s="655"/>
      <c r="R3499" s="655"/>
      <c r="S3499" s="655"/>
      <c r="T3499" s="655"/>
      <c r="U3499" s="655"/>
      <c r="V3499" s="654"/>
      <c r="W3499" s="655"/>
      <c r="X3499" s="655"/>
      <c r="Y3499" s="655"/>
      <c r="Z3499" s="655"/>
    </row>
    <row r="3500" spans="1:26" s="250" customFormat="1" x14ac:dyDescent="0.25">
      <c r="A3500" s="1340"/>
      <c r="B3500" s="1340"/>
      <c r="C3500" s="1341"/>
      <c r="E3500" s="1340"/>
      <c r="F3500" s="1340"/>
      <c r="L3500" s="254"/>
      <c r="M3500" s="1342"/>
      <c r="N3500" s="1342"/>
      <c r="O3500" s="1343"/>
      <c r="P3500" s="654"/>
      <c r="Q3500" s="655"/>
      <c r="R3500" s="655"/>
      <c r="S3500" s="655"/>
      <c r="T3500" s="655"/>
      <c r="U3500" s="655"/>
      <c r="V3500" s="654"/>
      <c r="W3500" s="655"/>
      <c r="X3500" s="655"/>
      <c r="Y3500" s="655"/>
      <c r="Z3500" s="655"/>
    </row>
    <row r="3501" spans="1:26" s="250" customFormat="1" x14ac:dyDescent="0.25">
      <c r="A3501" s="1340"/>
      <c r="B3501" s="1340"/>
      <c r="C3501" s="1341"/>
      <c r="E3501" s="1340"/>
      <c r="F3501" s="1340"/>
      <c r="L3501" s="254"/>
      <c r="M3501" s="1342"/>
      <c r="N3501" s="1342"/>
      <c r="O3501" s="1343"/>
      <c r="P3501" s="654"/>
      <c r="Q3501" s="655"/>
      <c r="R3501" s="655"/>
      <c r="S3501" s="655"/>
      <c r="T3501" s="655"/>
      <c r="U3501" s="655"/>
      <c r="V3501" s="654"/>
      <c r="W3501" s="655"/>
      <c r="X3501" s="655"/>
      <c r="Y3501" s="655"/>
      <c r="Z3501" s="655"/>
    </row>
    <row r="3502" spans="1:26" s="250" customFormat="1" x14ac:dyDescent="0.25">
      <c r="A3502" s="1340"/>
      <c r="B3502" s="1340"/>
      <c r="C3502" s="1341"/>
      <c r="E3502" s="1340"/>
      <c r="F3502" s="1340"/>
      <c r="L3502" s="254"/>
      <c r="M3502" s="1342"/>
      <c r="N3502" s="1342"/>
      <c r="O3502" s="1343"/>
      <c r="P3502" s="654"/>
      <c r="Q3502" s="655"/>
      <c r="R3502" s="655"/>
      <c r="S3502" s="655"/>
      <c r="T3502" s="655"/>
      <c r="U3502" s="655"/>
      <c r="V3502" s="654"/>
      <c r="W3502" s="655"/>
      <c r="X3502" s="655"/>
      <c r="Y3502" s="655"/>
      <c r="Z3502" s="655"/>
    </row>
    <row r="3503" spans="1:26" s="250" customFormat="1" x14ac:dyDescent="0.25">
      <c r="A3503" s="1340"/>
      <c r="B3503" s="1340"/>
      <c r="C3503" s="1341"/>
      <c r="E3503" s="1340"/>
      <c r="F3503" s="1340"/>
      <c r="L3503" s="254"/>
      <c r="M3503" s="1342"/>
      <c r="N3503" s="1342"/>
      <c r="O3503" s="1343"/>
      <c r="P3503" s="654"/>
      <c r="Q3503" s="655"/>
      <c r="R3503" s="655"/>
      <c r="S3503" s="655"/>
      <c r="T3503" s="655"/>
      <c r="U3503" s="655"/>
      <c r="V3503" s="654"/>
      <c r="W3503" s="655"/>
      <c r="X3503" s="655"/>
      <c r="Y3503" s="655"/>
      <c r="Z3503" s="655"/>
    </row>
    <row r="3504" spans="1:26" s="250" customFormat="1" x14ac:dyDescent="0.25">
      <c r="A3504" s="1340"/>
      <c r="B3504" s="1340"/>
      <c r="C3504" s="1341"/>
      <c r="E3504" s="1340"/>
      <c r="F3504" s="1340"/>
      <c r="L3504" s="254"/>
      <c r="M3504" s="1342"/>
      <c r="N3504" s="1342"/>
      <c r="O3504" s="1343"/>
      <c r="P3504" s="654"/>
      <c r="Q3504" s="655"/>
      <c r="R3504" s="655"/>
      <c r="S3504" s="655"/>
      <c r="T3504" s="655"/>
      <c r="U3504" s="655"/>
      <c r="V3504" s="654"/>
      <c r="W3504" s="655"/>
      <c r="X3504" s="655"/>
      <c r="Y3504" s="655"/>
      <c r="Z3504" s="655"/>
    </row>
    <row r="3505" spans="1:26" s="250" customFormat="1" x14ac:dyDescent="0.25">
      <c r="A3505" s="1340"/>
      <c r="B3505" s="1340"/>
      <c r="C3505" s="1341"/>
      <c r="E3505" s="1340"/>
      <c r="F3505" s="1340"/>
      <c r="L3505" s="254"/>
      <c r="M3505" s="1342"/>
      <c r="N3505" s="1342"/>
      <c r="O3505" s="1343"/>
      <c r="P3505" s="654"/>
      <c r="Q3505" s="655"/>
      <c r="R3505" s="655"/>
      <c r="S3505" s="655"/>
      <c r="T3505" s="655"/>
      <c r="U3505" s="655"/>
      <c r="V3505" s="654"/>
      <c r="W3505" s="655"/>
      <c r="X3505" s="655"/>
      <c r="Y3505" s="655"/>
      <c r="Z3505" s="655"/>
    </row>
    <row r="3506" spans="1:26" s="250" customFormat="1" x14ac:dyDescent="0.25">
      <c r="A3506" s="1340"/>
      <c r="B3506" s="1340"/>
      <c r="C3506" s="1341"/>
      <c r="E3506" s="1340"/>
      <c r="F3506" s="1340"/>
      <c r="L3506" s="254"/>
      <c r="M3506" s="1342"/>
      <c r="N3506" s="1342"/>
      <c r="O3506" s="1343"/>
      <c r="P3506" s="654"/>
      <c r="Q3506" s="655"/>
      <c r="R3506" s="655"/>
      <c r="S3506" s="655"/>
      <c r="T3506" s="655"/>
      <c r="U3506" s="655"/>
      <c r="V3506" s="654"/>
      <c r="W3506" s="655"/>
      <c r="X3506" s="655"/>
      <c r="Y3506" s="655"/>
      <c r="Z3506" s="655"/>
    </row>
    <row r="3507" spans="1:26" s="250" customFormat="1" x14ac:dyDescent="0.25">
      <c r="A3507" s="1340"/>
      <c r="B3507" s="1340"/>
      <c r="C3507" s="1341"/>
      <c r="E3507" s="1340"/>
      <c r="F3507" s="1340"/>
      <c r="L3507" s="254"/>
      <c r="M3507" s="1342"/>
      <c r="N3507" s="1342"/>
      <c r="O3507" s="1343"/>
      <c r="P3507" s="654"/>
      <c r="Q3507" s="655"/>
      <c r="R3507" s="655"/>
      <c r="S3507" s="655"/>
      <c r="T3507" s="655"/>
      <c r="U3507" s="655"/>
      <c r="V3507" s="654"/>
      <c r="W3507" s="655"/>
      <c r="X3507" s="655"/>
      <c r="Y3507" s="655"/>
      <c r="Z3507" s="655"/>
    </row>
    <row r="3508" spans="1:26" s="250" customFormat="1" x14ac:dyDescent="0.25">
      <c r="A3508" s="1340"/>
      <c r="B3508" s="1340"/>
      <c r="C3508" s="1341"/>
      <c r="E3508" s="1340"/>
      <c r="F3508" s="1340"/>
      <c r="L3508" s="254"/>
      <c r="M3508" s="1342"/>
      <c r="N3508" s="1342"/>
      <c r="O3508" s="1343"/>
      <c r="P3508" s="654"/>
      <c r="Q3508" s="655"/>
      <c r="R3508" s="655"/>
      <c r="S3508" s="655"/>
      <c r="T3508" s="655"/>
      <c r="U3508" s="655"/>
      <c r="V3508" s="654"/>
      <c r="W3508" s="655"/>
      <c r="X3508" s="655"/>
      <c r="Y3508" s="655"/>
      <c r="Z3508" s="655"/>
    </row>
    <row r="3509" spans="1:26" s="250" customFormat="1" x14ac:dyDescent="0.25">
      <c r="A3509" s="1340"/>
      <c r="B3509" s="1340"/>
      <c r="C3509" s="1341"/>
      <c r="E3509" s="1340"/>
      <c r="F3509" s="1340"/>
      <c r="L3509" s="254"/>
      <c r="M3509" s="1342"/>
      <c r="N3509" s="1342"/>
      <c r="O3509" s="1343"/>
      <c r="P3509" s="654"/>
      <c r="Q3509" s="655"/>
      <c r="R3509" s="655"/>
      <c r="S3509" s="655"/>
      <c r="T3509" s="655"/>
      <c r="U3509" s="655"/>
      <c r="V3509" s="654"/>
      <c r="W3509" s="655"/>
      <c r="X3509" s="655"/>
      <c r="Y3509" s="655"/>
      <c r="Z3509" s="655"/>
    </row>
    <row r="3510" spans="1:26" s="250" customFormat="1" x14ac:dyDescent="0.25">
      <c r="A3510" s="1340"/>
      <c r="B3510" s="1340"/>
      <c r="C3510" s="1341"/>
      <c r="E3510" s="1340"/>
      <c r="F3510" s="1340"/>
      <c r="L3510" s="254"/>
      <c r="M3510" s="1342"/>
      <c r="N3510" s="1342"/>
      <c r="O3510" s="1343"/>
      <c r="P3510" s="654"/>
      <c r="Q3510" s="655"/>
      <c r="R3510" s="655"/>
      <c r="S3510" s="655"/>
      <c r="T3510" s="655"/>
      <c r="U3510" s="655"/>
      <c r="V3510" s="654"/>
      <c r="W3510" s="655"/>
      <c r="X3510" s="655"/>
      <c r="Y3510" s="655"/>
      <c r="Z3510" s="655"/>
    </row>
    <row r="3511" spans="1:26" s="250" customFormat="1" x14ac:dyDescent="0.25">
      <c r="A3511" s="1340"/>
      <c r="B3511" s="1340"/>
      <c r="C3511" s="1341"/>
      <c r="E3511" s="1340"/>
      <c r="F3511" s="1340"/>
      <c r="L3511" s="254"/>
      <c r="M3511" s="1342"/>
      <c r="N3511" s="1342"/>
      <c r="O3511" s="1343"/>
      <c r="P3511" s="654"/>
      <c r="Q3511" s="655"/>
      <c r="R3511" s="655"/>
      <c r="S3511" s="655"/>
      <c r="T3511" s="655"/>
      <c r="U3511" s="655"/>
      <c r="V3511" s="654"/>
      <c r="W3511" s="655"/>
      <c r="X3511" s="655"/>
      <c r="Y3511" s="655"/>
      <c r="Z3511" s="655"/>
    </row>
    <row r="3512" spans="1:26" s="250" customFormat="1" x14ac:dyDescent="0.25">
      <c r="A3512" s="1340"/>
      <c r="B3512" s="1340"/>
      <c r="C3512" s="1341"/>
      <c r="E3512" s="1340"/>
      <c r="F3512" s="1340"/>
      <c r="L3512" s="254"/>
      <c r="M3512" s="1342"/>
      <c r="N3512" s="1342"/>
      <c r="O3512" s="1343"/>
      <c r="P3512" s="654"/>
      <c r="Q3512" s="655"/>
      <c r="R3512" s="655"/>
      <c r="S3512" s="655"/>
      <c r="T3512" s="655"/>
      <c r="U3512" s="655"/>
      <c r="V3512" s="654"/>
      <c r="W3512" s="655"/>
      <c r="X3512" s="655"/>
      <c r="Y3512" s="655"/>
      <c r="Z3512" s="655"/>
    </row>
    <row r="3513" spans="1:26" s="250" customFormat="1" x14ac:dyDescent="0.25">
      <c r="A3513" s="1340"/>
      <c r="B3513" s="1340"/>
      <c r="C3513" s="1341"/>
      <c r="E3513" s="1340"/>
      <c r="F3513" s="1340"/>
      <c r="L3513" s="254"/>
      <c r="M3513" s="1342"/>
      <c r="N3513" s="1342"/>
      <c r="O3513" s="1343"/>
      <c r="P3513" s="654"/>
      <c r="Q3513" s="655"/>
      <c r="R3513" s="655"/>
      <c r="S3513" s="655"/>
      <c r="T3513" s="655"/>
      <c r="U3513" s="655"/>
      <c r="V3513" s="654"/>
      <c r="W3513" s="655"/>
      <c r="X3513" s="655"/>
      <c r="Y3513" s="655"/>
      <c r="Z3513" s="655"/>
    </row>
    <row r="3514" spans="1:26" s="250" customFormat="1" x14ac:dyDescent="0.25">
      <c r="A3514" s="1340"/>
      <c r="B3514" s="1340"/>
      <c r="C3514" s="1341"/>
      <c r="E3514" s="1340"/>
      <c r="F3514" s="1340"/>
      <c r="L3514" s="254"/>
      <c r="M3514" s="1342"/>
      <c r="N3514" s="1342"/>
      <c r="O3514" s="1343"/>
      <c r="P3514" s="654"/>
      <c r="Q3514" s="655"/>
      <c r="R3514" s="655"/>
      <c r="S3514" s="655"/>
      <c r="T3514" s="655"/>
      <c r="U3514" s="655"/>
      <c r="V3514" s="654"/>
      <c r="W3514" s="655"/>
      <c r="X3514" s="655"/>
      <c r="Y3514" s="655"/>
      <c r="Z3514" s="655"/>
    </row>
    <row r="3515" spans="1:26" s="250" customFormat="1" x14ac:dyDescent="0.25">
      <c r="A3515" s="1340"/>
      <c r="B3515" s="1340"/>
      <c r="C3515" s="1341"/>
      <c r="E3515" s="1340"/>
      <c r="F3515" s="1340"/>
      <c r="L3515" s="254"/>
      <c r="M3515" s="1342"/>
      <c r="N3515" s="1342"/>
      <c r="O3515" s="1343"/>
      <c r="P3515" s="654"/>
      <c r="Q3515" s="655"/>
      <c r="R3515" s="655"/>
      <c r="S3515" s="655"/>
      <c r="T3515" s="655"/>
      <c r="U3515" s="655"/>
      <c r="V3515" s="654"/>
      <c r="W3515" s="655"/>
      <c r="X3515" s="655"/>
      <c r="Y3515" s="655"/>
      <c r="Z3515" s="655"/>
    </row>
    <row r="3516" spans="1:26" s="250" customFormat="1" x14ac:dyDescent="0.25">
      <c r="A3516" s="1340"/>
      <c r="B3516" s="1340"/>
      <c r="C3516" s="1341"/>
      <c r="E3516" s="1340"/>
      <c r="F3516" s="1340"/>
      <c r="L3516" s="254"/>
      <c r="M3516" s="1342"/>
      <c r="N3516" s="1342"/>
      <c r="O3516" s="1343"/>
      <c r="P3516" s="654"/>
      <c r="Q3516" s="655"/>
      <c r="R3516" s="655"/>
      <c r="S3516" s="655"/>
      <c r="T3516" s="655"/>
      <c r="U3516" s="655"/>
      <c r="V3516" s="654"/>
      <c r="W3516" s="655"/>
      <c r="X3516" s="655"/>
      <c r="Y3516" s="655"/>
      <c r="Z3516" s="655"/>
    </row>
    <row r="3517" spans="1:26" s="250" customFormat="1" x14ac:dyDescent="0.25">
      <c r="A3517" s="1340"/>
      <c r="B3517" s="1340"/>
      <c r="C3517" s="1341"/>
      <c r="E3517" s="1340"/>
      <c r="F3517" s="1340"/>
      <c r="L3517" s="254"/>
      <c r="M3517" s="1342"/>
      <c r="N3517" s="1342"/>
      <c r="O3517" s="1343"/>
      <c r="P3517" s="654"/>
      <c r="Q3517" s="655"/>
      <c r="R3517" s="655"/>
      <c r="S3517" s="655"/>
      <c r="T3517" s="655"/>
      <c r="U3517" s="655"/>
      <c r="V3517" s="654"/>
      <c r="W3517" s="655"/>
      <c r="X3517" s="655"/>
      <c r="Y3517" s="655"/>
      <c r="Z3517" s="655"/>
    </row>
    <row r="3518" spans="1:26" s="250" customFormat="1" x14ac:dyDescent="0.25">
      <c r="A3518" s="1340"/>
      <c r="B3518" s="1340"/>
      <c r="C3518" s="1341"/>
      <c r="E3518" s="1340"/>
      <c r="F3518" s="1340"/>
      <c r="L3518" s="254"/>
      <c r="M3518" s="1342"/>
      <c r="N3518" s="1342"/>
      <c r="O3518" s="1343"/>
      <c r="P3518" s="654"/>
      <c r="Q3518" s="655"/>
      <c r="R3518" s="655"/>
      <c r="S3518" s="655"/>
      <c r="T3518" s="655"/>
      <c r="U3518" s="655"/>
      <c r="V3518" s="654"/>
      <c r="W3518" s="655"/>
      <c r="X3518" s="655"/>
      <c r="Y3518" s="655"/>
      <c r="Z3518" s="655"/>
    </row>
    <row r="3519" spans="1:26" s="250" customFormat="1" x14ac:dyDescent="0.25">
      <c r="A3519" s="1340"/>
      <c r="B3519" s="1340"/>
      <c r="C3519" s="1341"/>
      <c r="E3519" s="1340"/>
      <c r="F3519" s="1340"/>
      <c r="L3519" s="254"/>
      <c r="M3519" s="1342"/>
      <c r="N3519" s="1342"/>
      <c r="O3519" s="1343"/>
      <c r="P3519" s="654"/>
      <c r="Q3519" s="655"/>
      <c r="R3519" s="655"/>
      <c r="S3519" s="655"/>
      <c r="T3519" s="655"/>
      <c r="U3519" s="655"/>
      <c r="V3519" s="654"/>
      <c r="W3519" s="655"/>
      <c r="X3519" s="655"/>
      <c r="Y3519" s="655"/>
      <c r="Z3519" s="655"/>
    </row>
    <row r="3520" spans="1:26" s="250" customFormat="1" x14ac:dyDescent="0.25">
      <c r="A3520" s="1340"/>
      <c r="B3520" s="1340"/>
      <c r="C3520" s="1341"/>
      <c r="E3520" s="1340"/>
      <c r="F3520" s="1340"/>
      <c r="L3520" s="254"/>
      <c r="M3520" s="1342"/>
      <c r="N3520" s="1342"/>
      <c r="O3520" s="1343"/>
      <c r="P3520" s="654"/>
      <c r="Q3520" s="655"/>
      <c r="R3520" s="655"/>
      <c r="S3520" s="655"/>
      <c r="T3520" s="655"/>
      <c r="U3520" s="655"/>
      <c r="V3520" s="654"/>
      <c r="W3520" s="655"/>
      <c r="X3520" s="655"/>
      <c r="Y3520" s="655"/>
      <c r="Z3520" s="655"/>
    </row>
    <row r="3521" spans="1:26" s="250" customFormat="1" x14ac:dyDescent="0.25">
      <c r="A3521" s="1340"/>
      <c r="B3521" s="1340"/>
      <c r="C3521" s="1341"/>
      <c r="E3521" s="1340"/>
      <c r="F3521" s="1340"/>
      <c r="L3521" s="254"/>
      <c r="M3521" s="1342"/>
      <c r="N3521" s="1342"/>
      <c r="O3521" s="1343"/>
      <c r="P3521" s="654"/>
      <c r="Q3521" s="655"/>
      <c r="R3521" s="655"/>
      <c r="S3521" s="655"/>
      <c r="T3521" s="655"/>
      <c r="U3521" s="655"/>
      <c r="V3521" s="654"/>
      <c r="W3521" s="655"/>
      <c r="X3521" s="655"/>
      <c r="Y3521" s="655"/>
      <c r="Z3521" s="655"/>
    </row>
    <row r="3522" spans="1:26" s="250" customFormat="1" x14ac:dyDescent="0.25">
      <c r="A3522" s="1340"/>
      <c r="B3522" s="1340"/>
      <c r="C3522" s="1341"/>
      <c r="E3522" s="1340"/>
      <c r="F3522" s="1340"/>
      <c r="L3522" s="254"/>
      <c r="M3522" s="1342"/>
      <c r="N3522" s="1342"/>
      <c r="O3522" s="1343"/>
      <c r="P3522" s="654"/>
      <c r="Q3522" s="655"/>
      <c r="R3522" s="655"/>
      <c r="S3522" s="655"/>
      <c r="T3522" s="655"/>
      <c r="U3522" s="655"/>
      <c r="V3522" s="654"/>
      <c r="W3522" s="655"/>
      <c r="X3522" s="655"/>
      <c r="Y3522" s="655"/>
      <c r="Z3522" s="655"/>
    </row>
    <row r="3523" spans="1:26" s="250" customFormat="1" x14ac:dyDescent="0.25">
      <c r="A3523" s="1340"/>
      <c r="B3523" s="1340"/>
      <c r="C3523" s="1341"/>
      <c r="E3523" s="1340"/>
      <c r="F3523" s="1340"/>
      <c r="L3523" s="254"/>
      <c r="M3523" s="1342"/>
      <c r="N3523" s="1342"/>
      <c r="O3523" s="1343"/>
      <c r="P3523" s="654"/>
      <c r="Q3523" s="655"/>
      <c r="R3523" s="655"/>
      <c r="S3523" s="655"/>
      <c r="T3523" s="655"/>
      <c r="U3523" s="655"/>
      <c r="V3523" s="654"/>
      <c r="W3523" s="655"/>
      <c r="X3523" s="655"/>
      <c r="Y3523" s="655"/>
      <c r="Z3523" s="655"/>
    </row>
    <row r="3524" spans="1:26" s="250" customFormat="1" x14ac:dyDescent="0.25">
      <c r="A3524" s="1340"/>
      <c r="B3524" s="1340"/>
      <c r="C3524" s="1341"/>
      <c r="E3524" s="1340"/>
      <c r="F3524" s="1340"/>
      <c r="L3524" s="254"/>
      <c r="M3524" s="1342"/>
      <c r="N3524" s="1342"/>
      <c r="O3524" s="1343"/>
      <c r="P3524" s="654"/>
      <c r="Q3524" s="655"/>
      <c r="R3524" s="655"/>
      <c r="S3524" s="655"/>
      <c r="T3524" s="655"/>
      <c r="U3524" s="655"/>
      <c r="V3524" s="654"/>
      <c r="W3524" s="655"/>
      <c r="X3524" s="655"/>
      <c r="Y3524" s="655"/>
      <c r="Z3524" s="655"/>
    </row>
    <row r="3525" spans="1:26" s="250" customFormat="1" x14ac:dyDescent="0.25">
      <c r="A3525" s="1340"/>
      <c r="B3525" s="1340"/>
      <c r="C3525" s="1341"/>
      <c r="E3525" s="1340"/>
      <c r="F3525" s="1340"/>
      <c r="L3525" s="254"/>
      <c r="M3525" s="1342"/>
      <c r="N3525" s="1342"/>
      <c r="O3525" s="1343"/>
      <c r="P3525" s="654"/>
      <c r="Q3525" s="655"/>
      <c r="R3525" s="655"/>
      <c r="S3525" s="655"/>
      <c r="T3525" s="655"/>
      <c r="U3525" s="655"/>
      <c r="V3525" s="654"/>
      <c r="W3525" s="655"/>
      <c r="X3525" s="655"/>
      <c r="Y3525" s="655"/>
      <c r="Z3525" s="655"/>
    </row>
    <row r="3526" spans="1:26" s="250" customFormat="1" x14ac:dyDescent="0.25">
      <c r="A3526" s="1340"/>
      <c r="B3526" s="1340"/>
      <c r="C3526" s="1341"/>
      <c r="E3526" s="1340"/>
      <c r="F3526" s="1340"/>
      <c r="L3526" s="254"/>
      <c r="M3526" s="1342"/>
      <c r="N3526" s="1342"/>
      <c r="O3526" s="1343"/>
      <c r="P3526" s="654"/>
      <c r="Q3526" s="655"/>
      <c r="R3526" s="655"/>
      <c r="S3526" s="655"/>
      <c r="T3526" s="655"/>
      <c r="U3526" s="655"/>
      <c r="V3526" s="654"/>
      <c r="W3526" s="655"/>
      <c r="X3526" s="655"/>
      <c r="Y3526" s="655"/>
      <c r="Z3526" s="655"/>
    </row>
    <row r="3527" spans="1:26" s="250" customFormat="1" x14ac:dyDescent="0.25">
      <c r="A3527" s="1340"/>
      <c r="B3527" s="1340"/>
      <c r="C3527" s="1341"/>
      <c r="E3527" s="1340"/>
      <c r="F3527" s="1340"/>
      <c r="L3527" s="254"/>
      <c r="M3527" s="1342"/>
      <c r="N3527" s="1342"/>
      <c r="O3527" s="1343"/>
      <c r="P3527" s="654"/>
      <c r="Q3527" s="655"/>
      <c r="R3527" s="655"/>
      <c r="S3527" s="655"/>
      <c r="T3527" s="655"/>
      <c r="U3527" s="655"/>
      <c r="V3527" s="654"/>
      <c r="W3527" s="655"/>
      <c r="X3527" s="655"/>
      <c r="Y3527" s="655"/>
      <c r="Z3527" s="655"/>
    </row>
    <row r="3528" spans="1:26" s="250" customFormat="1" x14ac:dyDescent="0.25">
      <c r="A3528" s="1340"/>
      <c r="B3528" s="1340"/>
      <c r="C3528" s="1341"/>
      <c r="E3528" s="1340"/>
      <c r="F3528" s="1340"/>
      <c r="L3528" s="254"/>
      <c r="M3528" s="1342"/>
      <c r="N3528" s="1342"/>
      <c r="O3528" s="1343"/>
      <c r="P3528" s="654"/>
      <c r="Q3528" s="655"/>
      <c r="R3528" s="655"/>
      <c r="S3528" s="655"/>
      <c r="T3528" s="655"/>
      <c r="U3528" s="655"/>
      <c r="V3528" s="654"/>
      <c r="W3528" s="655"/>
      <c r="X3528" s="655"/>
      <c r="Y3528" s="655"/>
      <c r="Z3528" s="655"/>
    </row>
    <row r="3529" spans="1:26" s="250" customFormat="1" x14ac:dyDescent="0.25">
      <c r="A3529" s="1340"/>
      <c r="B3529" s="1340"/>
      <c r="C3529" s="1341"/>
      <c r="E3529" s="1340"/>
      <c r="F3529" s="1340"/>
      <c r="L3529" s="254"/>
      <c r="M3529" s="1342"/>
      <c r="N3529" s="1342"/>
      <c r="O3529" s="1343"/>
      <c r="P3529" s="654"/>
      <c r="Q3529" s="655"/>
      <c r="R3529" s="655"/>
      <c r="S3529" s="655"/>
      <c r="T3529" s="655"/>
      <c r="U3529" s="655"/>
      <c r="V3529" s="654"/>
      <c r="W3529" s="655"/>
      <c r="X3529" s="655"/>
      <c r="Y3529" s="655"/>
      <c r="Z3529" s="655"/>
    </row>
    <row r="3530" spans="1:26" s="250" customFormat="1" x14ac:dyDescent="0.25">
      <c r="A3530" s="1340"/>
      <c r="B3530" s="1340"/>
      <c r="C3530" s="1341"/>
      <c r="E3530" s="1340"/>
      <c r="F3530" s="1340"/>
      <c r="L3530" s="254"/>
      <c r="M3530" s="1342"/>
      <c r="N3530" s="1342"/>
      <c r="O3530" s="1343"/>
      <c r="P3530" s="654"/>
      <c r="Q3530" s="655"/>
      <c r="R3530" s="655"/>
      <c r="S3530" s="655"/>
      <c r="T3530" s="655"/>
      <c r="U3530" s="655"/>
      <c r="V3530" s="654"/>
      <c r="W3530" s="655"/>
      <c r="X3530" s="655"/>
      <c r="Y3530" s="655"/>
      <c r="Z3530" s="655"/>
    </row>
    <row r="3531" spans="1:26" s="250" customFormat="1" x14ac:dyDescent="0.25">
      <c r="A3531" s="1340"/>
      <c r="B3531" s="1340"/>
      <c r="C3531" s="1341"/>
      <c r="E3531" s="1340"/>
      <c r="F3531" s="1340"/>
      <c r="L3531" s="254"/>
      <c r="M3531" s="1342"/>
      <c r="N3531" s="1342"/>
      <c r="O3531" s="1343"/>
      <c r="P3531" s="654"/>
      <c r="Q3531" s="655"/>
      <c r="R3531" s="655"/>
      <c r="S3531" s="655"/>
      <c r="T3531" s="655"/>
      <c r="U3531" s="655"/>
      <c r="V3531" s="654"/>
      <c r="W3531" s="655"/>
      <c r="X3531" s="655"/>
      <c r="Y3531" s="655"/>
      <c r="Z3531" s="655"/>
    </row>
    <row r="3532" spans="1:26" s="250" customFormat="1" x14ac:dyDescent="0.25">
      <c r="A3532" s="1340"/>
      <c r="B3532" s="1340"/>
      <c r="C3532" s="1341"/>
      <c r="E3532" s="1340"/>
      <c r="F3532" s="1340"/>
      <c r="L3532" s="254"/>
      <c r="M3532" s="1342"/>
      <c r="N3532" s="1342"/>
      <c r="O3532" s="1343"/>
      <c r="P3532" s="654"/>
      <c r="Q3532" s="655"/>
      <c r="R3532" s="655"/>
      <c r="S3532" s="655"/>
      <c r="T3532" s="655"/>
      <c r="U3532" s="655"/>
      <c r="V3532" s="654"/>
      <c r="W3532" s="655"/>
      <c r="X3532" s="655"/>
      <c r="Y3532" s="655"/>
      <c r="Z3532" s="655"/>
    </row>
    <row r="3533" spans="1:26" s="250" customFormat="1" x14ac:dyDescent="0.25">
      <c r="A3533" s="1340"/>
      <c r="B3533" s="1340"/>
      <c r="C3533" s="1341"/>
      <c r="E3533" s="1340"/>
      <c r="F3533" s="1340"/>
      <c r="L3533" s="254"/>
      <c r="M3533" s="1342"/>
      <c r="N3533" s="1342"/>
      <c r="O3533" s="1343"/>
      <c r="P3533" s="654"/>
      <c r="Q3533" s="655"/>
      <c r="R3533" s="655"/>
      <c r="S3533" s="655"/>
      <c r="T3533" s="655"/>
      <c r="U3533" s="655"/>
      <c r="V3533" s="654"/>
      <c r="W3533" s="655"/>
      <c r="X3533" s="655"/>
      <c r="Y3533" s="655"/>
      <c r="Z3533" s="655"/>
    </row>
    <row r="3534" spans="1:26" s="250" customFormat="1" x14ac:dyDescent="0.25">
      <c r="A3534" s="1340"/>
      <c r="B3534" s="1340"/>
      <c r="C3534" s="1341"/>
      <c r="E3534" s="1340"/>
      <c r="F3534" s="1340"/>
      <c r="L3534" s="254"/>
      <c r="M3534" s="1342"/>
      <c r="N3534" s="1342"/>
      <c r="O3534" s="1343"/>
      <c r="P3534" s="654"/>
      <c r="Q3534" s="655"/>
      <c r="R3534" s="655"/>
      <c r="S3534" s="655"/>
      <c r="T3534" s="655"/>
      <c r="U3534" s="655"/>
      <c r="V3534" s="654"/>
      <c r="W3534" s="655"/>
      <c r="X3534" s="655"/>
      <c r="Y3534" s="655"/>
      <c r="Z3534" s="655"/>
    </row>
    <row r="3535" spans="1:26" s="250" customFormat="1" x14ac:dyDescent="0.25">
      <c r="A3535" s="1340"/>
      <c r="B3535" s="1340"/>
      <c r="C3535" s="1341"/>
      <c r="E3535" s="1340"/>
      <c r="F3535" s="1340"/>
      <c r="L3535" s="254"/>
      <c r="M3535" s="1342"/>
      <c r="N3535" s="1342"/>
      <c r="O3535" s="1343"/>
      <c r="P3535" s="654"/>
      <c r="Q3535" s="655"/>
      <c r="R3535" s="655"/>
      <c r="S3535" s="655"/>
      <c r="T3535" s="655"/>
      <c r="U3535" s="655"/>
      <c r="V3535" s="654"/>
      <c r="W3535" s="655"/>
      <c r="X3535" s="655"/>
      <c r="Y3535" s="655"/>
      <c r="Z3535" s="655"/>
    </row>
    <row r="3536" spans="1:26" s="250" customFormat="1" x14ac:dyDescent="0.25">
      <c r="A3536" s="1340"/>
      <c r="B3536" s="1340"/>
      <c r="C3536" s="1341"/>
      <c r="E3536" s="1340"/>
      <c r="F3536" s="1340"/>
      <c r="L3536" s="254"/>
      <c r="M3536" s="1342"/>
      <c r="N3536" s="1342"/>
      <c r="O3536" s="1343"/>
      <c r="P3536" s="654"/>
      <c r="Q3536" s="655"/>
      <c r="R3536" s="655"/>
      <c r="S3536" s="655"/>
      <c r="T3536" s="655"/>
      <c r="U3536" s="655"/>
      <c r="V3536" s="654"/>
      <c r="W3536" s="655"/>
      <c r="X3536" s="655"/>
      <c r="Y3536" s="655"/>
      <c r="Z3536" s="655"/>
    </row>
    <row r="3537" spans="1:26" s="250" customFormat="1" x14ac:dyDescent="0.25">
      <c r="A3537" s="1340"/>
      <c r="B3537" s="1340"/>
      <c r="C3537" s="1341"/>
      <c r="E3537" s="1340"/>
      <c r="F3537" s="1340"/>
      <c r="L3537" s="254"/>
      <c r="M3537" s="1342"/>
      <c r="N3537" s="1342"/>
      <c r="O3537" s="1343"/>
      <c r="P3537" s="654"/>
      <c r="Q3537" s="655"/>
      <c r="R3537" s="655"/>
      <c r="S3537" s="655"/>
      <c r="T3537" s="655"/>
      <c r="U3537" s="655"/>
      <c r="V3537" s="654"/>
      <c r="W3537" s="655"/>
      <c r="X3537" s="655"/>
      <c r="Y3537" s="655"/>
      <c r="Z3537" s="655"/>
    </row>
    <row r="3538" spans="1:26" s="250" customFormat="1" x14ac:dyDescent="0.25">
      <c r="A3538" s="1340"/>
      <c r="B3538" s="1340"/>
      <c r="C3538" s="1341"/>
      <c r="E3538" s="1340"/>
      <c r="F3538" s="1340"/>
      <c r="L3538" s="254"/>
      <c r="M3538" s="1342"/>
      <c r="N3538" s="1342"/>
      <c r="O3538" s="1343"/>
      <c r="P3538" s="654"/>
      <c r="Q3538" s="655"/>
      <c r="R3538" s="655"/>
      <c r="S3538" s="655"/>
      <c r="T3538" s="655"/>
      <c r="U3538" s="655"/>
      <c r="V3538" s="654"/>
      <c r="W3538" s="655"/>
      <c r="X3538" s="655"/>
      <c r="Y3538" s="655"/>
      <c r="Z3538" s="655"/>
    </row>
    <row r="3539" spans="1:26" s="250" customFormat="1" x14ac:dyDescent="0.25">
      <c r="A3539" s="1340"/>
      <c r="B3539" s="1340"/>
      <c r="C3539" s="1341"/>
      <c r="E3539" s="1340"/>
      <c r="F3539" s="1340"/>
      <c r="L3539" s="254"/>
      <c r="M3539" s="1342"/>
      <c r="N3539" s="1342"/>
      <c r="O3539" s="1343"/>
      <c r="P3539" s="654"/>
      <c r="Q3539" s="655"/>
      <c r="R3539" s="655"/>
      <c r="S3539" s="655"/>
      <c r="T3539" s="655"/>
      <c r="U3539" s="655"/>
      <c r="V3539" s="654"/>
      <c r="W3539" s="655"/>
      <c r="X3539" s="655"/>
      <c r="Y3539" s="655"/>
      <c r="Z3539" s="655"/>
    </row>
    <row r="3540" spans="1:26" s="250" customFormat="1" x14ac:dyDescent="0.25">
      <c r="A3540" s="1340"/>
      <c r="B3540" s="1340"/>
      <c r="C3540" s="1341"/>
      <c r="E3540" s="1340"/>
      <c r="F3540" s="1340"/>
      <c r="L3540" s="254"/>
      <c r="M3540" s="1342"/>
      <c r="N3540" s="1342"/>
      <c r="O3540" s="1343"/>
      <c r="P3540" s="654"/>
      <c r="Q3540" s="655"/>
      <c r="R3540" s="655"/>
      <c r="S3540" s="655"/>
      <c r="T3540" s="655"/>
      <c r="U3540" s="655"/>
      <c r="V3540" s="654"/>
      <c r="W3540" s="655"/>
      <c r="X3540" s="655"/>
      <c r="Y3540" s="655"/>
      <c r="Z3540" s="655"/>
    </row>
    <row r="3541" spans="1:26" s="250" customFormat="1" x14ac:dyDescent="0.25">
      <c r="A3541" s="1340"/>
      <c r="B3541" s="1340"/>
      <c r="C3541" s="1341"/>
      <c r="E3541" s="1340"/>
      <c r="F3541" s="1340"/>
      <c r="L3541" s="254"/>
      <c r="M3541" s="1342"/>
      <c r="N3541" s="1342"/>
      <c r="O3541" s="1343"/>
      <c r="P3541" s="654"/>
      <c r="Q3541" s="655"/>
      <c r="R3541" s="655"/>
      <c r="S3541" s="655"/>
      <c r="T3541" s="655"/>
      <c r="U3541" s="655"/>
      <c r="V3541" s="654"/>
      <c r="W3541" s="655"/>
      <c r="X3541" s="655"/>
      <c r="Y3541" s="655"/>
      <c r="Z3541" s="655"/>
    </row>
    <row r="3542" spans="1:26" s="250" customFormat="1" x14ac:dyDescent="0.25">
      <c r="A3542" s="1340"/>
      <c r="B3542" s="1340"/>
      <c r="C3542" s="1341"/>
      <c r="E3542" s="1340"/>
      <c r="F3542" s="1340"/>
      <c r="L3542" s="254"/>
      <c r="M3542" s="1342"/>
      <c r="N3542" s="1342"/>
      <c r="O3542" s="1343"/>
      <c r="P3542" s="654"/>
      <c r="Q3542" s="655"/>
      <c r="R3542" s="655"/>
      <c r="S3542" s="655"/>
      <c r="T3542" s="655"/>
      <c r="U3542" s="655"/>
      <c r="V3542" s="654"/>
      <c r="W3542" s="655"/>
      <c r="X3542" s="655"/>
      <c r="Y3542" s="655"/>
      <c r="Z3542" s="655"/>
    </row>
    <row r="3543" spans="1:26" s="250" customFormat="1" x14ac:dyDescent="0.25">
      <c r="A3543" s="1340"/>
      <c r="B3543" s="1340"/>
      <c r="C3543" s="1341"/>
      <c r="E3543" s="1340"/>
      <c r="F3543" s="1340"/>
      <c r="L3543" s="254"/>
      <c r="M3543" s="1342"/>
      <c r="N3543" s="1342"/>
      <c r="O3543" s="1343"/>
      <c r="P3543" s="654"/>
      <c r="Q3543" s="655"/>
      <c r="R3543" s="655"/>
      <c r="S3543" s="655"/>
      <c r="T3543" s="655"/>
      <c r="U3543" s="655"/>
      <c r="V3543" s="654"/>
      <c r="W3543" s="655"/>
      <c r="X3543" s="655"/>
      <c r="Y3543" s="655"/>
      <c r="Z3543" s="655"/>
    </row>
    <row r="3544" spans="1:26" s="250" customFormat="1" x14ac:dyDescent="0.25">
      <c r="A3544" s="1340"/>
      <c r="B3544" s="1340"/>
      <c r="C3544" s="1341"/>
      <c r="E3544" s="1340"/>
      <c r="F3544" s="1340"/>
      <c r="L3544" s="254"/>
      <c r="M3544" s="1342"/>
      <c r="N3544" s="1342"/>
      <c r="O3544" s="1343"/>
      <c r="P3544" s="654"/>
      <c r="Q3544" s="655"/>
      <c r="R3544" s="655"/>
      <c r="S3544" s="655"/>
      <c r="T3544" s="655"/>
      <c r="U3544" s="655"/>
      <c r="V3544" s="654"/>
      <c r="W3544" s="655"/>
      <c r="X3544" s="655"/>
      <c r="Y3544" s="655"/>
      <c r="Z3544" s="655"/>
    </row>
    <row r="3545" spans="1:26" s="250" customFormat="1" x14ac:dyDescent="0.25">
      <c r="A3545" s="1340"/>
      <c r="B3545" s="1340"/>
      <c r="C3545" s="1341"/>
      <c r="E3545" s="1340"/>
      <c r="F3545" s="1340"/>
      <c r="L3545" s="254"/>
      <c r="M3545" s="1342"/>
      <c r="N3545" s="1342"/>
      <c r="O3545" s="1343"/>
      <c r="P3545" s="654"/>
      <c r="Q3545" s="655"/>
      <c r="R3545" s="655"/>
      <c r="S3545" s="655"/>
      <c r="T3545" s="655"/>
      <c r="U3545" s="655"/>
      <c r="V3545" s="654"/>
      <c r="W3545" s="655"/>
      <c r="X3545" s="655"/>
      <c r="Y3545" s="655"/>
      <c r="Z3545" s="655"/>
    </row>
    <row r="3546" spans="1:26" s="250" customFormat="1" x14ac:dyDescent="0.25">
      <c r="A3546" s="1340"/>
      <c r="B3546" s="1340"/>
      <c r="C3546" s="1341"/>
      <c r="E3546" s="1340"/>
      <c r="F3546" s="1340"/>
      <c r="L3546" s="254"/>
      <c r="M3546" s="1342"/>
      <c r="N3546" s="1342"/>
      <c r="O3546" s="1343"/>
      <c r="P3546" s="654"/>
      <c r="Q3546" s="655"/>
      <c r="R3546" s="655"/>
      <c r="S3546" s="655"/>
      <c r="T3546" s="655"/>
      <c r="U3546" s="655"/>
      <c r="V3546" s="654"/>
      <c r="W3546" s="655"/>
      <c r="X3546" s="655"/>
      <c r="Y3546" s="655"/>
      <c r="Z3546" s="655"/>
    </row>
    <row r="3547" spans="1:26" s="250" customFormat="1" x14ac:dyDescent="0.25">
      <c r="A3547" s="1340"/>
      <c r="B3547" s="1340"/>
      <c r="C3547" s="1341"/>
      <c r="E3547" s="1340"/>
      <c r="F3547" s="1340"/>
      <c r="L3547" s="254"/>
      <c r="M3547" s="1342"/>
      <c r="N3547" s="1342"/>
      <c r="O3547" s="1343"/>
      <c r="P3547" s="654"/>
      <c r="Q3547" s="655"/>
      <c r="R3547" s="655"/>
      <c r="S3547" s="655"/>
      <c r="T3547" s="655"/>
      <c r="U3547" s="655"/>
      <c r="V3547" s="654"/>
      <c r="W3547" s="655"/>
      <c r="X3547" s="655"/>
      <c r="Y3547" s="655"/>
      <c r="Z3547" s="655"/>
    </row>
    <row r="3548" spans="1:26" s="250" customFormat="1" x14ac:dyDescent="0.25">
      <c r="A3548" s="1340"/>
      <c r="B3548" s="1340"/>
      <c r="C3548" s="1341"/>
      <c r="E3548" s="1340"/>
      <c r="F3548" s="1340"/>
      <c r="L3548" s="254"/>
      <c r="M3548" s="1342"/>
      <c r="N3548" s="1342"/>
      <c r="O3548" s="1343"/>
      <c r="P3548" s="654"/>
      <c r="Q3548" s="655"/>
      <c r="R3548" s="655"/>
      <c r="S3548" s="655"/>
      <c r="T3548" s="655"/>
      <c r="U3548" s="655"/>
      <c r="V3548" s="654"/>
      <c r="W3548" s="655"/>
      <c r="X3548" s="655"/>
      <c r="Y3548" s="655"/>
      <c r="Z3548" s="655"/>
    </row>
    <row r="3549" spans="1:26" s="250" customFormat="1" x14ac:dyDescent="0.25">
      <c r="A3549" s="1340"/>
      <c r="B3549" s="1340"/>
      <c r="C3549" s="1341"/>
      <c r="E3549" s="1340"/>
      <c r="F3549" s="1340"/>
      <c r="L3549" s="254"/>
      <c r="M3549" s="1342"/>
      <c r="N3549" s="1342"/>
      <c r="O3549" s="1343"/>
      <c r="P3549" s="654"/>
      <c r="Q3549" s="655"/>
      <c r="R3549" s="655"/>
      <c r="S3549" s="655"/>
      <c r="T3549" s="655"/>
      <c r="U3549" s="655"/>
      <c r="V3549" s="654"/>
      <c r="W3549" s="655"/>
      <c r="X3549" s="655"/>
      <c r="Y3549" s="655"/>
      <c r="Z3549" s="655"/>
    </row>
    <row r="3550" spans="1:26" s="250" customFormat="1" x14ac:dyDescent="0.25">
      <c r="A3550" s="1340"/>
      <c r="B3550" s="1340"/>
      <c r="C3550" s="1341"/>
      <c r="E3550" s="1340"/>
      <c r="F3550" s="1340"/>
      <c r="L3550" s="254"/>
      <c r="M3550" s="1342"/>
      <c r="N3550" s="1342"/>
      <c r="O3550" s="1343"/>
      <c r="P3550" s="654"/>
      <c r="Q3550" s="655"/>
      <c r="R3550" s="655"/>
      <c r="S3550" s="655"/>
      <c r="T3550" s="655"/>
      <c r="U3550" s="655"/>
      <c r="V3550" s="654"/>
      <c r="W3550" s="655"/>
      <c r="X3550" s="655"/>
      <c r="Y3550" s="655"/>
      <c r="Z3550" s="655"/>
    </row>
    <row r="3551" spans="1:26" s="250" customFormat="1" x14ac:dyDescent="0.25">
      <c r="A3551" s="1340"/>
      <c r="B3551" s="1340"/>
      <c r="C3551" s="1341"/>
      <c r="E3551" s="1340"/>
      <c r="F3551" s="1340"/>
      <c r="L3551" s="254"/>
      <c r="M3551" s="1342"/>
      <c r="N3551" s="1342"/>
      <c r="O3551" s="1343"/>
      <c r="P3551" s="654"/>
      <c r="Q3551" s="655"/>
      <c r="R3551" s="655"/>
      <c r="S3551" s="655"/>
      <c r="T3551" s="655"/>
      <c r="U3551" s="655"/>
      <c r="V3551" s="654"/>
      <c r="W3551" s="655"/>
      <c r="X3551" s="655"/>
      <c r="Y3551" s="655"/>
      <c r="Z3551" s="655"/>
    </row>
    <row r="3552" spans="1:26" s="250" customFormat="1" x14ac:dyDescent="0.25">
      <c r="A3552" s="1340"/>
      <c r="B3552" s="1340"/>
      <c r="C3552" s="1341"/>
      <c r="E3552" s="1340"/>
      <c r="F3552" s="1340"/>
      <c r="L3552" s="254"/>
      <c r="M3552" s="1342"/>
      <c r="N3552" s="1342"/>
      <c r="O3552" s="1343"/>
      <c r="P3552" s="654"/>
      <c r="Q3552" s="655"/>
      <c r="R3552" s="655"/>
      <c r="S3552" s="655"/>
      <c r="T3552" s="655"/>
      <c r="U3552" s="655"/>
      <c r="V3552" s="654"/>
      <c r="W3552" s="655"/>
      <c r="X3552" s="655"/>
      <c r="Y3552" s="655"/>
      <c r="Z3552" s="655"/>
    </row>
    <row r="3553" spans="1:26" s="250" customFormat="1" x14ac:dyDescent="0.25">
      <c r="A3553" s="1340"/>
      <c r="B3553" s="1340"/>
      <c r="C3553" s="1341"/>
      <c r="E3553" s="1340"/>
      <c r="F3553" s="1340"/>
      <c r="L3553" s="254"/>
      <c r="M3553" s="1342"/>
      <c r="N3553" s="1342"/>
      <c r="O3553" s="1343"/>
      <c r="P3553" s="654"/>
      <c r="Q3553" s="655"/>
      <c r="R3553" s="655"/>
      <c r="S3553" s="655"/>
      <c r="T3553" s="655"/>
      <c r="U3553" s="655"/>
      <c r="V3553" s="654"/>
      <c r="W3553" s="655"/>
      <c r="X3553" s="655"/>
      <c r="Y3553" s="655"/>
      <c r="Z3553" s="655"/>
    </row>
    <row r="3554" spans="1:26" s="250" customFormat="1" x14ac:dyDescent="0.25">
      <c r="A3554" s="1340"/>
      <c r="B3554" s="1340"/>
      <c r="C3554" s="1341"/>
      <c r="E3554" s="1340"/>
      <c r="F3554" s="1340"/>
      <c r="L3554" s="254"/>
      <c r="M3554" s="1342"/>
      <c r="N3554" s="1342"/>
      <c r="O3554" s="1343"/>
      <c r="P3554" s="654"/>
      <c r="Q3554" s="655"/>
      <c r="R3554" s="655"/>
      <c r="S3554" s="655"/>
      <c r="T3554" s="655"/>
      <c r="U3554" s="655"/>
      <c r="V3554" s="654"/>
      <c r="W3554" s="655"/>
      <c r="X3554" s="655"/>
      <c r="Y3554" s="655"/>
      <c r="Z3554" s="655"/>
    </row>
    <row r="3555" spans="1:26" s="250" customFormat="1" x14ac:dyDescent="0.25">
      <c r="A3555" s="1340"/>
      <c r="B3555" s="1340"/>
      <c r="C3555" s="1341"/>
      <c r="E3555" s="1340"/>
      <c r="F3555" s="1340"/>
      <c r="L3555" s="254"/>
      <c r="M3555" s="1342"/>
      <c r="N3555" s="1342"/>
      <c r="O3555" s="1343"/>
      <c r="P3555" s="654"/>
      <c r="Q3555" s="655"/>
      <c r="R3555" s="655"/>
      <c r="S3555" s="655"/>
      <c r="T3555" s="655"/>
      <c r="U3555" s="655"/>
      <c r="V3555" s="654"/>
      <c r="W3555" s="655"/>
      <c r="X3555" s="655"/>
      <c r="Y3555" s="655"/>
      <c r="Z3555" s="655"/>
    </row>
    <row r="3556" spans="1:26" s="250" customFormat="1" x14ac:dyDescent="0.25">
      <c r="A3556" s="1340"/>
      <c r="B3556" s="1340"/>
      <c r="C3556" s="1341"/>
      <c r="E3556" s="1340"/>
      <c r="F3556" s="1340"/>
      <c r="L3556" s="254"/>
      <c r="M3556" s="1342"/>
      <c r="N3556" s="1342"/>
      <c r="O3556" s="1343"/>
      <c r="P3556" s="654"/>
      <c r="Q3556" s="655"/>
      <c r="R3556" s="655"/>
      <c r="S3556" s="655"/>
      <c r="T3556" s="655"/>
      <c r="U3556" s="655"/>
      <c r="V3556" s="654"/>
      <c r="W3556" s="655"/>
      <c r="X3556" s="655"/>
      <c r="Y3556" s="655"/>
      <c r="Z3556" s="655"/>
    </row>
    <row r="3557" spans="1:26" s="250" customFormat="1" x14ac:dyDescent="0.25">
      <c r="A3557" s="1340"/>
      <c r="B3557" s="1340"/>
      <c r="C3557" s="1341"/>
      <c r="E3557" s="1340"/>
      <c r="F3557" s="1340"/>
      <c r="L3557" s="254"/>
      <c r="M3557" s="1342"/>
      <c r="N3557" s="1342"/>
      <c r="O3557" s="1343"/>
      <c r="P3557" s="654"/>
      <c r="Q3557" s="655"/>
      <c r="R3557" s="655"/>
      <c r="S3557" s="655"/>
      <c r="T3557" s="655"/>
      <c r="U3557" s="655"/>
      <c r="V3557" s="654"/>
      <c r="W3557" s="655"/>
      <c r="X3557" s="655"/>
      <c r="Y3557" s="655"/>
      <c r="Z3557" s="655"/>
    </row>
    <row r="3558" spans="1:26" s="250" customFormat="1" x14ac:dyDescent="0.25">
      <c r="A3558" s="1340"/>
      <c r="B3558" s="1340"/>
      <c r="C3558" s="1341"/>
      <c r="E3558" s="1340"/>
      <c r="F3558" s="1340"/>
      <c r="L3558" s="254"/>
      <c r="M3558" s="1342"/>
      <c r="N3558" s="1342"/>
      <c r="O3558" s="1343"/>
      <c r="P3558" s="654"/>
      <c r="Q3558" s="655"/>
      <c r="R3558" s="655"/>
      <c r="S3558" s="655"/>
      <c r="T3558" s="655"/>
      <c r="U3558" s="655"/>
      <c r="V3558" s="654"/>
      <c r="W3558" s="655"/>
      <c r="X3558" s="655"/>
      <c r="Y3558" s="655"/>
      <c r="Z3558" s="655"/>
    </row>
    <row r="3559" spans="1:26" s="250" customFormat="1" x14ac:dyDescent="0.25">
      <c r="A3559" s="1340"/>
      <c r="B3559" s="1340"/>
      <c r="C3559" s="1341"/>
      <c r="E3559" s="1340"/>
      <c r="F3559" s="1340"/>
      <c r="L3559" s="254"/>
      <c r="M3559" s="1342"/>
      <c r="N3559" s="1342"/>
      <c r="O3559" s="1343"/>
      <c r="P3559" s="654"/>
      <c r="Q3559" s="655"/>
      <c r="R3559" s="655"/>
      <c r="S3559" s="655"/>
      <c r="T3559" s="655"/>
      <c r="U3559" s="655"/>
      <c r="V3559" s="654"/>
      <c r="W3559" s="655"/>
      <c r="X3559" s="655"/>
      <c r="Y3559" s="655"/>
      <c r="Z3559" s="655"/>
    </row>
    <row r="3560" spans="1:26" s="250" customFormat="1" x14ac:dyDescent="0.25">
      <c r="A3560" s="1340"/>
      <c r="B3560" s="1340"/>
      <c r="C3560" s="1341"/>
      <c r="E3560" s="1340"/>
      <c r="F3560" s="1340"/>
      <c r="L3560" s="254"/>
      <c r="M3560" s="1342"/>
      <c r="N3560" s="1342"/>
      <c r="O3560" s="1343"/>
      <c r="P3560" s="654"/>
      <c r="Q3560" s="655"/>
      <c r="R3560" s="655"/>
      <c r="S3560" s="655"/>
      <c r="T3560" s="655"/>
      <c r="U3560" s="655"/>
      <c r="V3560" s="654"/>
      <c r="W3560" s="655"/>
      <c r="X3560" s="655"/>
      <c r="Y3560" s="655"/>
      <c r="Z3560" s="655"/>
    </row>
    <row r="3561" spans="1:26" s="250" customFormat="1" x14ac:dyDescent="0.25">
      <c r="A3561" s="1340"/>
      <c r="B3561" s="1340"/>
      <c r="C3561" s="1341"/>
      <c r="E3561" s="1340"/>
      <c r="F3561" s="1340"/>
      <c r="L3561" s="254"/>
      <c r="M3561" s="1342"/>
      <c r="N3561" s="1342"/>
      <c r="O3561" s="1343"/>
      <c r="P3561" s="654"/>
      <c r="Q3561" s="655"/>
      <c r="R3561" s="655"/>
      <c r="S3561" s="655"/>
      <c r="T3561" s="655"/>
      <c r="U3561" s="655"/>
      <c r="V3561" s="654"/>
      <c r="W3561" s="655"/>
      <c r="X3561" s="655"/>
      <c r="Y3561" s="655"/>
      <c r="Z3561" s="655"/>
    </row>
    <row r="3562" spans="1:26" s="250" customFormat="1" x14ac:dyDescent="0.25">
      <c r="A3562" s="1340"/>
      <c r="B3562" s="1340"/>
      <c r="C3562" s="1341"/>
      <c r="E3562" s="1340"/>
      <c r="F3562" s="1340"/>
      <c r="L3562" s="254"/>
      <c r="M3562" s="1342"/>
      <c r="N3562" s="1342"/>
      <c r="O3562" s="1343"/>
      <c r="P3562" s="654"/>
      <c r="Q3562" s="655"/>
      <c r="R3562" s="655"/>
      <c r="S3562" s="655"/>
      <c r="T3562" s="655"/>
      <c r="U3562" s="655"/>
      <c r="V3562" s="654"/>
      <c r="W3562" s="655"/>
      <c r="X3562" s="655"/>
      <c r="Y3562" s="655"/>
      <c r="Z3562" s="655"/>
    </row>
    <row r="3563" spans="1:26" s="250" customFormat="1" x14ac:dyDescent="0.25">
      <c r="A3563" s="1340"/>
      <c r="B3563" s="1340"/>
      <c r="C3563" s="1341"/>
      <c r="E3563" s="1340"/>
      <c r="F3563" s="1340"/>
      <c r="L3563" s="254"/>
      <c r="M3563" s="1342"/>
      <c r="N3563" s="1342"/>
      <c r="O3563" s="1343"/>
      <c r="P3563" s="654"/>
      <c r="Q3563" s="655"/>
      <c r="R3563" s="655"/>
      <c r="S3563" s="655"/>
      <c r="T3563" s="655"/>
      <c r="U3563" s="655"/>
      <c r="V3563" s="654"/>
      <c r="W3563" s="655"/>
      <c r="X3563" s="655"/>
      <c r="Y3563" s="655"/>
      <c r="Z3563" s="655"/>
    </row>
    <row r="3564" spans="1:26" s="250" customFormat="1" x14ac:dyDescent="0.25">
      <c r="A3564" s="1340"/>
      <c r="B3564" s="1340"/>
      <c r="C3564" s="1341"/>
      <c r="E3564" s="1340"/>
      <c r="F3564" s="1340"/>
      <c r="L3564" s="254"/>
      <c r="M3564" s="1342"/>
      <c r="N3564" s="1342"/>
      <c r="O3564" s="1343"/>
      <c r="P3564" s="654"/>
      <c r="Q3564" s="655"/>
      <c r="R3564" s="655"/>
      <c r="S3564" s="655"/>
      <c r="T3564" s="655"/>
      <c r="U3564" s="655"/>
      <c r="V3564" s="654"/>
      <c r="W3564" s="655"/>
      <c r="X3564" s="655"/>
      <c r="Y3564" s="655"/>
      <c r="Z3564" s="655"/>
    </row>
    <row r="3565" spans="1:26" s="250" customFormat="1" x14ac:dyDescent="0.25">
      <c r="A3565" s="1340"/>
      <c r="B3565" s="1340"/>
      <c r="C3565" s="1341"/>
      <c r="E3565" s="1340"/>
      <c r="F3565" s="1340"/>
      <c r="L3565" s="254"/>
      <c r="M3565" s="1342"/>
      <c r="N3565" s="1342"/>
      <c r="O3565" s="1343"/>
      <c r="P3565" s="654"/>
      <c r="Q3565" s="655"/>
      <c r="R3565" s="655"/>
      <c r="S3565" s="655"/>
      <c r="T3565" s="655"/>
      <c r="U3565" s="655"/>
      <c r="V3565" s="654"/>
      <c r="W3565" s="655"/>
      <c r="X3565" s="655"/>
      <c r="Y3565" s="655"/>
      <c r="Z3565" s="655"/>
    </row>
    <row r="3566" spans="1:26" s="250" customFormat="1" x14ac:dyDescent="0.25">
      <c r="A3566" s="1340"/>
      <c r="B3566" s="1340"/>
      <c r="C3566" s="1341"/>
      <c r="E3566" s="1340"/>
      <c r="F3566" s="1340"/>
      <c r="L3566" s="254"/>
      <c r="M3566" s="1342"/>
      <c r="N3566" s="1342"/>
      <c r="O3566" s="1343"/>
      <c r="P3566" s="654"/>
      <c r="Q3566" s="655"/>
      <c r="R3566" s="655"/>
      <c r="S3566" s="655"/>
      <c r="T3566" s="655"/>
      <c r="U3566" s="655"/>
      <c r="V3566" s="654"/>
      <c r="W3566" s="655"/>
      <c r="X3566" s="655"/>
      <c r="Y3566" s="655"/>
      <c r="Z3566" s="655"/>
    </row>
    <row r="3567" spans="1:26" s="250" customFormat="1" x14ac:dyDescent="0.25">
      <c r="A3567" s="1340"/>
      <c r="B3567" s="1340"/>
      <c r="C3567" s="1341"/>
      <c r="E3567" s="1340"/>
      <c r="F3567" s="1340"/>
      <c r="L3567" s="254"/>
      <c r="M3567" s="1342"/>
      <c r="N3567" s="1342"/>
      <c r="O3567" s="1343"/>
      <c r="P3567" s="654"/>
      <c r="Q3567" s="655"/>
      <c r="R3567" s="655"/>
      <c r="S3567" s="655"/>
      <c r="T3567" s="655"/>
      <c r="U3567" s="655"/>
      <c r="V3567" s="654"/>
      <c r="W3567" s="655"/>
      <c r="X3567" s="655"/>
      <c r="Y3567" s="655"/>
      <c r="Z3567" s="655"/>
    </row>
    <row r="3568" spans="1:26" s="250" customFormat="1" x14ac:dyDescent="0.25">
      <c r="A3568" s="1340"/>
      <c r="B3568" s="1340"/>
      <c r="C3568" s="1341"/>
      <c r="E3568" s="1340"/>
      <c r="F3568" s="1340"/>
      <c r="L3568" s="254"/>
      <c r="M3568" s="1342"/>
      <c r="N3568" s="1342"/>
      <c r="O3568" s="1343"/>
      <c r="P3568" s="654"/>
      <c r="Q3568" s="655"/>
      <c r="R3568" s="655"/>
      <c r="S3568" s="655"/>
      <c r="T3568" s="655"/>
      <c r="U3568" s="655"/>
      <c r="V3568" s="654"/>
      <c r="W3568" s="655"/>
      <c r="X3568" s="655"/>
      <c r="Y3568" s="655"/>
      <c r="Z3568" s="655"/>
    </row>
    <row r="3569" spans="1:26" s="250" customFormat="1" x14ac:dyDescent="0.25">
      <c r="A3569" s="1340"/>
      <c r="B3569" s="1340"/>
      <c r="C3569" s="1341"/>
      <c r="E3569" s="1340"/>
      <c r="F3569" s="1340"/>
      <c r="L3569" s="254"/>
      <c r="M3569" s="1342"/>
      <c r="N3569" s="1342"/>
      <c r="O3569" s="1343"/>
      <c r="P3569" s="654"/>
      <c r="Q3569" s="655"/>
      <c r="R3569" s="655"/>
      <c r="S3569" s="655"/>
      <c r="T3569" s="655"/>
      <c r="U3569" s="655"/>
      <c r="V3569" s="654"/>
      <c r="W3569" s="655"/>
      <c r="X3569" s="655"/>
      <c r="Y3569" s="655"/>
      <c r="Z3569" s="655"/>
    </row>
    <row r="3570" spans="1:26" s="250" customFormat="1" x14ac:dyDescent="0.25">
      <c r="A3570" s="1340"/>
      <c r="B3570" s="1340"/>
      <c r="C3570" s="1341"/>
      <c r="E3570" s="1340"/>
      <c r="F3570" s="1340"/>
      <c r="L3570" s="254"/>
      <c r="M3570" s="1342"/>
      <c r="N3570" s="1342"/>
      <c r="O3570" s="1343"/>
      <c r="P3570" s="654"/>
      <c r="Q3570" s="655"/>
      <c r="R3570" s="655"/>
      <c r="S3570" s="655"/>
      <c r="T3570" s="655"/>
      <c r="U3570" s="655"/>
      <c r="V3570" s="654"/>
      <c r="W3570" s="655"/>
      <c r="X3570" s="655"/>
      <c r="Y3570" s="655"/>
      <c r="Z3570" s="655"/>
    </row>
    <row r="3571" spans="1:26" s="250" customFormat="1" x14ac:dyDescent="0.25">
      <c r="A3571" s="1340"/>
      <c r="B3571" s="1340"/>
      <c r="C3571" s="1341"/>
      <c r="E3571" s="1340"/>
      <c r="F3571" s="1340"/>
      <c r="L3571" s="254"/>
      <c r="M3571" s="1342"/>
      <c r="N3571" s="1342"/>
      <c r="O3571" s="1343"/>
      <c r="P3571" s="654"/>
      <c r="Q3571" s="655"/>
      <c r="R3571" s="655"/>
      <c r="S3571" s="655"/>
      <c r="T3571" s="655"/>
      <c r="U3571" s="655"/>
      <c r="V3571" s="654"/>
      <c r="W3571" s="655"/>
      <c r="X3571" s="655"/>
      <c r="Y3571" s="655"/>
      <c r="Z3571" s="655"/>
    </row>
    <row r="3572" spans="1:26" s="250" customFormat="1" x14ac:dyDescent="0.25">
      <c r="A3572" s="1340"/>
      <c r="B3572" s="1340"/>
      <c r="C3572" s="1341"/>
      <c r="E3572" s="1340"/>
      <c r="F3572" s="1340"/>
      <c r="L3572" s="254"/>
      <c r="M3572" s="1342"/>
      <c r="N3572" s="1342"/>
      <c r="O3572" s="1343"/>
      <c r="P3572" s="654"/>
      <c r="Q3572" s="655"/>
      <c r="R3572" s="655"/>
      <c r="S3572" s="655"/>
      <c r="T3572" s="655"/>
      <c r="U3572" s="655"/>
      <c r="V3572" s="654"/>
      <c r="W3572" s="655"/>
      <c r="X3572" s="655"/>
      <c r="Y3572" s="655"/>
      <c r="Z3572" s="655"/>
    </row>
    <row r="3573" spans="1:26" s="250" customFormat="1" x14ac:dyDescent="0.25">
      <c r="A3573" s="1340"/>
      <c r="B3573" s="1340"/>
      <c r="C3573" s="1341"/>
      <c r="E3573" s="1340"/>
      <c r="F3573" s="1340"/>
      <c r="L3573" s="254"/>
      <c r="M3573" s="1342"/>
      <c r="N3573" s="1342"/>
      <c r="O3573" s="1343"/>
      <c r="P3573" s="654"/>
      <c r="Q3573" s="655"/>
      <c r="R3573" s="655"/>
      <c r="S3573" s="655"/>
      <c r="T3573" s="655"/>
      <c r="U3573" s="655"/>
      <c r="V3573" s="654"/>
      <c r="W3573" s="655"/>
      <c r="X3573" s="655"/>
      <c r="Y3573" s="655"/>
      <c r="Z3573" s="655"/>
    </row>
    <row r="3574" spans="1:26" s="250" customFormat="1" x14ac:dyDescent="0.25">
      <c r="A3574" s="1340"/>
      <c r="B3574" s="1340"/>
      <c r="C3574" s="1341"/>
      <c r="E3574" s="1340"/>
      <c r="F3574" s="1340"/>
      <c r="L3574" s="254"/>
      <c r="M3574" s="1342"/>
      <c r="N3574" s="1342"/>
      <c r="O3574" s="1343"/>
      <c r="P3574" s="654"/>
      <c r="Q3574" s="655"/>
      <c r="R3574" s="655"/>
      <c r="S3574" s="655"/>
      <c r="T3574" s="655"/>
      <c r="U3574" s="655"/>
      <c r="V3574" s="654"/>
      <c r="W3574" s="655"/>
      <c r="X3574" s="655"/>
      <c r="Y3574" s="655"/>
      <c r="Z3574" s="655"/>
    </row>
    <row r="3575" spans="1:26" s="250" customFormat="1" x14ac:dyDescent="0.25">
      <c r="A3575" s="1340"/>
      <c r="B3575" s="1340"/>
      <c r="C3575" s="1341"/>
      <c r="E3575" s="1340"/>
      <c r="F3575" s="1340"/>
      <c r="L3575" s="254"/>
      <c r="M3575" s="1342"/>
      <c r="N3575" s="1342"/>
      <c r="O3575" s="1343"/>
      <c r="P3575" s="654"/>
      <c r="Q3575" s="655"/>
      <c r="R3575" s="655"/>
      <c r="S3575" s="655"/>
      <c r="T3575" s="655"/>
      <c r="U3575" s="655"/>
      <c r="V3575" s="654"/>
      <c r="W3575" s="655"/>
      <c r="X3575" s="655"/>
      <c r="Y3575" s="655"/>
      <c r="Z3575" s="655"/>
    </row>
    <row r="3576" spans="1:26" s="250" customFormat="1" x14ac:dyDescent="0.25">
      <c r="A3576" s="1340"/>
      <c r="B3576" s="1340"/>
      <c r="C3576" s="1341"/>
      <c r="E3576" s="1340"/>
      <c r="F3576" s="1340"/>
      <c r="L3576" s="254"/>
      <c r="M3576" s="1342"/>
      <c r="N3576" s="1342"/>
      <c r="O3576" s="1343"/>
      <c r="P3576" s="654"/>
      <c r="Q3576" s="655"/>
      <c r="R3576" s="655"/>
      <c r="S3576" s="655"/>
      <c r="T3576" s="655"/>
      <c r="U3576" s="655"/>
      <c r="V3576" s="654"/>
      <c r="W3576" s="655"/>
      <c r="X3576" s="655"/>
      <c r="Y3576" s="655"/>
      <c r="Z3576" s="655"/>
    </row>
    <row r="3577" spans="1:26" s="250" customFormat="1" x14ac:dyDescent="0.25">
      <c r="A3577" s="1340"/>
      <c r="B3577" s="1340"/>
      <c r="C3577" s="1341"/>
      <c r="E3577" s="1340"/>
      <c r="F3577" s="1340"/>
      <c r="L3577" s="254"/>
      <c r="M3577" s="1342"/>
      <c r="N3577" s="1342"/>
      <c r="O3577" s="1343"/>
      <c r="P3577" s="654"/>
      <c r="Q3577" s="655"/>
      <c r="R3577" s="655"/>
      <c r="S3577" s="655"/>
      <c r="T3577" s="655"/>
      <c r="U3577" s="655"/>
      <c r="V3577" s="654"/>
      <c r="W3577" s="655"/>
      <c r="X3577" s="655"/>
      <c r="Y3577" s="655"/>
      <c r="Z3577" s="655"/>
    </row>
    <row r="3578" spans="1:26" s="250" customFormat="1" x14ac:dyDescent="0.25">
      <c r="A3578" s="1340"/>
      <c r="B3578" s="1340"/>
      <c r="C3578" s="1341"/>
      <c r="E3578" s="1340"/>
      <c r="F3578" s="1340"/>
      <c r="L3578" s="254"/>
      <c r="M3578" s="1342"/>
      <c r="N3578" s="1342"/>
      <c r="O3578" s="1343"/>
      <c r="P3578" s="654"/>
      <c r="Q3578" s="655"/>
      <c r="R3578" s="655"/>
      <c r="S3578" s="655"/>
      <c r="T3578" s="655"/>
      <c r="U3578" s="655"/>
      <c r="V3578" s="654"/>
      <c r="W3578" s="655"/>
      <c r="X3578" s="655"/>
      <c r="Y3578" s="655"/>
      <c r="Z3578" s="655"/>
    </row>
    <row r="3579" spans="1:26" s="250" customFormat="1" x14ac:dyDescent="0.25">
      <c r="A3579" s="1340"/>
      <c r="B3579" s="1340"/>
      <c r="C3579" s="1341"/>
      <c r="E3579" s="1340"/>
      <c r="F3579" s="1340"/>
      <c r="L3579" s="254"/>
      <c r="M3579" s="1342"/>
      <c r="N3579" s="1342"/>
      <c r="O3579" s="1343"/>
      <c r="P3579" s="654"/>
      <c r="Q3579" s="655"/>
      <c r="R3579" s="655"/>
      <c r="S3579" s="655"/>
      <c r="T3579" s="655"/>
      <c r="U3579" s="655"/>
      <c r="V3579" s="654"/>
      <c r="W3579" s="655"/>
      <c r="X3579" s="655"/>
      <c r="Y3579" s="655"/>
      <c r="Z3579" s="655"/>
    </row>
    <row r="3580" spans="1:26" s="250" customFormat="1" x14ac:dyDescent="0.25">
      <c r="A3580" s="1340"/>
      <c r="B3580" s="1340"/>
      <c r="C3580" s="1341"/>
      <c r="E3580" s="1340"/>
      <c r="F3580" s="1340"/>
      <c r="L3580" s="254"/>
      <c r="M3580" s="1342"/>
      <c r="N3580" s="1342"/>
      <c r="O3580" s="1343"/>
      <c r="P3580" s="654"/>
      <c r="Q3580" s="655"/>
      <c r="R3580" s="655"/>
      <c r="S3580" s="655"/>
      <c r="T3580" s="655"/>
      <c r="U3580" s="655"/>
      <c r="V3580" s="654"/>
      <c r="W3580" s="655"/>
      <c r="X3580" s="655"/>
      <c r="Y3580" s="655"/>
      <c r="Z3580" s="655"/>
    </row>
    <row r="3581" spans="1:26" s="250" customFormat="1" x14ac:dyDescent="0.25">
      <c r="A3581" s="1340"/>
      <c r="B3581" s="1340"/>
      <c r="C3581" s="1341"/>
      <c r="E3581" s="1340"/>
      <c r="F3581" s="1340"/>
      <c r="L3581" s="254"/>
      <c r="M3581" s="1342"/>
      <c r="N3581" s="1342"/>
      <c r="O3581" s="1343"/>
      <c r="P3581" s="654"/>
      <c r="Q3581" s="655"/>
      <c r="R3581" s="655"/>
      <c r="S3581" s="655"/>
      <c r="T3581" s="655"/>
      <c r="U3581" s="655"/>
      <c r="V3581" s="654"/>
      <c r="W3581" s="655"/>
      <c r="X3581" s="655"/>
      <c r="Y3581" s="655"/>
      <c r="Z3581" s="655"/>
    </row>
    <row r="3582" spans="1:26" s="250" customFormat="1" x14ac:dyDescent="0.25">
      <c r="A3582" s="1340"/>
      <c r="B3582" s="1340"/>
      <c r="C3582" s="1341"/>
      <c r="E3582" s="1340"/>
      <c r="F3582" s="1340"/>
      <c r="L3582" s="254"/>
      <c r="M3582" s="1342"/>
      <c r="N3582" s="1342"/>
      <c r="O3582" s="1343"/>
      <c r="P3582" s="654"/>
      <c r="Q3582" s="655"/>
      <c r="R3582" s="655"/>
      <c r="S3582" s="655"/>
      <c r="T3582" s="655"/>
      <c r="U3582" s="655"/>
      <c r="V3582" s="654"/>
      <c r="W3582" s="655"/>
      <c r="X3582" s="655"/>
      <c r="Y3582" s="655"/>
      <c r="Z3582" s="655"/>
    </row>
    <row r="3583" spans="1:26" s="250" customFormat="1" x14ac:dyDescent="0.25">
      <c r="A3583" s="1340"/>
      <c r="B3583" s="1340"/>
      <c r="C3583" s="1341"/>
      <c r="E3583" s="1340"/>
      <c r="F3583" s="1340"/>
      <c r="L3583" s="254"/>
      <c r="M3583" s="1342"/>
      <c r="N3583" s="1342"/>
      <c r="O3583" s="1343"/>
      <c r="P3583" s="654"/>
      <c r="Q3583" s="655"/>
      <c r="R3583" s="655"/>
      <c r="S3583" s="655"/>
      <c r="T3583" s="655"/>
      <c r="U3583" s="655"/>
      <c r="V3583" s="654"/>
      <c r="W3583" s="655"/>
      <c r="X3583" s="655"/>
      <c r="Y3583" s="655"/>
      <c r="Z3583" s="655"/>
    </row>
    <row r="3584" spans="1:26" s="250" customFormat="1" x14ac:dyDescent="0.25">
      <c r="A3584" s="1340"/>
      <c r="B3584" s="1340"/>
      <c r="C3584" s="1341"/>
      <c r="E3584" s="1340"/>
      <c r="F3584" s="1340"/>
      <c r="L3584" s="254"/>
      <c r="M3584" s="1342"/>
      <c r="N3584" s="1342"/>
      <c r="O3584" s="1343"/>
      <c r="P3584" s="654"/>
      <c r="Q3584" s="655"/>
      <c r="R3584" s="655"/>
      <c r="S3584" s="655"/>
      <c r="T3584" s="655"/>
      <c r="U3584" s="655"/>
      <c r="V3584" s="654"/>
      <c r="W3584" s="655"/>
      <c r="X3584" s="655"/>
      <c r="Y3584" s="655"/>
      <c r="Z3584" s="655"/>
    </row>
    <row r="3585" spans="1:26" s="250" customFormat="1" x14ac:dyDescent="0.25">
      <c r="A3585" s="1340"/>
      <c r="B3585" s="1340"/>
      <c r="C3585" s="1341"/>
      <c r="E3585" s="1340"/>
      <c r="F3585" s="1340"/>
      <c r="L3585" s="254"/>
      <c r="M3585" s="1342"/>
      <c r="N3585" s="1342"/>
      <c r="O3585" s="1343"/>
      <c r="P3585" s="654"/>
      <c r="Q3585" s="655"/>
      <c r="R3585" s="655"/>
      <c r="S3585" s="655"/>
      <c r="T3585" s="655"/>
      <c r="U3585" s="655"/>
      <c r="V3585" s="654"/>
      <c r="W3585" s="655"/>
      <c r="X3585" s="655"/>
      <c r="Y3585" s="655"/>
      <c r="Z3585" s="655"/>
    </row>
    <row r="3586" spans="1:26" s="250" customFormat="1" x14ac:dyDescent="0.25">
      <c r="A3586" s="1340"/>
      <c r="B3586" s="1340"/>
      <c r="C3586" s="1341"/>
      <c r="E3586" s="1340"/>
      <c r="F3586" s="1340"/>
      <c r="L3586" s="254"/>
      <c r="M3586" s="1342"/>
      <c r="N3586" s="1342"/>
      <c r="O3586" s="1343"/>
      <c r="P3586" s="654"/>
      <c r="Q3586" s="655"/>
      <c r="R3586" s="655"/>
      <c r="S3586" s="655"/>
      <c r="T3586" s="655"/>
      <c r="U3586" s="655"/>
      <c r="V3586" s="654"/>
      <c r="W3586" s="655"/>
      <c r="X3586" s="655"/>
      <c r="Y3586" s="655"/>
      <c r="Z3586" s="655"/>
    </row>
    <row r="3587" spans="1:26" s="250" customFormat="1" x14ac:dyDescent="0.25">
      <c r="A3587" s="1340"/>
      <c r="B3587" s="1340"/>
      <c r="C3587" s="1341"/>
      <c r="E3587" s="1340"/>
      <c r="F3587" s="1340"/>
      <c r="L3587" s="254"/>
      <c r="M3587" s="1342"/>
      <c r="N3587" s="1342"/>
      <c r="O3587" s="1343"/>
      <c r="P3587" s="654"/>
      <c r="Q3587" s="655"/>
      <c r="R3587" s="655"/>
      <c r="S3587" s="655"/>
      <c r="T3587" s="655"/>
      <c r="U3587" s="655"/>
      <c r="V3587" s="654"/>
      <c r="W3587" s="655"/>
      <c r="X3587" s="655"/>
      <c r="Y3587" s="655"/>
      <c r="Z3587" s="655"/>
    </row>
    <row r="3588" spans="1:26" s="250" customFormat="1" x14ac:dyDescent="0.25">
      <c r="A3588" s="1340"/>
      <c r="B3588" s="1340"/>
      <c r="C3588" s="1341"/>
      <c r="E3588" s="1340"/>
      <c r="F3588" s="1340"/>
      <c r="L3588" s="254"/>
      <c r="M3588" s="1342"/>
      <c r="N3588" s="1342"/>
      <c r="O3588" s="1343"/>
      <c r="P3588" s="654"/>
      <c r="Q3588" s="655"/>
      <c r="R3588" s="655"/>
      <c r="S3588" s="655"/>
      <c r="T3588" s="655"/>
      <c r="U3588" s="655"/>
      <c r="V3588" s="654"/>
      <c r="W3588" s="655"/>
      <c r="X3588" s="655"/>
      <c r="Y3588" s="655"/>
      <c r="Z3588" s="655"/>
    </row>
    <row r="3589" spans="1:26" s="250" customFormat="1" x14ac:dyDescent="0.25">
      <c r="A3589" s="1340"/>
      <c r="B3589" s="1340"/>
      <c r="C3589" s="1341"/>
      <c r="E3589" s="1340"/>
      <c r="F3589" s="1340"/>
      <c r="L3589" s="254"/>
      <c r="M3589" s="1342"/>
      <c r="N3589" s="1342"/>
      <c r="O3589" s="1343"/>
      <c r="P3589" s="654"/>
      <c r="Q3589" s="655"/>
      <c r="R3589" s="655"/>
      <c r="S3589" s="655"/>
      <c r="T3589" s="655"/>
      <c r="U3589" s="655"/>
      <c r="V3589" s="654"/>
      <c r="W3589" s="655"/>
      <c r="X3589" s="655"/>
      <c r="Y3589" s="655"/>
      <c r="Z3589" s="655"/>
    </row>
    <row r="3590" spans="1:26" s="250" customFormat="1" x14ac:dyDescent="0.25">
      <c r="A3590" s="1340"/>
      <c r="B3590" s="1340"/>
      <c r="C3590" s="1341"/>
      <c r="E3590" s="1340"/>
      <c r="F3590" s="1340"/>
      <c r="L3590" s="254"/>
      <c r="M3590" s="1342"/>
      <c r="N3590" s="1342"/>
      <c r="O3590" s="1343"/>
      <c r="P3590" s="654"/>
      <c r="Q3590" s="655"/>
      <c r="R3590" s="655"/>
      <c r="S3590" s="655"/>
      <c r="T3590" s="655"/>
      <c r="U3590" s="655"/>
      <c r="V3590" s="654"/>
      <c r="W3590" s="655"/>
      <c r="X3590" s="655"/>
      <c r="Y3590" s="655"/>
      <c r="Z3590" s="655"/>
    </row>
    <row r="3591" spans="1:26" s="250" customFormat="1" x14ac:dyDescent="0.25">
      <c r="A3591" s="1340"/>
      <c r="B3591" s="1340"/>
      <c r="C3591" s="1341"/>
      <c r="E3591" s="1340"/>
      <c r="F3591" s="1340"/>
      <c r="L3591" s="254"/>
      <c r="M3591" s="1342"/>
      <c r="N3591" s="1342"/>
      <c r="O3591" s="1343"/>
      <c r="P3591" s="654"/>
      <c r="Q3591" s="655"/>
      <c r="R3591" s="655"/>
      <c r="S3591" s="655"/>
      <c r="T3591" s="655"/>
      <c r="U3591" s="655"/>
      <c r="V3591" s="654"/>
      <c r="W3591" s="655"/>
      <c r="X3591" s="655"/>
      <c r="Y3591" s="655"/>
      <c r="Z3591" s="655"/>
    </row>
    <row r="3592" spans="1:26" s="250" customFormat="1" x14ac:dyDescent="0.25">
      <c r="A3592" s="1340"/>
      <c r="B3592" s="1340"/>
      <c r="C3592" s="1341"/>
      <c r="E3592" s="1340"/>
      <c r="F3592" s="1340"/>
      <c r="L3592" s="254"/>
      <c r="M3592" s="1342"/>
      <c r="N3592" s="1342"/>
      <c r="O3592" s="1343"/>
      <c r="P3592" s="654"/>
      <c r="Q3592" s="655"/>
      <c r="R3592" s="655"/>
      <c r="S3592" s="655"/>
      <c r="T3592" s="655"/>
      <c r="U3592" s="655"/>
      <c r="V3592" s="654"/>
      <c r="W3592" s="655"/>
      <c r="X3592" s="655"/>
      <c r="Y3592" s="655"/>
      <c r="Z3592" s="655"/>
    </row>
    <row r="3593" spans="1:26" s="250" customFormat="1" x14ac:dyDescent="0.25">
      <c r="A3593" s="1340"/>
      <c r="B3593" s="1340"/>
      <c r="C3593" s="1341"/>
      <c r="E3593" s="1340"/>
      <c r="F3593" s="1340"/>
      <c r="L3593" s="254"/>
      <c r="M3593" s="1342"/>
      <c r="N3593" s="1342"/>
      <c r="O3593" s="1343"/>
      <c r="P3593" s="654"/>
      <c r="Q3593" s="655"/>
      <c r="R3593" s="655"/>
      <c r="S3593" s="655"/>
      <c r="T3593" s="655"/>
      <c r="U3593" s="655"/>
      <c r="V3593" s="654"/>
      <c r="W3593" s="655"/>
      <c r="X3593" s="655"/>
      <c r="Y3593" s="655"/>
      <c r="Z3593" s="655"/>
    </row>
    <row r="3594" spans="1:26" s="250" customFormat="1" x14ac:dyDescent="0.25">
      <c r="A3594" s="1340"/>
      <c r="B3594" s="1340"/>
      <c r="C3594" s="1341"/>
      <c r="E3594" s="1340"/>
      <c r="F3594" s="1340"/>
      <c r="L3594" s="254"/>
      <c r="M3594" s="1342"/>
      <c r="N3594" s="1342"/>
      <c r="O3594" s="1343"/>
      <c r="P3594" s="654"/>
      <c r="Q3594" s="655"/>
      <c r="R3594" s="655"/>
      <c r="S3594" s="655"/>
      <c r="T3594" s="655"/>
      <c r="U3594" s="655"/>
      <c r="V3594" s="654"/>
      <c r="W3594" s="655"/>
      <c r="X3594" s="655"/>
      <c r="Y3594" s="655"/>
      <c r="Z3594" s="655"/>
    </row>
    <row r="3595" spans="1:26" s="250" customFormat="1" x14ac:dyDescent="0.25">
      <c r="A3595" s="1340"/>
      <c r="B3595" s="1340"/>
      <c r="C3595" s="1341"/>
      <c r="E3595" s="1340"/>
      <c r="F3595" s="1340"/>
      <c r="L3595" s="254"/>
      <c r="M3595" s="1342"/>
      <c r="N3595" s="1342"/>
      <c r="O3595" s="1343"/>
      <c r="P3595" s="654"/>
      <c r="Q3595" s="655"/>
      <c r="R3595" s="655"/>
      <c r="S3595" s="655"/>
      <c r="T3595" s="655"/>
      <c r="U3595" s="655"/>
      <c r="V3595" s="654"/>
      <c r="W3595" s="655"/>
      <c r="X3595" s="655"/>
      <c r="Y3595" s="655"/>
      <c r="Z3595" s="655"/>
    </row>
    <row r="3596" spans="1:26" s="250" customFormat="1" x14ac:dyDescent="0.25">
      <c r="A3596" s="1340"/>
      <c r="B3596" s="1340"/>
      <c r="C3596" s="1341"/>
      <c r="E3596" s="1340"/>
      <c r="F3596" s="1340"/>
      <c r="L3596" s="254"/>
      <c r="M3596" s="1342"/>
      <c r="N3596" s="1342"/>
      <c r="O3596" s="1343"/>
      <c r="P3596" s="654"/>
      <c r="Q3596" s="655"/>
      <c r="R3596" s="655"/>
      <c r="S3596" s="655"/>
      <c r="T3596" s="655"/>
      <c r="U3596" s="655"/>
      <c r="V3596" s="654"/>
      <c r="W3596" s="655"/>
      <c r="X3596" s="655"/>
      <c r="Y3596" s="655"/>
      <c r="Z3596" s="655"/>
    </row>
    <row r="3597" spans="1:26" s="250" customFormat="1" x14ac:dyDescent="0.25">
      <c r="A3597" s="1340"/>
      <c r="B3597" s="1340"/>
      <c r="C3597" s="1341"/>
      <c r="E3597" s="1340"/>
      <c r="F3597" s="1340"/>
      <c r="L3597" s="254"/>
      <c r="M3597" s="1342"/>
      <c r="N3597" s="1342"/>
      <c r="O3597" s="1343"/>
      <c r="P3597" s="654"/>
      <c r="Q3597" s="655"/>
      <c r="R3597" s="655"/>
      <c r="S3597" s="655"/>
      <c r="T3597" s="655"/>
      <c r="U3597" s="655"/>
      <c r="V3597" s="654"/>
      <c r="W3597" s="655"/>
      <c r="X3597" s="655"/>
      <c r="Y3597" s="655"/>
      <c r="Z3597" s="655"/>
    </row>
    <row r="3598" spans="1:26" s="250" customFormat="1" x14ac:dyDescent="0.25">
      <c r="A3598" s="1340"/>
      <c r="B3598" s="1340"/>
      <c r="C3598" s="1341"/>
      <c r="E3598" s="1340"/>
      <c r="F3598" s="1340"/>
      <c r="L3598" s="254"/>
      <c r="M3598" s="1342"/>
      <c r="N3598" s="1342"/>
      <c r="O3598" s="1343"/>
      <c r="P3598" s="654"/>
      <c r="Q3598" s="655"/>
      <c r="R3598" s="655"/>
      <c r="S3598" s="655"/>
      <c r="T3598" s="655"/>
      <c r="U3598" s="655"/>
      <c r="V3598" s="654"/>
      <c r="W3598" s="655"/>
      <c r="X3598" s="655"/>
      <c r="Y3598" s="655"/>
      <c r="Z3598" s="655"/>
    </row>
    <row r="3599" spans="1:26" s="250" customFormat="1" x14ac:dyDescent="0.25">
      <c r="A3599" s="1340"/>
      <c r="B3599" s="1340"/>
      <c r="C3599" s="1341"/>
      <c r="E3599" s="1340"/>
      <c r="F3599" s="1340"/>
      <c r="L3599" s="254"/>
      <c r="M3599" s="1342"/>
      <c r="N3599" s="1342"/>
      <c r="O3599" s="1343"/>
      <c r="P3599" s="654"/>
      <c r="Q3599" s="655"/>
      <c r="R3599" s="655"/>
      <c r="S3599" s="655"/>
      <c r="T3599" s="655"/>
      <c r="U3599" s="655"/>
      <c r="V3599" s="654"/>
      <c r="W3599" s="655"/>
      <c r="X3599" s="655"/>
      <c r="Y3599" s="655"/>
      <c r="Z3599" s="655"/>
    </row>
    <row r="3600" spans="1:26" s="250" customFormat="1" x14ac:dyDescent="0.25">
      <c r="A3600" s="1340"/>
      <c r="B3600" s="1340"/>
      <c r="C3600" s="1341"/>
      <c r="E3600" s="1340"/>
      <c r="F3600" s="1340"/>
      <c r="L3600" s="254"/>
      <c r="M3600" s="1342"/>
      <c r="N3600" s="1342"/>
      <c r="O3600" s="1343"/>
      <c r="P3600" s="654"/>
      <c r="Q3600" s="655"/>
      <c r="R3600" s="655"/>
      <c r="S3600" s="655"/>
      <c r="T3600" s="655"/>
      <c r="U3600" s="655"/>
      <c r="V3600" s="654"/>
      <c r="W3600" s="655"/>
      <c r="X3600" s="655"/>
      <c r="Y3600" s="655"/>
      <c r="Z3600" s="655"/>
    </row>
    <row r="3601" spans="1:26" s="250" customFormat="1" x14ac:dyDescent="0.25">
      <c r="A3601" s="1340"/>
      <c r="B3601" s="1340"/>
      <c r="C3601" s="1341"/>
      <c r="E3601" s="1340"/>
      <c r="F3601" s="1340"/>
      <c r="L3601" s="254"/>
      <c r="M3601" s="1342"/>
      <c r="N3601" s="1342"/>
      <c r="O3601" s="1343"/>
      <c r="P3601" s="654"/>
      <c r="Q3601" s="655"/>
      <c r="R3601" s="655"/>
      <c r="S3601" s="655"/>
      <c r="T3601" s="655"/>
      <c r="U3601" s="655"/>
      <c r="V3601" s="654"/>
      <c r="W3601" s="655"/>
      <c r="X3601" s="655"/>
      <c r="Y3601" s="655"/>
      <c r="Z3601" s="655"/>
    </row>
    <row r="3602" spans="1:26" s="250" customFormat="1" x14ac:dyDescent="0.25">
      <c r="A3602" s="1340"/>
      <c r="B3602" s="1340"/>
      <c r="C3602" s="1341"/>
      <c r="E3602" s="1340"/>
      <c r="F3602" s="1340"/>
      <c r="L3602" s="254"/>
      <c r="M3602" s="1342"/>
      <c r="N3602" s="1342"/>
      <c r="O3602" s="1343"/>
      <c r="P3602" s="654"/>
      <c r="Q3602" s="655"/>
      <c r="R3602" s="655"/>
      <c r="S3602" s="655"/>
      <c r="T3602" s="655"/>
      <c r="U3602" s="655"/>
      <c r="V3602" s="654"/>
      <c r="W3602" s="655"/>
      <c r="X3602" s="655"/>
      <c r="Y3602" s="655"/>
      <c r="Z3602" s="655"/>
    </row>
    <row r="3603" spans="1:26" s="250" customFormat="1" x14ac:dyDescent="0.25">
      <c r="A3603" s="1340"/>
      <c r="B3603" s="1340"/>
      <c r="C3603" s="1341"/>
      <c r="E3603" s="1340"/>
      <c r="F3603" s="1340"/>
      <c r="L3603" s="254"/>
      <c r="M3603" s="1342"/>
      <c r="N3603" s="1342"/>
      <c r="O3603" s="1343"/>
      <c r="P3603" s="654"/>
      <c r="Q3603" s="655"/>
      <c r="R3603" s="655"/>
      <c r="S3603" s="655"/>
      <c r="T3603" s="655"/>
      <c r="U3603" s="655"/>
      <c r="V3603" s="654"/>
      <c r="W3603" s="655"/>
      <c r="X3603" s="655"/>
      <c r="Y3603" s="655"/>
      <c r="Z3603" s="655"/>
    </row>
    <row r="3604" spans="1:26" s="250" customFormat="1" x14ac:dyDescent="0.25">
      <c r="A3604" s="1340"/>
      <c r="B3604" s="1340"/>
      <c r="C3604" s="1341"/>
      <c r="E3604" s="1340"/>
      <c r="F3604" s="1340"/>
      <c r="L3604" s="254"/>
      <c r="M3604" s="1342"/>
      <c r="N3604" s="1342"/>
      <c r="O3604" s="1343"/>
      <c r="P3604" s="654"/>
      <c r="Q3604" s="655"/>
      <c r="R3604" s="655"/>
      <c r="S3604" s="655"/>
      <c r="T3604" s="655"/>
      <c r="U3604" s="655"/>
      <c r="V3604" s="654"/>
      <c r="W3604" s="655"/>
      <c r="X3604" s="655"/>
      <c r="Y3604" s="655"/>
      <c r="Z3604" s="655"/>
    </row>
    <row r="3605" spans="1:26" s="250" customFormat="1" x14ac:dyDescent="0.25">
      <c r="A3605" s="1340"/>
      <c r="B3605" s="1340"/>
      <c r="C3605" s="1341"/>
      <c r="E3605" s="1340"/>
      <c r="F3605" s="1340"/>
      <c r="L3605" s="254"/>
      <c r="M3605" s="1342"/>
      <c r="N3605" s="1342"/>
      <c r="O3605" s="1343"/>
      <c r="P3605" s="654"/>
      <c r="Q3605" s="655"/>
      <c r="R3605" s="655"/>
      <c r="S3605" s="655"/>
      <c r="T3605" s="655"/>
      <c r="U3605" s="655"/>
      <c r="V3605" s="654"/>
      <c r="W3605" s="655"/>
      <c r="X3605" s="655"/>
      <c r="Y3605" s="655"/>
      <c r="Z3605" s="655"/>
    </row>
    <row r="3606" spans="1:26" s="250" customFormat="1" x14ac:dyDescent="0.25">
      <c r="A3606" s="1340"/>
      <c r="B3606" s="1340"/>
      <c r="C3606" s="1341"/>
      <c r="E3606" s="1340"/>
      <c r="F3606" s="1340"/>
      <c r="L3606" s="254"/>
      <c r="M3606" s="1342"/>
      <c r="N3606" s="1342"/>
      <c r="O3606" s="1343"/>
      <c r="P3606" s="654"/>
      <c r="Q3606" s="655"/>
      <c r="R3606" s="655"/>
      <c r="S3606" s="655"/>
      <c r="T3606" s="655"/>
      <c r="U3606" s="655"/>
      <c r="V3606" s="654"/>
      <c r="W3606" s="655"/>
      <c r="X3606" s="655"/>
      <c r="Y3606" s="655"/>
      <c r="Z3606" s="655"/>
    </row>
    <row r="3607" spans="1:26" s="250" customFormat="1" x14ac:dyDescent="0.25">
      <c r="A3607" s="1340"/>
      <c r="B3607" s="1340"/>
      <c r="C3607" s="1341"/>
      <c r="E3607" s="1340"/>
      <c r="F3607" s="1340"/>
      <c r="L3607" s="254"/>
      <c r="M3607" s="1342"/>
      <c r="N3607" s="1342"/>
      <c r="O3607" s="1343"/>
      <c r="P3607" s="654"/>
      <c r="Q3607" s="655"/>
      <c r="R3607" s="655"/>
      <c r="S3607" s="655"/>
      <c r="T3607" s="655"/>
      <c r="U3607" s="655"/>
      <c r="V3607" s="654"/>
      <c r="W3607" s="655"/>
      <c r="X3607" s="655"/>
      <c r="Y3607" s="655"/>
      <c r="Z3607" s="655"/>
    </row>
    <row r="3608" spans="1:26" s="250" customFormat="1" x14ac:dyDescent="0.25">
      <c r="A3608" s="1340"/>
      <c r="B3608" s="1340"/>
      <c r="C3608" s="1341"/>
      <c r="E3608" s="1340"/>
      <c r="F3608" s="1340"/>
      <c r="L3608" s="254"/>
      <c r="M3608" s="1342"/>
      <c r="N3608" s="1342"/>
      <c r="O3608" s="1343"/>
      <c r="P3608" s="654"/>
      <c r="Q3608" s="655"/>
      <c r="R3608" s="655"/>
      <c r="S3608" s="655"/>
      <c r="T3608" s="655"/>
      <c r="U3608" s="655"/>
      <c r="V3608" s="654"/>
      <c r="W3608" s="655"/>
      <c r="X3608" s="655"/>
      <c r="Y3608" s="655"/>
      <c r="Z3608" s="655"/>
    </row>
    <row r="3609" spans="1:26" s="250" customFormat="1" x14ac:dyDescent="0.25">
      <c r="A3609" s="1340"/>
      <c r="B3609" s="1340"/>
      <c r="C3609" s="1341"/>
      <c r="E3609" s="1340"/>
      <c r="F3609" s="1340"/>
      <c r="L3609" s="254"/>
      <c r="M3609" s="1342"/>
      <c r="N3609" s="1342"/>
      <c r="O3609" s="1343"/>
      <c r="P3609" s="654"/>
      <c r="Q3609" s="655"/>
      <c r="R3609" s="655"/>
      <c r="S3609" s="655"/>
      <c r="T3609" s="655"/>
      <c r="U3609" s="655"/>
      <c r="V3609" s="654"/>
      <c r="W3609" s="655"/>
      <c r="X3609" s="655"/>
      <c r="Y3609" s="655"/>
      <c r="Z3609" s="655"/>
    </row>
    <row r="3610" spans="1:26" s="250" customFormat="1" x14ac:dyDescent="0.25">
      <c r="A3610" s="1340"/>
      <c r="B3610" s="1340"/>
      <c r="C3610" s="1341"/>
      <c r="E3610" s="1340"/>
      <c r="F3610" s="1340"/>
      <c r="L3610" s="254"/>
      <c r="M3610" s="1342"/>
      <c r="N3610" s="1342"/>
      <c r="O3610" s="1343"/>
      <c r="P3610" s="654"/>
      <c r="Q3610" s="655"/>
      <c r="R3610" s="655"/>
      <c r="S3610" s="655"/>
      <c r="T3610" s="655"/>
      <c r="U3610" s="655"/>
      <c r="V3610" s="654"/>
      <c r="W3610" s="655"/>
      <c r="X3610" s="655"/>
      <c r="Y3610" s="655"/>
      <c r="Z3610" s="655"/>
    </row>
    <row r="3611" spans="1:26" s="250" customFormat="1" x14ac:dyDescent="0.25">
      <c r="A3611" s="1340"/>
      <c r="B3611" s="1340"/>
      <c r="C3611" s="1341"/>
      <c r="E3611" s="1340"/>
      <c r="F3611" s="1340"/>
      <c r="L3611" s="254"/>
      <c r="M3611" s="1342"/>
      <c r="N3611" s="1342"/>
      <c r="O3611" s="1343"/>
      <c r="P3611" s="654"/>
      <c r="Q3611" s="655"/>
      <c r="R3611" s="655"/>
      <c r="S3611" s="655"/>
      <c r="T3611" s="655"/>
      <c r="U3611" s="655"/>
      <c r="V3611" s="654"/>
      <c r="W3611" s="655"/>
      <c r="X3611" s="655"/>
      <c r="Y3611" s="655"/>
      <c r="Z3611" s="655"/>
    </row>
    <row r="3612" spans="1:26" s="250" customFormat="1" x14ac:dyDescent="0.25">
      <c r="A3612" s="1340"/>
      <c r="B3612" s="1340"/>
      <c r="C3612" s="1341"/>
      <c r="E3612" s="1340"/>
      <c r="F3612" s="1340"/>
      <c r="L3612" s="254"/>
      <c r="M3612" s="1342"/>
      <c r="N3612" s="1342"/>
      <c r="O3612" s="1343"/>
      <c r="P3612" s="654"/>
      <c r="Q3612" s="655"/>
      <c r="R3612" s="655"/>
      <c r="S3612" s="655"/>
      <c r="T3612" s="655"/>
      <c r="U3612" s="655"/>
      <c r="V3612" s="654"/>
      <c r="W3612" s="655"/>
      <c r="X3612" s="655"/>
      <c r="Y3612" s="655"/>
      <c r="Z3612" s="655"/>
    </row>
    <row r="3613" spans="1:26" s="250" customFormat="1" x14ac:dyDescent="0.25">
      <c r="A3613" s="1340"/>
      <c r="B3613" s="1340"/>
      <c r="C3613" s="1341"/>
      <c r="E3613" s="1340"/>
      <c r="F3613" s="1340"/>
      <c r="L3613" s="254"/>
      <c r="M3613" s="1342"/>
      <c r="N3613" s="1342"/>
      <c r="O3613" s="1343"/>
      <c r="P3613" s="654"/>
      <c r="Q3613" s="655"/>
      <c r="R3613" s="655"/>
      <c r="S3613" s="655"/>
      <c r="T3613" s="655"/>
      <c r="U3613" s="655"/>
      <c r="V3613" s="654"/>
      <c r="W3613" s="655"/>
      <c r="X3613" s="655"/>
      <c r="Y3613" s="655"/>
      <c r="Z3613" s="655"/>
    </row>
    <row r="3614" spans="1:26" s="250" customFormat="1" x14ac:dyDescent="0.25">
      <c r="A3614" s="1340"/>
      <c r="B3614" s="1340"/>
      <c r="C3614" s="1341"/>
      <c r="E3614" s="1340"/>
      <c r="F3614" s="1340"/>
      <c r="L3614" s="254"/>
      <c r="M3614" s="1342"/>
      <c r="N3614" s="1342"/>
      <c r="O3614" s="1343"/>
      <c r="P3614" s="654"/>
      <c r="Q3614" s="655"/>
      <c r="R3614" s="655"/>
      <c r="S3614" s="655"/>
      <c r="T3614" s="655"/>
      <c r="U3614" s="655"/>
      <c r="V3614" s="654"/>
      <c r="W3614" s="655"/>
      <c r="X3614" s="655"/>
      <c r="Y3614" s="655"/>
      <c r="Z3614" s="655"/>
    </row>
    <row r="3615" spans="1:26" s="250" customFormat="1" x14ac:dyDescent="0.25">
      <c r="A3615" s="1340"/>
      <c r="B3615" s="1340"/>
      <c r="C3615" s="1341"/>
      <c r="E3615" s="1340"/>
      <c r="F3615" s="1340"/>
      <c r="L3615" s="254"/>
      <c r="M3615" s="1342"/>
      <c r="N3615" s="1342"/>
      <c r="O3615" s="1343"/>
      <c r="P3615" s="654"/>
      <c r="Q3615" s="655"/>
      <c r="R3615" s="655"/>
      <c r="S3615" s="655"/>
      <c r="T3615" s="655"/>
      <c r="U3615" s="655"/>
      <c r="V3615" s="654"/>
      <c r="W3615" s="655"/>
      <c r="X3615" s="655"/>
      <c r="Y3615" s="655"/>
      <c r="Z3615" s="655"/>
    </row>
    <row r="3616" spans="1:26" s="250" customFormat="1" x14ac:dyDescent="0.25">
      <c r="A3616" s="1340"/>
      <c r="B3616" s="1340"/>
      <c r="C3616" s="1341"/>
      <c r="E3616" s="1340"/>
      <c r="F3616" s="1340"/>
      <c r="L3616" s="254"/>
      <c r="M3616" s="1342"/>
      <c r="N3616" s="1342"/>
      <c r="O3616" s="1343"/>
      <c r="P3616" s="654"/>
      <c r="Q3616" s="655"/>
      <c r="R3616" s="655"/>
      <c r="S3616" s="655"/>
      <c r="T3616" s="655"/>
      <c r="U3616" s="655"/>
      <c r="V3616" s="654"/>
      <c r="W3616" s="655"/>
      <c r="X3616" s="655"/>
      <c r="Y3616" s="655"/>
      <c r="Z3616" s="655"/>
    </row>
    <row r="3617" spans="1:26" s="250" customFormat="1" x14ac:dyDescent="0.25">
      <c r="A3617" s="1340"/>
      <c r="B3617" s="1340"/>
      <c r="C3617" s="1341"/>
      <c r="E3617" s="1340"/>
      <c r="F3617" s="1340"/>
      <c r="L3617" s="254"/>
      <c r="M3617" s="1342"/>
      <c r="N3617" s="1342"/>
      <c r="O3617" s="1343"/>
      <c r="P3617" s="654"/>
      <c r="Q3617" s="655"/>
      <c r="R3617" s="655"/>
      <c r="S3617" s="655"/>
      <c r="T3617" s="655"/>
      <c r="U3617" s="655"/>
      <c r="V3617" s="654"/>
      <c r="W3617" s="655"/>
      <c r="X3617" s="655"/>
      <c r="Y3617" s="655"/>
      <c r="Z3617" s="655"/>
    </row>
    <row r="3618" spans="1:26" s="250" customFormat="1" x14ac:dyDescent="0.25">
      <c r="A3618" s="1340"/>
      <c r="B3618" s="1340"/>
      <c r="C3618" s="1341"/>
      <c r="E3618" s="1340"/>
      <c r="F3618" s="1340"/>
      <c r="L3618" s="254"/>
      <c r="M3618" s="1342"/>
      <c r="N3618" s="1342"/>
      <c r="O3618" s="1343"/>
      <c r="P3618" s="654"/>
      <c r="Q3618" s="655"/>
      <c r="R3618" s="655"/>
      <c r="S3618" s="655"/>
      <c r="T3618" s="655"/>
      <c r="U3618" s="655"/>
      <c r="V3618" s="654"/>
      <c r="W3618" s="655"/>
      <c r="X3618" s="655"/>
      <c r="Y3618" s="655"/>
      <c r="Z3618" s="655"/>
    </row>
    <row r="3619" spans="1:26" s="250" customFormat="1" x14ac:dyDescent="0.25">
      <c r="A3619" s="1340"/>
      <c r="B3619" s="1340"/>
      <c r="C3619" s="1341"/>
      <c r="E3619" s="1340"/>
      <c r="F3619" s="1340"/>
      <c r="L3619" s="254"/>
      <c r="M3619" s="1342"/>
      <c r="N3619" s="1342"/>
      <c r="O3619" s="1343"/>
      <c r="P3619" s="654"/>
      <c r="Q3619" s="655"/>
      <c r="R3619" s="655"/>
      <c r="S3619" s="655"/>
      <c r="T3619" s="655"/>
      <c r="U3619" s="655"/>
      <c r="V3619" s="654"/>
      <c r="W3619" s="655"/>
      <c r="X3619" s="655"/>
      <c r="Y3619" s="655"/>
      <c r="Z3619" s="655"/>
    </row>
    <row r="3620" spans="1:26" s="250" customFormat="1" x14ac:dyDescent="0.25">
      <c r="A3620" s="1340"/>
      <c r="B3620" s="1340"/>
      <c r="C3620" s="1341"/>
      <c r="E3620" s="1340"/>
      <c r="F3620" s="1340"/>
      <c r="L3620" s="254"/>
      <c r="M3620" s="1342"/>
      <c r="N3620" s="1342"/>
      <c r="O3620" s="1343"/>
      <c r="P3620" s="654"/>
      <c r="Q3620" s="655"/>
      <c r="R3620" s="655"/>
      <c r="S3620" s="655"/>
      <c r="T3620" s="655"/>
      <c r="U3620" s="655"/>
      <c r="V3620" s="654"/>
      <c r="W3620" s="655"/>
      <c r="X3620" s="655"/>
      <c r="Y3620" s="655"/>
      <c r="Z3620" s="655"/>
    </row>
    <row r="3621" spans="1:26" s="250" customFormat="1" x14ac:dyDescent="0.25">
      <c r="A3621" s="1340"/>
      <c r="B3621" s="1340"/>
      <c r="C3621" s="1341"/>
      <c r="E3621" s="1340"/>
      <c r="F3621" s="1340"/>
      <c r="L3621" s="254"/>
      <c r="M3621" s="1342"/>
      <c r="N3621" s="1342"/>
      <c r="O3621" s="1343"/>
      <c r="P3621" s="654"/>
      <c r="Q3621" s="655"/>
      <c r="R3621" s="655"/>
      <c r="S3621" s="655"/>
      <c r="T3621" s="655"/>
      <c r="U3621" s="655"/>
      <c r="V3621" s="654"/>
      <c r="W3621" s="655"/>
      <c r="X3621" s="655"/>
      <c r="Y3621" s="655"/>
      <c r="Z3621" s="655"/>
    </row>
    <row r="3622" spans="1:26" s="250" customFormat="1" x14ac:dyDescent="0.25">
      <c r="A3622" s="1340"/>
      <c r="B3622" s="1340"/>
      <c r="C3622" s="1341"/>
      <c r="E3622" s="1340"/>
      <c r="F3622" s="1340"/>
      <c r="L3622" s="254"/>
      <c r="M3622" s="1342"/>
      <c r="N3622" s="1342"/>
      <c r="O3622" s="1343"/>
      <c r="P3622" s="654"/>
      <c r="Q3622" s="655"/>
      <c r="R3622" s="655"/>
      <c r="S3622" s="655"/>
      <c r="T3622" s="655"/>
      <c r="U3622" s="655"/>
      <c r="V3622" s="654"/>
      <c r="W3622" s="655"/>
      <c r="X3622" s="655"/>
      <c r="Y3622" s="655"/>
      <c r="Z3622" s="655"/>
    </row>
    <row r="3623" spans="1:26" s="250" customFormat="1" x14ac:dyDescent="0.25">
      <c r="A3623" s="1340"/>
      <c r="B3623" s="1340"/>
      <c r="C3623" s="1341"/>
      <c r="E3623" s="1340"/>
      <c r="F3623" s="1340"/>
      <c r="L3623" s="254"/>
      <c r="M3623" s="1342"/>
      <c r="N3623" s="1342"/>
      <c r="O3623" s="1343"/>
      <c r="P3623" s="654"/>
      <c r="Q3623" s="655"/>
      <c r="R3623" s="655"/>
      <c r="S3623" s="655"/>
      <c r="T3623" s="655"/>
      <c r="U3623" s="655"/>
      <c r="V3623" s="654"/>
      <c r="W3623" s="655"/>
      <c r="X3623" s="655"/>
      <c r="Y3623" s="655"/>
      <c r="Z3623" s="655"/>
    </row>
    <row r="3624" spans="1:26" s="250" customFormat="1" x14ac:dyDescent="0.25">
      <c r="A3624" s="1340"/>
      <c r="B3624" s="1340"/>
      <c r="C3624" s="1341"/>
      <c r="E3624" s="1340"/>
      <c r="F3624" s="1340"/>
      <c r="L3624" s="254"/>
      <c r="M3624" s="1342"/>
      <c r="N3624" s="1342"/>
      <c r="O3624" s="1343"/>
      <c r="P3624" s="654"/>
      <c r="Q3624" s="655"/>
      <c r="R3624" s="655"/>
      <c r="S3624" s="655"/>
      <c r="T3624" s="655"/>
      <c r="U3624" s="655"/>
      <c r="V3624" s="654"/>
      <c r="W3624" s="655"/>
      <c r="X3624" s="655"/>
      <c r="Y3624" s="655"/>
      <c r="Z3624" s="655"/>
    </row>
    <row r="3625" spans="1:26" s="250" customFormat="1" x14ac:dyDescent="0.25">
      <c r="A3625" s="1340"/>
      <c r="B3625" s="1340"/>
      <c r="C3625" s="1341"/>
      <c r="E3625" s="1340"/>
      <c r="F3625" s="1340"/>
      <c r="L3625" s="254"/>
      <c r="M3625" s="1342"/>
      <c r="N3625" s="1342"/>
      <c r="O3625" s="1343"/>
      <c r="P3625" s="654"/>
      <c r="Q3625" s="655"/>
      <c r="R3625" s="655"/>
      <c r="S3625" s="655"/>
      <c r="T3625" s="655"/>
      <c r="U3625" s="655"/>
      <c r="V3625" s="654"/>
      <c r="W3625" s="655"/>
      <c r="X3625" s="655"/>
      <c r="Y3625" s="655"/>
      <c r="Z3625" s="655"/>
    </row>
    <row r="3626" spans="1:26" s="250" customFormat="1" x14ac:dyDescent="0.25">
      <c r="A3626" s="1340"/>
      <c r="B3626" s="1340"/>
      <c r="C3626" s="1341"/>
      <c r="E3626" s="1340"/>
      <c r="F3626" s="1340"/>
      <c r="L3626" s="254"/>
      <c r="M3626" s="1342"/>
      <c r="N3626" s="1342"/>
      <c r="O3626" s="1343"/>
      <c r="P3626" s="654"/>
      <c r="Q3626" s="655"/>
      <c r="R3626" s="655"/>
      <c r="S3626" s="655"/>
      <c r="T3626" s="655"/>
      <c r="U3626" s="655"/>
      <c r="V3626" s="654"/>
      <c r="W3626" s="655"/>
      <c r="X3626" s="655"/>
      <c r="Y3626" s="655"/>
      <c r="Z3626" s="655"/>
    </row>
    <row r="3627" spans="1:26" s="250" customFormat="1" x14ac:dyDescent="0.25">
      <c r="A3627" s="1340"/>
      <c r="B3627" s="1340"/>
      <c r="C3627" s="1341"/>
      <c r="E3627" s="1340"/>
      <c r="F3627" s="1340"/>
      <c r="L3627" s="254"/>
      <c r="M3627" s="1342"/>
      <c r="N3627" s="1342"/>
      <c r="O3627" s="1343"/>
      <c r="P3627" s="654"/>
      <c r="Q3627" s="655"/>
      <c r="R3627" s="655"/>
      <c r="S3627" s="655"/>
      <c r="T3627" s="655"/>
      <c r="U3627" s="655"/>
      <c r="V3627" s="654"/>
      <c r="W3627" s="655"/>
      <c r="X3627" s="655"/>
      <c r="Y3627" s="655"/>
      <c r="Z3627" s="655"/>
    </row>
    <row r="3628" spans="1:26" s="250" customFormat="1" x14ac:dyDescent="0.25">
      <c r="A3628" s="1340"/>
      <c r="B3628" s="1340"/>
      <c r="C3628" s="1341"/>
      <c r="E3628" s="1340"/>
      <c r="F3628" s="1340"/>
      <c r="L3628" s="254"/>
      <c r="M3628" s="1342"/>
      <c r="N3628" s="1342"/>
      <c r="O3628" s="1343"/>
      <c r="P3628" s="654"/>
      <c r="Q3628" s="655"/>
      <c r="R3628" s="655"/>
      <c r="S3628" s="655"/>
      <c r="T3628" s="655"/>
      <c r="U3628" s="655"/>
      <c r="V3628" s="654"/>
      <c r="W3628" s="655"/>
      <c r="X3628" s="655"/>
      <c r="Y3628" s="655"/>
      <c r="Z3628" s="655"/>
    </row>
    <row r="3629" spans="1:26" s="250" customFormat="1" x14ac:dyDescent="0.25">
      <c r="A3629" s="1340"/>
      <c r="B3629" s="1340"/>
      <c r="C3629" s="1341"/>
      <c r="E3629" s="1340"/>
      <c r="F3629" s="1340"/>
      <c r="L3629" s="254"/>
      <c r="M3629" s="1342"/>
      <c r="N3629" s="1342"/>
      <c r="O3629" s="1343"/>
      <c r="P3629" s="654"/>
      <c r="Q3629" s="655"/>
      <c r="R3629" s="655"/>
      <c r="S3629" s="655"/>
      <c r="T3629" s="655"/>
      <c r="U3629" s="655"/>
      <c r="V3629" s="654"/>
      <c r="W3629" s="655"/>
      <c r="X3629" s="655"/>
      <c r="Y3629" s="655"/>
      <c r="Z3629" s="655"/>
    </row>
    <row r="3630" spans="1:26" s="250" customFormat="1" x14ac:dyDescent="0.25">
      <c r="A3630" s="1340"/>
      <c r="B3630" s="1340"/>
      <c r="C3630" s="1341"/>
      <c r="E3630" s="1340"/>
      <c r="F3630" s="1340"/>
      <c r="L3630" s="254"/>
      <c r="M3630" s="1342"/>
      <c r="N3630" s="1342"/>
      <c r="O3630" s="1343"/>
      <c r="P3630" s="654"/>
      <c r="Q3630" s="655"/>
      <c r="R3630" s="655"/>
      <c r="S3630" s="655"/>
      <c r="T3630" s="655"/>
      <c r="U3630" s="655"/>
      <c r="V3630" s="654"/>
      <c r="W3630" s="655"/>
      <c r="X3630" s="655"/>
      <c r="Y3630" s="655"/>
      <c r="Z3630" s="655"/>
    </row>
    <row r="3631" spans="1:26" s="250" customFormat="1" x14ac:dyDescent="0.25">
      <c r="A3631" s="1340"/>
      <c r="B3631" s="1340"/>
      <c r="C3631" s="1341"/>
      <c r="E3631" s="1340"/>
      <c r="F3631" s="1340"/>
      <c r="L3631" s="254"/>
      <c r="M3631" s="1342"/>
      <c r="N3631" s="1342"/>
      <c r="O3631" s="1343"/>
      <c r="P3631" s="654"/>
      <c r="Q3631" s="655"/>
      <c r="R3631" s="655"/>
      <c r="S3631" s="655"/>
      <c r="T3631" s="655"/>
      <c r="U3631" s="655"/>
      <c r="V3631" s="654"/>
      <c r="W3631" s="655"/>
      <c r="X3631" s="655"/>
      <c r="Y3631" s="655"/>
      <c r="Z3631" s="655"/>
    </row>
    <row r="3632" spans="1:26" s="250" customFormat="1" x14ac:dyDescent="0.25">
      <c r="A3632" s="1340"/>
      <c r="B3632" s="1340"/>
      <c r="C3632" s="1341"/>
      <c r="E3632" s="1340"/>
      <c r="F3632" s="1340"/>
      <c r="L3632" s="254"/>
      <c r="M3632" s="1342"/>
      <c r="N3632" s="1342"/>
      <c r="O3632" s="1343"/>
      <c r="P3632" s="654"/>
      <c r="Q3632" s="655"/>
      <c r="R3632" s="655"/>
      <c r="S3632" s="655"/>
      <c r="T3632" s="655"/>
      <c r="U3632" s="655"/>
      <c r="V3632" s="654"/>
      <c r="W3632" s="655"/>
      <c r="X3632" s="655"/>
      <c r="Y3632" s="655"/>
      <c r="Z3632" s="655"/>
    </row>
    <row r="3633" spans="1:26" s="250" customFormat="1" x14ac:dyDescent="0.25">
      <c r="A3633" s="1340"/>
      <c r="B3633" s="1340"/>
      <c r="C3633" s="1341"/>
      <c r="E3633" s="1340"/>
      <c r="F3633" s="1340"/>
      <c r="L3633" s="254"/>
      <c r="M3633" s="1342"/>
      <c r="N3633" s="1342"/>
      <c r="O3633" s="1343"/>
      <c r="P3633" s="654"/>
      <c r="Q3633" s="655"/>
      <c r="R3633" s="655"/>
      <c r="S3633" s="655"/>
      <c r="T3633" s="655"/>
      <c r="U3633" s="655"/>
      <c r="V3633" s="654"/>
      <c r="W3633" s="655"/>
      <c r="X3633" s="655"/>
      <c r="Y3633" s="655"/>
      <c r="Z3633" s="655"/>
    </row>
    <row r="3634" spans="1:26" s="250" customFormat="1" x14ac:dyDescent="0.25">
      <c r="A3634" s="1340"/>
      <c r="B3634" s="1340"/>
      <c r="C3634" s="1341"/>
      <c r="E3634" s="1340"/>
      <c r="F3634" s="1340"/>
      <c r="L3634" s="254"/>
      <c r="M3634" s="1342"/>
      <c r="N3634" s="1342"/>
      <c r="O3634" s="1343"/>
      <c r="P3634" s="654"/>
      <c r="Q3634" s="655"/>
      <c r="R3634" s="655"/>
      <c r="S3634" s="655"/>
      <c r="T3634" s="655"/>
      <c r="U3634" s="655"/>
      <c r="V3634" s="654"/>
      <c r="W3634" s="655"/>
      <c r="X3634" s="655"/>
      <c r="Y3634" s="655"/>
      <c r="Z3634" s="655"/>
    </row>
    <row r="3635" spans="1:26" s="250" customFormat="1" x14ac:dyDescent="0.25">
      <c r="A3635" s="1340"/>
      <c r="B3635" s="1340"/>
      <c r="C3635" s="1341"/>
      <c r="E3635" s="1340"/>
      <c r="F3635" s="1340"/>
      <c r="L3635" s="254"/>
      <c r="M3635" s="1342"/>
      <c r="N3635" s="1342"/>
      <c r="O3635" s="1343"/>
      <c r="P3635" s="654"/>
      <c r="Q3635" s="655"/>
      <c r="R3635" s="655"/>
      <c r="S3635" s="655"/>
      <c r="T3635" s="655"/>
      <c r="U3635" s="655"/>
      <c r="V3635" s="654"/>
      <c r="W3635" s="655"/>
      <c r="X3635" s="655"/>
      <c r="Y3635" s="655"/>
      <c r="Z3635" s="655"/>
    </row>
    <row r="3636" spans="1:26" s="250" customFormat="1" x14ac:dyDescent="0.25">
      <c r="A3636" s="1340"/>
      <c r="B3636" s="1340"/>
      <c r="C3636" s="1341"/>
      <c r="E3636" s="1340"/>
      <c r="F3636" s="1340"/>
      <c r="L3636" s="254"/>
      <c r="M3636" s="1342"/>
      <c r="N3636" s="1342"/>
      <c r="O3636" s="1343"/>
      <c r="P3636" s="654"/>
      <c r="Q3636" s="655"/>
      <c r="R3636" s="655"/>
      <c r="S3636" s="655"/>
      <c r="T3636" s="655"/>
      <c r="U3636" s="655"/>
      <c r="V3636" s="654"/>
      <c r="W3636" s="655"/>
      <c r="X3636" s="655"/>
      <c r="Y3636" s="655"/>
      <c r="Z3636" s="655"/>
    </row>
    <row r="3637" spans="1:26" s="250" customFormat="1" x14ac:dyDescent="0.25">
      <c r="A3637" s="1340"/>
      <c r="B3637" s="1340"/>
      <c r="C3637" s="1341"/>
      <c r="E3637" s="1340"/>
      <c r="F3637" s="1340"/>
      <c r="L3637" s="254"/>
      <c r="M3637" s="1342"/>
      <c r="N3637" s="1342"/>
      <c r="O3637" s="1343"/>
      <c r="P3637" s="654"/>
      <c r="Q3637" s="655"/>
      <c r="R3637" s="655"/>
      <c r="S3637" s="655"/>
      <c r="T3637" s="655"/>
      <c r="U3637" s="655"/>
      <c r="V3637" s="654"/>
      <c r="W3637" s="655"/>
      <c r="X3637" s="655"/>
      <c r="Y3637" s="655"/>
      <c r="Z3637" s="655"/>
    </row>
    <row r="3638" spans="1:26" s="250" customFormat="1" x14ac:dyDescent="0.25">
      <c r="A3638" s="1340"/>
      <c r="B3638" s="1340"/>
      <c r="C3638" s="1341"/>
      <c r="E3638" s="1340"/>
      <c r="F3638" s="1340"/>
      <c r="L3638" s="254"/>
      <c r="M3638" s="1342"/>
      <c r="N3638" s="1342"/>
      <c r="O3638" s="1343"/>
      <c r="P3638" s="654"/>
      <c r="Q3638" s="655"/>
      <c r="R3638" s="655"/>
      <c r="S3638" s="655"/>
      <c r="T3638" s="655"/>
      <c r="U3638" s="655"/>
      <c r="V3638" s="654"/>
      <c r="W3638" s="655"/>
      <c r="X3638" s="655"/>
      <c r="Y3638" s="655"/>
      <c r="Z3638" s="655"/>
    </row>
    <row r="3639" spans="1:26" s="250" customFormat="1" x14ac:dyDescent="0.25">
      <c r="A3639" s="1340"/>
      <c r="B3639" s="1340"/>
      <c r="C3639" s="1341"/>
      <c r="E3639" s="1340"/>
      <c r="F3639" s="1340"/>
      <c r="L3639" s="254"/>
      <c r="M3639" s="1342"/>
      <c r="N3639" s="1342"/>
      <c r="O3639" s="1343"/>
      <c r="P3639" s="654"/>
      <c r="Q3639" s="655"/>
      <c r="R3639" s="655"/>
      <c r="S3639" s="655"/>
      <c r="T3639" s="655"/>
      <c r="U3639" s="655"/>
      <c r="V3639" s="654"/>
      <c r="W3639" s="655"/>
      <c r="X3639" s="655"/>
      <c r="Y3639" s="655"/>
      <c r="Z3639" s="655"/>
    </row>
    <row r="3640" spans="1:26" s="250" customFormat="1" x14ac:dyDescent="0.25">
      <c r="A3640" s="1340"/>
      <c r="B3640" s="1340"/>
      <c r="C3640" s="1341"/>
      <c r="E3640" s="1340"/>
      <c r="F3640" s="1340"/>
      <c r="L3640" s="254"/>
      <c r="M3640" s="1342"/>
      <c r="N3640" s="1342"/>
      <c r="O3640" s="1343"/>
      <c r="P3640" s="654"/>
      <c r="Q3640" s="655"/>
      <c r="R3640" s="655"/>
      <c r="S3640" s="655"/>
      <c r="T3640" s="655"/>
      <c r="U3640" s="655"/>
      <c r="V3640" s="654"/>
      <c r="W3640" s="655"/>
      <c r="X3640" s="655"/>
      <c r="Y3640" s="655"/>
      <c r="Z3640" s="655"/>
    </row>
    <row r="3641" spans="1:26" s="250" customFormat="1" x14ac:dyDescent="0.25">
      <c r="A3641" s="1340"/>
      <c r="B3641" s="1340"/>
      <c r="C3641" s="1341"/>
      <c r="E3641" s="1340"/>
      <c r="F3641" s="1340"/>
      <c r="L3641" s="254"/>
      <c r="M3641" s="1342"/>
      <c r="N3641" s="1342"/>
      <c r="O3641" s="1343"/>
      <c r="P3641" s="654"/>
      <c r="Q3641" s="655"/>
      <c r="R3641" s="655"/>
      <c r="S3641" s="655"/>
      <c r="T3641" s="655"/>
      <c r="U3641" s="655"/>
      <c r="V3641" s="654"/>
      <c r="W3641" s="655"/>
      <c r="X3641" s="655"/>
      <c r="Y3641" s="655"/>
      <c r="Z3641" s="655"/>
    </row>
    <row r="3642" spans="1:26" s="250" customFormat="1" x14ac:dyDescent="0.25">
      <c r="A3642" s="1340"/>
      <c r="B3642" s="1340"/>
      <c r="C3642" s="1341"/>
      <c r="E3642" s="1340"/>
      <c r="F3642" s="1340"/>
      <c r="L3642" s="254"/>
      <c r="M3642" s="1342"/>
      <c r="N3642" s="1342"/>
      <c r="O3642" s="1343"/>
      <c r="P3642" s="654"/>
      <c r="Q3642" s="655"/>
      <c r="R3642" s="655"/>
      <c r="S3642" s="655"/>
      <c r="T3642" s="655"/>
      <c r="U3642" s="655"/>
      <c r="V3642" s="654"/>
      <c r="W3642" s="655"/>
      <c r="X3642" s="655"/>
      <c r="Y3642" s="655"/>
      <c r="Z3642" s="655"/>
    </row>
    <row r="3643" spans="1:26" s="250" customFormat="1" x14ac:dyDescent="0.25">
      <c r="A3643" s="1340"/>
      <c r="B3643" s="1340"/>
      <c r="C3643" s="1341"/>
      <c r="E3643" s="1340"/>
      <c r="F3643" s="1340"/>
      <c r="L3643" s="254"/>
      <c r="M3643" s="1342"/>
      <c r="N3643" s="1342"/>
      <c r="O3643" s="1343"/>
      <c r="P3643" s="654"/>
      <c r="Q3643" s="655"/>
      <c r="R3643" s="655"/>
      <c r="S3643" s="655"/>
      <c r="T3643" s="655"/>
      <c r="U3643" s="655"/>
      <c r="V3643" s="654"/>
      <c r="W3643" s="655"/>
      <c r="X3643" s="655"/>
      <c r="Y3643" s="655"/>
      <c r="Z3643" s="655"/>
    </row>
    <row r="3644" spans="1:26" s="250" customFormat="1" x14ac:dyDescent="0.25">
      <c r="A3644" s="1340"/>
      <c r="B3644" s="1340"/>
      <c r="C3644" s="1341"/>
      <c r="E3644" s="1340"/>
      <c r="F3644" s="1340"/>
      <c r="L3644" s="254"/>
      <c r="M3644" s="1342"/>
      <c r="N3644" s="1342"/>
      <c r="O3644" s="1343"/>
      <c r="P3644" s="654"/>
      <c r="Q3644" s="655"/>
      <c r="R3644" s="655"/>
      <c r="S3644" s="655"/>
      <c r="T3644" s="655"/>
      <c r="U3644" s="655"/>
      <c r="V3644" s="654"/>
      <c r="W3644" s="655"/>
      <c r="X3644" s="655"/>
      <c r="Y3644" s="655"/>
      <c r="Z3644" s="655"/>
    </row>
    <row r="3645" spans="1:26" s="250" customFormat="1" x14ac:dyDescent="0.25">
      <c r="A3645" s="1340"/>
      <c r="B3645" s="1340"/>
      <c r="C3645" s="1341"/>
      <c r="E3645" s="1340"/>
      <c r="F3645" s="1340"/>
      <c r="L3645" s="254"/>
      <c r="M3645" s="1342"/>
      <c r="N3645" s="1342"/>
      <c r="O3645" s="1343"/>
      <c r="P3645" s="654"/>
      <c r="Q3645" s="655"/>
      <c r="R3645" s="655"/>
      <c r="S3645" s="655"/>
      <c r="T3645" s="655"/>
      <c r="U3645" s="655"/>
      <c r="V3645" s="654"/>
      <c r="W3645" s="655"/>
      <c r="X3645" s="655"/>
      <c r="Y3645" s="655"/>
      <c r="Z3645" s="655"/>
    </row>
    <row r="3646" spans="1:26" s="250" customFormat="1" x14ac:dyDescent="0.25">
      <c r="A3646" s="1340"/>
      <c r="B3646" s="1340"/>
      <c r="C3646" s="1341"/>
      <c r="E3646" s="1340"/>
      <c r="F3646" s="1340"/>
      <c r="L3646" s="254"/>
      <c r="M3646" s="1342"/>
      <c r="N3646" s="1342"/>
      <c r="O3646" s="1343"/>
      <c r="P3646" s="654"/>
      <c r="Q3646" s="655"/>
      <c r="R3646" s="655"/>
      <c r="S3646" s="655"/>
      <c r="T3646" s="655"/>
      <c r="U3646" s="655"/>
      <c r="V3646" s="654"/>
      <c r="W3646" s="655"/>
      <c r="X3646" s="655"/>
      <c r="Y3646" s="655"/>
      <c r="Z3646" s="655"/>
    </row>
    <row r="3647" spans="1:26" s="250" customFormat="1" x14ac:dyDescent="0.25">
      <c r="A3647" s="1340"/>
      <c r="B3647" s="1340"/>
      <c r="C3647" s="1341"/>
      <c r="E3647" s="1340"/>
      <c r="F3647" s="1340"/>
      <c r="L3647" s="254"/>
      <c r="M3647" s="1342"/>
      <c r="N3647" s="1342"/>
      <c r="O3647" s="1343"/>
      <c r="P3647" s="654"/>
      <c r="Q3647" s="655"/>
      <c r="R3647" s="655"/>
      <c r="S3647" s="655"/>
      <c r="T3647" s="655"/>
      <c r="U3647" s="655"/>
      <c r="V3647" s="654"/>
      <c r="W3647" s="655"/>
      <c r="X3647" s="655"/>
      <c r="Y3647" s="655"/>
      <c r="Z3647" s="655"/>
    </row>
    <row r="3648" spans="1:26" s="250" customFormat="1" x14ac:dyDescent="0.25">
      <c r="A3648" s="1340"/>
      <c r="B3648" s="1340"/>
      <c r="C3648" s="1341"/>
      <c r="E3648" s="1340"/>
      <c r="F3648" s="1340"/>
      <c r="L3648" s="254"/>
      <c r="M3648" s="1342"/>
      <c r="N3648" s="1342"/>
      <c r="O3648" s="1343"/>
      <c r="P3648" s="654"/>
      <c r="Q3648" s="655"/>
      <c r="R3648" s="655"/>
      <c r="S3648" s="655"/>
      <c r="T3648" s="655"/>
      <c r="U3648" s="655"/>
      <c r="V3648" s="654"/>
      <c r="W3648" s="655"/>
      <c r="X3648" s="655"/>
      <c r="Y3648" s="655"/>
      <c r="Z3648" s="655"/>
    </row>
    <row r="3649" spans="1:26" s="250" customFormat="1" x14ac:dyDescent="0.25">
      <c r="A3649" s="1340"/>
      <c r="B3649" s="1340"/>
      <c r="C3649" s="1341"/>
      <c r="E3649" s="1340"/>
      <c r="F3649" s="1340"/>
      <c r="L3649" s="254"/>
      <c r="M3649" s="1342"/>
      <c r="N3649" s="1342"/>
      <c r="O3649" s="1343"/>
      <c r="P3649" s="654"/>
      <c r="Q3649" s="655"/>
      <c r="R3649" s="655"/>
      <c r="S3649" s="655"/>
      <c r="T3649" s="655"/>
      <c r="U3649" s="655"/>
      <c r="V3649" s="654"/>
      <c r="W3649" s="655"/>
      <c r="X3649" s="655"/>
      <c r="Y3649" s="655"/>
      <c r="Z3649" s="655"/>
    </row>
    <row r="3650" spans="1:26" s="250" customFormat="1" x14ac:dyDescent="0.25">
      <c r="A3650" s="1340"/>
      <c r="B3650" s="1340"/>
      <c r="C3650" s="1341"/>
      <c r="E3650" s="1340"/>
      <c r="F3650" s="1340"/>
      <c r="L3650" s="254"/>
      <c r="M3650" s="1342"/>
      <c r="N3650" s="1342"/>
      <c r="O3650" s="1343"/>
      <c r="P3650" s="654"/>
      <c r="Q3650" s="655"/>
      <c r="R3650" s="655"/>
      <c r="S3650" s="655"/>
      <c r="T3650" s="655"/>
      <c r="U3650" s="655"/>
      <c r="V3650" s="654"/>
      <c r="W3650" s="655"/>
      <c r="X3650" s="655"/>
      <c r="Y3650" s="655"/>
      <c r="Z3650" s="655"/>
    </row>
    <row r="3651" spans="1:26" s="250" customFormat="1" x14ac:dyDescent="0.25">
      <c r="A3651" s="1340"/>
      <c r="B3651" s="1340"/>
      <c r="C3651" s="1341"/>
      <c r="E3651" s="1340"/>
      <c r="F3651" s="1340"/>
      <c r="L3651" s="254"/>
      <c r="M3651" s="1342"/>
      <c r="N3651" s="1342"/>
      <c r="O3651" s="1343"/>
      <c r="P3651" s="654"/>
      <c r="Q3651" s="655"/>
      <c r="R3651" s="655"/>
      <c r="S3651" s="655"/>
      <c r="T3651" s="655"/>
      <c r="U3651" s="655"/>
      <c r="V3651" s="654"/>
      <c r="W3651" s="655"/>
      <c r="X3651" s="655"/>
      <c r="Y3651" s="655"/>
      <c r="Z3651" s="655"/>
    </row>
    <row r="3652" spans="1:26" s="250" customFormat="1" x14ac:dyDescent="0.25">
      <c r="A3652" s="1340"/>
      <c r="B3652" s="1340"/>
      <c r="C3652" s="1341"/>
      <c r="E3652" s="1340"/>
      <c r="F3652" s="1340"/>
      <c r="L3652" s="254"/>
      <c r="M3652" s="1342"/>
      <c r="N3652" s="1342"/>
      <c r="O3652" s="1343"/>
      <c r="P3652" s="654"/>
      <c r="Q3652" s="655"/>
      <c r="R3652" s="655"/>
      <c r="S3652" s="655"/>
      <c r="T3652" s="655"/>
      <c r="U3652" s="655"/>
      <c r="V3652" s="654"/>
      <c r="W3652" s="655"/>
      <c r="X3652" s="655"/>
      <c r="Y3652" s="655"/>
      <c r="Z3652" s="655"/>
    </row>
    <row r="3653" spans="1:26" s="250" customFormat="1" x14ac:dyDescent="0.25">
      <c r="A3653" s="1340"/>
      <c r="B3653" s="1340"/>
      <c r="C3653" s="1341"/>
      <c r="E3653" s="1340"/>
      <c r="F3653" s="1340"/>
      <c r="L3653" s="254"/>
      <c r="M3653" s="1342"/>
      <c r="N3653" s="1342"/>
      <c r="O3653" s="1343"/>
      <c r="P3653" s="654"/>
      <c r="Q3653" s="655"/>
      <c r="R3653" s="655"/>
      <c r="S3653" s="655"/>
      <c r="T3653" s="655"/>
      <c r="U3653" s="655"/>
      <c r="V3653" s="654"/>
      <c r="W3653" s="655"/>
      <c r="X3653" s="655"/>
      <c r="Y3653" s="655"/>
      <c r="Z3653" s="655"/>
    </row>
    <row r="3654" spans="1:26" s="250" customFormat="1" x14ac:dyDescent="0.25">
      <c r="A3654" s="1340"/>
      <c r="B3654" s="1340"/>
      <c r="C3654" s="1341"/>
      <c r="E3654" s="1340"/>
      <c r="F3654" s="1340"/>
      <c r="L3654" s="254"/>
      <c r="M3654" s="1342"/>
      <c r="N3654" s="1342"/>
      <c r="O3654" s="1343"/>
      <c r="P3654" s="654"/>
      <c r="Q3654" s="655"/>
      <c r="R3654" s="655"/>
      <c r="S3654" s="655"/>
      <c r="T3654" s="655"/>
      <c r="U3654" s="655"/>
      <c r="V3654" s="654"/>
      <c r="W3654" s="655"/>
      <c r="X3654" s="655"/>
      <c r="Y3654" s="655"/>
      <c r="Z3654" s="655"/>
    </row>
    <row r="3655" spans="1:26" s="250" customFormat="1" x14ac:dyDescent="0.25">
      <c r="A3655" s="1340"/>
      <c r="B3655" s="1340"/>
      <c r="C3655" s="1341"/>
      <c r="E3655" s="1340"/>
      <c r="F3655" s="1340"/>
      <c r="L3655" s="254"/>
      <c r="M3655" s="1342"/>
      <c r="N3655" s="1342"/>
      <c r="O3655" s="1343"/>
      <c r="P3655" s="654"/>
      <c r="Q3655" s="655"/>
      <c r="R3655" s="655"/>
      <c r="S3655" s="655"/>
      <c r="T3655" s="655"/>
      <c r="U3655" s="655"/>
      <c r="V3655" s="654"/>
      <c r="W3655" s="655"/>
      <c r="X3655" s="655"/>
      <c r="Y3655" s="655"/>
      <c r="Z3655" s="655"/>
    </row>
    <row r="3656" spans="1:26" s="250" customFormat="1" x14ac:dyDescent="0.25">
      <c r="A3656" s="1340"/>
      <c r="B3656" s="1340"/>
      <c r="C3656" s="1341"/>
      <c r="E3656" s="1340"/>
      <c r="F3656" s="1340"/>
      <c r="L3656" s="254"/>
      <c r="M3656" s="1342"/>
      <c r="N3656" s="1342"/>
      <c r="O3656" s="1343"/>
      <c r="P3656" s="654"/>
      <c r="Q3656" s="655"/>
      <c r="R3656" s="655"/>
      <c r="S3656" s="655"/>
      <c r="T3656" s="655"/>
      <c r="U3656" s="655"/>
      <c r="V3656" s="654"/>
      <c r="W3656" s="655"/>
      <c r="X3656" s="655"/>
      <c r="Y3656" s="655"/>
      <c r="Z3656" s="655"/>
    </row>
    <row r="3657" spans="1:26" s="250" customFormat="1" x14ac:dyDescent="0.25">
      <c r="A3657" s="1340"/>
      <c r="B3657" s="1340"/>
      <c r="C3657" s="1341"/>
      <c r="E3657" s="1340"/>
      <c r="F3657" s="1340"/>
      <c r="L3657" s="254"/>
      <c r="M3657" s="1342"/>
      <c r="N3657" s="1342"/>
      <c r="O3657" s="1343"/>
      <c r="P3657" s="654"/>
      <c r="Q3657" s="655"/>
      <c r="R3657" s="655"/>
      <c r="S3657" s="655"/>
      <c r="T3657" s="655"/>
      <c r="U3657" s="655"/>
      <c r="V3657" s="654"/>
      <c r="W3657" s="655"/>
      <c r="X3657" s="655"/>
      <c r="Y3657" s="655"/>
      <c r="Z3657" s="655"/>
    </row>
    <row r="3658" spans="1:26" s="250" customFormat="1" x14ac:dyDescent="0.25">
      <c r="A3658" s="1340"/>
      <c r="B3658" s="1340"/>
      <c r="C3658" s="1341"/>
      <c r="E3658" s="1340"/>
      <c r="F3658" s="1340"/>
      <c r="L3658" s="254"/>
      <c r="M3658" s="1342"/>
      <c r="N3658" s="1342"/>
      <c r="O3658" s="1343"/>
      <c r="P3658" s="654"/>
      <c r="Q3658" s="655"/>
      <c r="R3658" s="655"/>
      <c r="S3658" s="655"/>
      <c r="T3658" s="655"/>
      <c r="U3658" s="655"/>
      <c r="V3658" s="654"/>
      <c r="W3658" s="655"/>
      <c r="X3658" s="655"/>
      <c r="Y3658" s="655"/>
      <c r="Z3658" s="655"/>
    </row>
    <row r="3659" spans="1:26" s="250" customFormat="1" x14ac:dyDescent="0.25">
      <c r="A3659" s="1340"/>
      <c r="B3659" s="1340"/>
      <c r="C3659" s="1341"/>
      <c r="E3659" s="1340"/>
      <c r="F3659" s="1340"/>
      <c r="L3659" s="254"/>
      <c r="M3659" s="1342"/>
      <c r="N3659" s="1342"/>
      <c r="O3659" s="1343"/>
      <c r="P3659" s="654"/>
      <c r="Q3659" s="655"/>
      <c r="R3659" s="655"/>
      <c r="S3659" s="655"/>
      <c r="T3659" s="655"/>
      <c r="U3659" s="655"/>
      <c r="V3659" s="654"/>
      <c r="W3659" s="655"/>
      <c r="X3659" s="655"/>
      <c r="Y3659" s="655"/>
      <c r="Z3659" s="655"/>
    </row>
    <row r="3660" spans="1:26" s="250" customFormat="1" x14ac:dyDescent="0.25">
      <c r="A3660" s="1340"/>
      <c r="B3660" s="1340"/>
      <c r="C3660" s="1341"/>
      <c r="E3660" s="1340"/>
      <c r="F3660" s="1340"/>
      <c r="L3660" s="254"/>
      <c r="M3660" s="1342"/>
      <c r="N3660" s="1342"/>
      <c r="O3660" s="1343"/>
      <c r="P3660" s="654"/>
      <c r="Q3660" s="655"/>
      <c r="R3660" s="655"/>
      <c r="S3660" s="655"/>
      <c r="T3660" s="655"/>
      <c r="U3660" s="655"/>
      <c r="V3660" s="654"/>
      <c r="W3660" s="655"/>
      <c r="X3660" s="655"/>
      <c r="Y3660" s="655"/>
      <c r="Z3660" s="655"/>
    </row>
    <row r="3661" spans="1:26" s="250" customFormat="1" x14ac:dyDescent="0.25">
      <c r="A3661" s="1340"/>
      <c r="B3661" s="1340"/>
      <c r="C3661" s="1341"/>
      <c r="E3661" s="1340"/>
      <c r="F3661" s="1340"/>
      <c r="L3661" s="254"/>
      <c r="M3661" s="1342"/>
      <c r="N3661" s="1342"/>
      <c r="O3661" s="1343"/>
      <c r="P3661" s="654"/>
      <c r="Q3661" s="655"/>
      <c r="R3661" s="655"/>
      <c r="S3661" s="655"/>
      <c r="T3661" s="655"/>
      <c r="U3661" s="655"/>
      <c r="V3661" s="654"/>
      <c r="W3661" s="655"/>
      <c r="X3661" s="655"/>
      <c r="Y3661" s="655"/>
      <c r="Z3661" s="655"/>
    </row>
    <row r="3662" spans="1:26" s="250" customFormat="1" x14ac:dyDescent="0.25">
      <c r="A3662" s="1340"/>
      <c r="B3662" s="1340"/>
      <c r="C3662" s="1341"/>
      <c r="E3662" s="1340"/>
      <c r="F3662" s="1340"/>
      <c r="L3662" s="254"/>
      <c r="M3662" s="1342"/>
      <c r="N3662" s="1342"/>
      <c r="O3662" s="1343"/>
      <c r="P3662" s="654"/>
      <c r="Q3662" s="655"/>
      <c r="R3662" s="655"/>
      <c r="S3662" s="655"/>
      <c r="T3662" s="655"/>
      <c r="U3662" s="655"/>
      <c r="V3662" s="654"/>
      <c r="W3662" s="655"/>
      <c r="X3662" s="655"/>
      <c r="Y3662" s="655"/>
      <c r="Z3662" s="655"/>
    </row>
    <row r="3663" spans="1:26" s="250" customFormat="1" x14ac:dyDescent="0.25">
      <c r="A3663" s="1340"/>
      <c r="B3663" s="1340"/>
      <c r="C3663" s="1341"/>
      <c r="E3663" s="1340"/>
      <c r="F3663" s="1340"/>
      <c r="L3663" s="254"/>
      <c r="M3663" s="1342"/>
      <c r="N3663" s="1342"/>
      <c r="O3663" s="1343"/>
      <c r="P3663" s="654"/>
      <c r="Q3663" s="655"/>
      <c r="R3663" s="655"/>
      <c r="S3663" s="655"/>
      <c r="T3663" s="655"/>
      <c r="U3663" s="655"/>
      <c r="V3663" s="654"/>
      <c r="W3663" s="655"/>
      <c r="X3663" s="655"/>
      <c r="Y3663" s="655"/>
      <c r="Z3663" s="655"/>
    </row>
    <row r="3664" spans="1:26" s="250" customFormat="1" x14ac:dyDescent="0.25">
      <c r="A3664" s="1340"/>
      <c r="B3664" s="1340"/>
      <c r="C3664" s="1341"/>
      <c r="E3664" s="1340"/>
      <c r="F3664" s="1340"/>
      <c r="L3664" s="254"/>
      <c r="M3664" s="1342"/>
      <c r="N3664" s="1342"/>
      <c r="O3664" s="1343"/>
      <c r="P3664" s="654"/>
      <c r="Q3664" s="655"/>
      <c r="R3664" s="655"/>
      <c r="S3664" s="655"/>
      <c r="T3664" s="655"/>
      <c r="U3664" s="655"/>
      <c r="V3664" s="654"/>
      <c r="W3664" s="655"/>
      <c r="X3664" s="655"/>
      <c r="Y3664" s="655"/>
      <c r="Z3664" s="655"/>
    </row>
    <row r="3665" spans="1:26" s="250" customFormat="1" x14ac:dyDescent="0.25">
      <c r="A3665" s="1340"/>
      <c r="B3665" s="1340"/>
      <c r="C3665" s="1341"/>
      <c r="E3665" s="1340"/>
      <c r="F3665" s="1340"/>
      <c r="L3665" s="254"/>
      <c r="M3665" s="1342"/>
      <c r="N3665" s="1342"/>
      <c r="O3665" s="1343"/>
      <c r="P3665" s="654"/>
      <c r="Q3665" s="655"/>
      <c r="R3665" s="655"/>
      <c r="S3665" s="655"/>
      <c r="T3665" s="655"/>
      <c r="U3665" s="655"/>
      <c r="V3665" s="654"/>
      <c r="W3665" s="655"/>
      <c r="X3665" s="655"/>
      <c r="Y3665" s="655"/>
      <c r="Z3665" s="655"/>
    </row>
    <row r="3666" spans="1:26" s="250" customFormat="1" x14ac:dyDescent="0.25">
      <c r="A3666" s="1340"/>
      <c r="B3666" s="1340"/>
      <c r="C3666" s="1341"/>
      <c r="E3666" s="1340"/>
      <c r="F3666" s="1340"/>
      <c r="L3666" s="254"/>
      <c r="M3666" s="1342"/>
      <c r="N3666" s="1342"/>
      <c r="O3666" s="1343"/>
      <c r="P3666" s="654"/>
      <c r="Q3666" s="655"/>
      <c r="R3666" s="655"/>
      <c r="S3666" s="655"/>
      <c r="T3666" s="655"/>
      <c r="U3666" s="655"/>
      <c r="V3666" s="654"/>
      <c r="W3666" s="655"/>
      <c r="X3666" s="655"/>
      <c r="Y3666" s="655"/>
      <c r="Z3666" s="655"/>
    </row>
    <row r="3667" spans="1:26" s="250" customFormat="1" x14ac:dyDescent="0.25">
      <c r="A3667" s="1340"/>
      <c r="B3667" s="1340"/>
      <c r="C3667" s="1341"/>
      <c r="E3667" s="1340"/>
      <c r="F3667" s="1340"/>
      <c r="L3667" s="254"/>
      <c r="M3667" s="1342"/>
      <c r="N3667" s="1342"/>
      <c r="O3667" s="1343"/>
      <c r="P3667" s="654"/>
      <c r="Q3667" s="655"/>
      <c r="R3667" s="655"/>
      <c r="S3667" s="655"/>
      <c r="T3667" s="655"/>
      <c r="U3667" s="655"/>
      <c r="V3667" s="654"/>
      <c r="W3667" s="655"/>
      <c r="X3667" s="655"/>
      <c r="Y3667" s="655"/>
      <c r="Z3667" s="655"/>
    </row>
    <row r="3668" spans="1:26" s="250" customFormat="1" x14ac:dyDescent="0.25">
      <c r="A3668" s="1340"/>
      <c r="B3668" s="1340"/>
      <c r="C3668" s="1341"/>
      <c r="E3668" s="1340"/>
      <c r="F3668" s="1340"/>
      <c r="L3668" s="254"/>
      <c r="M3668" s="1342"/>
      <c r="N3668" s="1342"/>
      <c r="O3668" s="1343"/>
      <c r="P3668" s="654"/>
      <c r="Q3668" s="655"/>
      <c r="R3668" s="655"/>
      <c r="S3668" s="655"/>
      <c r="T3668" s="655"/>
      <c r="U3668" s="655"/>
      <c r="V3668" s="654"/>
      <c r="W3668" s="655"/>
      <c r="X3668" s="655"/>
      <c r="Y3668" s="655"/>
      <c r="Z3668" s="655"/>
    </row>
    <row r="3669" spans="1:26" s="250" customFormat="1" x14ac:dyDescent="0.25">
      <c r="A3669" s="1340"/>
      <c r="B3669" s="1340"/>
      <c r="C3669" s="1341"/>
      <c r="E3669" s="1340"/>
      <c r="F3669" s="1340"/>
      <c r="L3669" s="254"/>
      <c r="M3669" s="1342"/>
      <c r="N3669" s="1342"/>
      <c r="O3669" s="1343"/>
      <c r="P3669" s="654"/>
      <c r="Q3669" s="655"/>
      <c r="R3669" s="655"/>
      <c r="S3669" s="655"/>
      <c r="T3669" s="655"/>
      <c r="U3669" s="655"/>
      <c r="V3669" s="654"/>
      <c r="W3669" s="655"/>
      <c r="X3669" s="655"/>
      <c r="Y3669" s="655"/>
      <c r="Z3669" s="655"/>
    </row>
    <row r="3670" spans="1:26" s="250" customFormat="1" x14ac:dyDescent="0.25">
      <c r="A3670" s="1340"/>
      <c r="B3670" s="1340"/>
      <c r="C3670" s="1341"/>
      <c r="E3670" s="1340"/>
      <c r="F3670" s="1340"/>
      <c r="L3670" s="254"/>
      <c r="M3670" s="1342"/>
      <c r="N3670" s="1342"/>
      <c r="O3670" s="1343"/>
      <c r="P3670" s="654"/>
      <c r="Q3670" s="655"/>
      <c r="R3670" s="655"/>
      <c r="S3670" s="655"/>
      <c r="T3670" s="655"/>
      <c r="U3670" s="655"/>
      <c r="V3670" s="654"/>
      <c r="W3670" s="655"/>
      <c r="X3670" s="655"/>
      <c r="Y3670" s="655"/>
      <c r="Z3670" s="655"/>
    </row>
    <row r="3671" spans="1:26" s="250" customFormat="1" x14ac:dyDescent="0.25">
      <c r="A3671" s="1340"/>
      <c r="B3671" s="1340"/>
      <c r="C3671" s="1341"/>
      <c r="E3671" s="1340"/>
      <c r="F3671" s="1340"/>
      <c r="L3671" s="254"/>
      <c r="M3671" s="1342"/>
      <c r="N3671" s="1342"/>
      <c r="O3671" s="1343"/>
      <c r="P3671" s="654"/>
      <c r="Q3671" s="655"/>
      <c r="R3671" s="655"/>
      <c r="S3671" s="655"/>
      <c r="T3671" s="655"/>
      <c r="U3671" s="655"/>
      <c r="V3671" s="654"/>
      <c r="W3671" s="655"/>
      <c r="X3671" s="655"/>
      <c r="Y3671" s="655"/>
      <c r="Z3671" s="655"/>
    </row>
    <row r="3672" spans="1:26" s="250" customFormat="1" x14ac:dyDescent="0.25">
      <c r="A3672" s="1340"/>
      <c r="B3672" s="1340"/>
      <c r="C3672" s="1341"/>
      <c r="E3672" s="1340"/>
      <c r="F3672" s="1340"/>
      <c r="L3672" s="254"/>
      <c r="M3672" s="1342"/>
      <c r="N3672" s="1342"/>
      <c r="O3672" s="1343"/>
      <c r="P3672" s="654"/>
      <c r="Q3672" s="655"/>
      <c r="R3672" s="655"/>
      <c r="S3672" s="655"/>
      <c r="T3672" s="655"/>
      <c r="U3672" s="655"/>
      <c r="V3672" s="654"/>
      <c r="W3672" s="655"/>
      <c r="X3672" s="655"/>
      <c r="Y3672" s="655"/>
      <c r="Z3672" s="655"/>
    </row>
    <row r="3673" spans="1:26" s="250" customFormat="1" x14ac:dyDescent="0.25">
      <c r="A3673" s="1340"/>
      <c r="B3673" s="1340"/>
      <c r="C3673" s="1341"/>
      <c r="E3673" s="1340"/>
      <c r="F3673" s="1340"/>
      <c r="L3673" s="254"/>
      <c r="M3673" s="1342"/>
      <c r="N3673" s="1342"/>
      <c r="O3673" s="1343"/>
      <c r="P3673" s="654"/>
      <c r="Q3673" s="655"/>
      <c r="R3673" s="655"/>
      <c r="S3673" s="655"/>
      <c r="T3673" s="655"/>
      <c r="U3673" s="655"/>
      <c r="V3673" s="654"/>
      <c r="W3673" s="655"/>
      <c r="X3673" s="655"/>
      <c r="Y3673" s="655"/>
      <c r="Z3673" s="655"/>
    </row>
    <row r="3674" spans="1:26" s="250" customFormat="1" x14ac:dyDescent="0.25">
      <c r="A3674" s="1340"/>
      <c r="B3674" s="1340"/>
      <c r="C3674" s="1341"/>
      <c r="E3674" s="1340"/>
      <c r="F3674" s="1340"/>
      <c r="L3674" s="254"/>
      <c r="M3674" s="1342"/>
      <c r="N3674" s="1342"/>
      <c r="O3674" s="1343"/>
      <c r="P3674" s="654"/>
      <c r="Q3674" s="655"/>
      <c r="R3674" s="655"/>
      <c r="S3674" s="655"/>
      <c r="T3674" s="655"/>
      <c r="U3674" s="655"/>
      <c r="V3674" s="654"/>
      <c r="W3674" s="655"/>
      <c r="X3674" s="655"/>
      <c r="Y3674" s="655"/>
      <c r="Z3674" s="655"/>
    </row>
    <row r="3675" spans="1:26" s="250" customFormat="1" x14ac:dyDescent="0.25">
      <c r="A3675" s="1340"/>
      <c r="B3675" s="1340"/>
      <c r="C3675" s="1341"/>
      <c r="E3675" s="1340"/>
      <c r="F3675" s="1340"/>
      <c r="L3675" s="254"/>
      <c r="M3675" s="1342"/>
      <c r="N3675" s="1342"/>
      <c r="O3675" s="1343"/>
      <c r="P3675" s="654"/>
      <c r="Q3675" s="655"/>
      <c r="R3675" s="655"/>
      <c r="S3675" s="655"/>
      <c r="T3675" s="655"/>
      <c r="U3675" s="655"/>
      <c r="V3675" s="654"/>
      <c r="W3675" s="655"/>
      <c r="X3675" s="655"/>
      <c r="Y3675" s="655"/>
      <c r="Z3675" s="655"/>
    </row>
    <row r="3676" spans="1:26" s="250" customFormat="1" x14ac:dyDescent="0.25">
      <c r="A3676" s="1340"/>
      <c r="B3676" s="1340"/>
      <c r="C3676" s="1341"/>
      <c r="E3676" s="1340"/>
      <c r="F3676" s="1340"/>
      <c r="L3676" s="254"/>
      <c r="M3676" s="1342"/>
      <c r="N3676" s="1342"/>
      <c r="O3676" s="1343"/>
      <c r="P3676" s="654"/>
      <c r="Q3676" s="655"/>
      <c r="R3676" s="655"/>
      <c r="S3676" s="655"/>
      <c r="T3676" s="655"/>
      <c r="U3676" s="655"/>
      <c r="V3676" s="654"/>
      <c r="W3676" s="655"/>
      <c r="X3676" s="655"/>
      <c r="Y3676" s="655"/>
      <c r="Z3676" s="655"/>
    </row>
    <row r="3677" spans="1:26" s="250" customFormat="1" x14ac:dyDescent="0.25">
      <c r="A3677" s="1340"/>
      <c r="B3677" s="1340"/>
      <c r="C3677" s="1341"/>
      <c r="E3677" s="1340"/>
      <c r="F3677" s="1340"/>
      <c r="L3677" s="254"/>
      <c r="M3677" s="1342"/>
      <c r="N3677" s="1342"/>
      <c r="O3677" s="1343"/>
      <c r="P3677" s="654"/>
      <c r="Q3677" s="655"/>
      <c r="R3677" s="655"/>
      <c r="S3677" s="655"/>
      <c r="T3677" s="655"/>
      <c r="U3677" s="655"/>
      <c r="V3677" s="654"/>
      <c r="W3677" s="655"/>
      <c r="X3677" s="655"/>
      <c r="Y3677" s="655"/>
      <c r="Z3677" s="655"/>
    </row>
    <row r="3678" spans="1:26" s="250" customFormat="1" x14ac:dyDescent="0.25">
      <c r="A3678" s="1340"/>
      <c r="B3678" s="1340"/>
      <c r="C3678" s="1341"/>
      <c r="E3678" s="1340"/>
      <c r="F3678" s="1340"/>
      <c r="L3678" s="254"/>
      <c r="M3678" s="1342"/>
      <c r="N3678" s="1342"/>
      <c r="O3678" s="1343"/>
      <c r="P3678" s="654"/>
      <c r="Q3678" s="655"/>
      <c r="R3678" s="655"/>
      <c r="S3678" s="655"/>
      <c r="T3678" s="655"/>
      <c r="U3678" s="655"/>
      <c r="V3678" s="654"/>
      <c r="W3678" s="655"/>
      <c r="X3678" s="655"/>
      <c r="Y3678" s="655"/>
      <c r="Z3678" s="655"/>
    </row>
    <row r="3679" spans="1:26" s="250" customFormat="1" x14ac:dyDescent="0.25">
      <c r="A3679" s="1340"/>
      <c r="B3679" s="1340"/>
      <c r="C3679" s="1341"/>
      <c r="E3679" s="1340"/>
      <c r="F3679" s="1340"/>
      <c r="L3679" s="254"/>
      <c r="M3679" s="1342"/>
      <c r="N3679" s="1342"/>
      <c r="O3679" s="1343"/>
      <c r="P3679" s="654"/>
      <c r="Q3679" s="655"/>
      <c r="R3679" s="655"/>
      <c r="S3679" s="655"/>
      <c r="T3679" s="655"/>
      <c r="U3679" s="655"/>
      <c r="V3679" s="654"/>
      <c r="W3679" s="655"/>
      <c r="X3679" s="655"/>
      <c r="Y3679" s="655"/>
      <c r="Z3679" s="655"/>
    </row>
    <row r="3680" spans="1:26" s="250" customFormat="1" x14ac:dyDescent="0.25">
      <c r="A3680" s="1340"/>
      <c r="B3680" s="1340"/>
      <c r="C3680" s="1341"/>
      <c r="E3680" s="1340"/>
      <c r="F3680" s="1340"/>
      <c r="L3680" s="254"/>
      <c r="M3680" s="1342"/>
      <c r="N3680" s="1342"/>
      <c r="O3680" s="1343"/>
      <c r="P3680" s="654"/>
      <c r="Q3680" s="655"/>
      <c r="R3680" s="655"/>
      <c r="S3680" s="655"/>
      <c r="T3680" s="655"/>
      <c r="U3680" s="655"/>
      <c r="V3680" s="654"/>
      <c r="W3680" s="655"/>
      <c r="X3680" s="655"/>
      <c r="Y3680" s="655"/>
      <c r="Z3680" s="655"/>
    </row>
    <row r="3681" spans="1:26" s="250" customFormat="1" x14ac:dyDescent="0.25">
      <c r="A3681" s="1340"/>
      <c r="B3681" s="1340"/>
      <c r="C3681" s="1341"/>
      <c r="E3681" s="1340"/>
      <c r="F3681" s="1340"/>
      <c r="L3681" s="254"/>
      <c r="M3681" s="1342"/>
      <c r="N3681" s="1342"/>
      <c r="O3681" s="1343"/>
      <c r="P3681" s="654"/>
      <c r="Q3681" s="655"/>
      <c r="R3681" s="655"/>
      <c r="S3681" s="655"/>
      <c r="T3681" s="655"/>
      <c r="U3681" s="655"/>
      <c r="V3681" s="654"/>
      <c r="W3681" s="655"/>
      <c r="X3681" s="655"/>
      <c r="Y3681" s="655"/>
      <c r="Z3681" s="655"/>
    </row>
    <row r="3682" spans="1:26" s="250" customFormat="1" x14ac:dyDescent="0.25">
      <c r="A3682" s="1340"/>
      <c r="B3682" s="1340"/>
      <c r="C3682" s="1341"/>
      <c r="E3682" s="1340"/>
      <c r="F3682" s="1340"/>
      <c r="L3682" s="254"/>
      <c r="M3682" s="1342"/>
      <c r="N3682" s="1342"/>
      <c r="O3682" s="1343"/>
      <c r="P3682" s="654"/>
      <c r="Q3682" s="655"/>
      <c r="R3682" s="655"/>
      <c r="S3682" s="655"/>
      <c r="T3682" s="655"/>
      <c r="U3682" s="655"/>
      <c r="V3682" s="654"/>
      <c r="W3682" s="655"/>
      <c r="X3682" s="655"/>
      <c r="Y3682" s="655"/>
      <c r="Z3682" s="655"/>
    </row>
    <row r="3683" spans="1:26" s="250" customFormat="1" x14ac:dyDescent="0.25">
      <c r="A3683" s="1340"/>
      <c r="B3683" s="1340"/>
      <c r="C3683" s="1341"/>
      <c r="E3683" s="1340"/>
      <c r="F3683" s="1340"/>
      <c r="L3683" s="254"/>
      <c r="M3683" s="1342"/>
      <c r="N3683" s="1342"/>
      <c r="O3683" s="1343"/>
      <c r="P3683" s="654"/>
      <c r="Q3683" s="655"/>
      <c r="R3683" s="655"/>
      <c r="S3683" s="655"/>
      <c r="T3683" s="655"/>
      <c r="U3683" s="655"/>
      <c r="V3683" s="654"/>
      <c r="W3683" s="655"/>
      <c r="X3683" s="655"/>
      <c r="Y3683" s="655"/>
      <c r="Z3683" s="655"/>
    </row>
    <row r="3684" spans="1:26" s="250" customFormat="1" x14ac:dyDescent="0.25">
      <c r="A3684" s="1340"/>
      <c r="B3684" s="1340"/>
      <c r="C3684" s="1341"/>
      <c r="E3684" s="1340"/>
      <c r="F3684" s="1340"/>
      <c r="L3684" s="254"/>
      <c r="M3684" s="1342"/>
      <c r="N3684" s="1342"/>
      <c r="O3684" s="1343"/>
      <c r="P3684" s="654"/>
      <c r="Q3684" s="655"/>
      <c r="R3684" s="655"/>
      <c r="S3684" s="655"/>
      <c r="T3684" s="655"/>
      <c r="U3684" s="655"/>
      <c r="V3684" s="654"/>
      <c r="W3684" s="655"/>
      <c r="X3684" s="655"/>
      <c r="Y3684" s="655"/>
      <c r="Z3684" s="655"/>
    </row>
    <row r="3685" spans="1:26" s="250" customFormat="1" x14ac:dyDescent="0.25">
      <c r="A3685" s="1340"/>
      <c r="B3685" s="1340"/>
      <c r="C3685" s="1341"/>
      <c r="E3685" s="1340"/>
      <c r="F3685" s="1340"/>
      <c r="L3685" s="254"/>
      <c r="M3685" s="1342"/>
      <c r="N3685" s="1342"/>
      <c r="O3685" s="1343"/>
      <c r="P3685" s="654"/>
      <c r="Q3685" s="655"/>
      <c r="R3685" s="655"/>
      <c r="S3685" s="655"/>
      <c r="T3685" s="655"/>
      <c r="U3685" s="655"/>
      <c r="V3685" s="654"/>
      <c r="W3685" s="655"/>
      <c r="X3685" s="655"/>
      <c r="Y3685" s="655"/>
      <c r="Z3685" s="655"/>
    </row>
    <row r="3686" spans="1:26" s="250" customFormat="1" x14ac:dyDescent="0.25">
      <c r="A3686" s="1340"/>
      <c r="B3686" s="1340"/>
      <c r="C3686" s="1341"/>
      <c r="E3686" s="1340"/>
      <c r="F3686" s="1340"/>
      <c r="L3686" s="254"/>
      <c r="M3686" s="1342"/>
      <c r="N3686" s="1342"/>
      <c r="O3686" s="1343"/>
      <c r="P3686" s="654"/>
      <c r="Q3686" s="655"/>
      <c r="R3686" s="655"/>
      <c r="S3686" s="655"/>
      <c r="T3686" s="655"/>
      <c r="U3686" s="655"/>
      <c r="V3686" s="654"/>
      <c r="W3686" s="655"/>
      <c r="X3686" s="655"/>
      <c r="Y3686" s="655"/>
      <c r="Z3686" s="655"/>
    </row>
    <row r="3687" spans="1:26" s="250" customFormat="1" x14ac:dyDescent="0.25">
      <c r="A3687" s="1340"/>
      <c r="B3687" s="1340"/>
      <c r="C3687" s="1341"/>
      <c r="E3687" s="1340"/>
      <c r="F3687" s="1340"/>
      <c r="L3687" s="254"/>
      <c r="M3687" s="1342"/>
      <c r="N3687" s="1342"/>
      <c r="O3687" s="1343"/>
      <c r="P3687" s="654"/>
      <c r="Q3687" s="655"/>
      <c r="R3687" s="655"/>
      <c r="S3687" s="655"/>
      <c r="T3687" s="655"/>
      <c r="U3687" s="655"/>
      <c r="V3687" s="654"/>
      <c r="W3687" s="655"/>
      <c r="X3687" s="655"/>
      <c r="Y3687" s="655"/>
      <c r="Z3687" s="655"/>
    </row>
    <row r="3688" spans="1:26" s="250" customFormat="1" x14ac:dyDescent="0.25">
      <c r="A3688" s="1340"/>
      <c r="B3688" s="1340"/>
      <c r="C3688" s="1341"/>
      <c r="E3688" s="1340"/>
      <c r="F3688" s="1340"/>
      <c r="L3688" s="254"/>
      <c r="M3688" s="1342"/>
      <c r="N3688" s="1342"/>
      <c r="O3688" s="1343"/>
      <c r="P3688" s="654"/>
      <c r="Q3688" s="655"/>
      <c r="R3688" s="655"/>
      <c r="S3688" s="655"/>
      <c r="T3688" s="655"/>
      <c r="U3688" s="655"/>
      <c r="V3688" s="654"/>
      <c r="W3688" s="655"/>
      <c r="X3688" s="655"/>
      <c r="Y3688" s="655"/>
      <c r="Z3688" s="655"/>
    </row>
    <row r="3689" spans="1:26" s="250" customFormat="1" x14ac:dyDescent="0.25">
      <c r="A3689" s="1340"/>
      <c r="B3689" s="1340"/>
      <c r="C3689" s="1341"/>
      <c r="E3689" s="1340"/>
      <c r="F3689" s="1340"/>
      <c r="L3689" s="254"/>
      <c r="M3689" s="1342"/>
      <c r="N3689" s="1342"/>
      <c r="O3689" s="1343"/>
      <c r="P3689" s="654"/>
      <c r="Q3689" s="655"/>
      <c r="R3689" s="655"/>
      <c r="S3689" s="655"/>
      <c r="T3689" s="655"/>
      <c r="U3689" s="655"/>
      <c r="V3689" s="654"/>
      <c r="W3689" s="655"/>
      <c r="X3689" s="655"/>
      <c r="Y3689" s="655"/>
      <c r="Z3689" s="655"/>
    </row>
    <row r="3690" spans="1:26" s="250" customFormat="1" x14ac:dyDescent="0.25">
      <c r="A3690" s="1340"/>
      <c r="B3690" s="1340"/>
      <c r="C3690" s="1341"/>
      <c r="E3690" s="1340"/>
      <c r="F3690" s="1340"/>
      <c r="L3690" s="254"/>
      <c r="M3690" s="1342"/>
      <c r="N3690" s="1342"/>
      <c r="O3690" s="1343"/>
      <c r="P3690" s="654"/>
      <c r="Q3690" s="655"/>
      <c r="R3690" s="655"/>
      <c r="S3690" s="655"/>
      <c r="T3690" s="655"/>
      <c r="U3690" s="655"/>
      <c r="V3690" s="654"/>
      <c r="W3690" s="655"/>
      <c r="X3690" s="655"/>
      <c r="Y3690" s="655"/>
      <c r="Z3690" s="655"/>
    </row>
    <row r="3691" spans="1:26" s="250" customFormat="1" x14ac:dyDescent="0.25">
      <c r="A3691" s="1340"/>
      <c r="B3691" s="1340"/>
      <c r="C3691" s="1341"/>
      <c r="E3691" s="1340"/>
      <c r="F3691" s="1340"/>
      <c r="L3691" s="254"/>
      <c r="M3691" s="1342"/>
      <c r="N3691" s="1342"/>
      <c r="O3691" s="1343"/>
      <c r="P3691" s="654"/>
      <c r="Q3691" s="655"/>
      <c r="R3691" s="655"/>
      <c r="S3691" s="655"/>
      <c r="T3691" s="655"/>
      <c r="U3691" s="655"/>
      <c r="V3691" s="654"/>
      <c r="W3691" s="655"/>
      <c r="X3691" s="655"/>
      <c r="Y3691" s="655"/>
      <c r="Z3691" s="655"/>
    </row>
    <row r="3692" spans="1:26" s="250" customFormat="1" x14ac:dyDescent="0.25">
      <c r="A3692" s="1340"/>
      <c r="B3692" s="1340"/>
      <c r="C3692" s="1341"/>
      <c r="E3692" s="1340"/>
      <c r="F3692" s="1340"/>
      <c r="L3692" s="254"/>
      <c r="M3692" s="1342"/>
      <c r="N3692" s="1342"/>
      <c r="O3692" s="1343"/>
      <c r="P3692" s="654"/>
      <c r="Q3692" s="655"/>
      <c r="R3692" s="655"/>
      <c r="S3692" s="655"/>
      <c r="T3692" s="655"/>
      <c r="U3692" s="655"/>
      <c r="V3692" s="654"/>
      <c r="W3692" s="655"/>
      <c r="X3692" s="655"/>
      <c r="Y3692" s="655"/>
      <c r="Z3692" s="655"/>
    </row>
    <row r="3693" spans="1:26" s="250" customFormat="1" x14ac:dyDescent="0.25">
      <c r="A3693" s="1340"/>
      <c r="B3693" s="1340"/>
      <c r="C3693" s="1341"/>
      <c r="E3693" s="1340"/>
      <c r="F3693" s="1340"/>
      <c r="L3693" s="254"/>
      <c r="M3693" s="1342"/>
      <c r="N3693" s="1342"/>
      <c r="O3693" s="1343"/>
      <c r="P3693" s="654"/>
      <c r="Q3693" s="655"/>
      <c r="R3693" s="655"/>
      <c r="S3693" s="655"/>
      <c r="T3693" s="655"/>
      <c r="U3693" s="655"/>
      <c r="V3693" s="654"/>
      <c r="W3693" s="655"/>
      <c r="X3693" s="655"/>
      <c r="Y3693" s="655"/>
      <c r="Z3693" s="655"/>
    </row>
    <row r="3694" spans="1:26" s="250" customFormat="1" x14ac:dyDescent="0.25">
      <c r="A3694" s="1340"/>
      <c r="B3694" s="1340"/>
      <c r="C3694" s="1341"/>
      <c r="E3694" s="1340"/>
      <c r="F3694" s="1340"/>
      <c r="L3694" s="254"/>
      <c r="M3694" s="1342"/>
      <c r="N3694" s="1342"/>
      <c r="O3694" s="1343"/>
      <c r="P3694" s="654"/>
      <c r="Q3694" s="655"/>
      <c r="R3694" s="655"/>
      <c r="S3694" s="655"/>
      <c r="T3694" s="655"/>
      <c r="U3694" s="655"/>
      <c r="V3694" s="654"/>
      <c r="W3694" s="655"/>
      <c r="X3694" s="655"/>
      <c r="Y3694" s="655"/>
      <c r="Z3694" s="655"/>
    </row>
    <row r="3695" spans="1:26" s="250" customFormat="1" x14ac:dyDescent="0.25">
      <c r="A3695" s="1340"/>
      <c r="B3695" s="1340"/>
      <c r="C3695" s="1341"/>
      <c r="E3695" s="1340"/>
      <c r="F3695" s="1340"/>
      <c r="L3695" s="254"/>
      <c r="M3695" s="1342"/>
      <c r="N3695" s="1342"/>
      <c r="O3695" s="1343"/>
      <c r="P3695" s="654"/>
      <c r="Q3695" s="655"/>
      <c r="R3695" s="655"/>
      <c r="S3695" s="655"/>
      <c r="T3695" s="655"/>
      <c r="U3695" s="655"/>
      <c r="V3695" s="654"/>
      <c r="W3695" s="655"/>
      <c r="X3695" s="655"/>
      <c r="Y3695" s="655"/>
      <c r="Z3695" s="655"/>
    </row>
    <row r="3696" spans="1:26" s="250" customFormat="1" x14ac:dyDescent="0.25">
      <c r="A3696" s="1340"/>
      <c r="B3696" s="1340"/>
      <c r="C3696" s="1341"/>
      <c r="E3696" s="1340"/>
      <c r="F3696" s="1340"/>
      <c r="L3696" s="254"/>
      <c r="M3696" s="1342"/>
      <c r="N3696" s="1342"/>
      <c r="O3696" s="1343"/>
      <c r="P3696" s="654"/>
      <c r="Q3696" s="655"/>
      <c r="R3696" s="655"/>
      <c r="S3696" s="655"/>
      <c r="T3696" s="655"/>
      <c r="U3696" s="655"/>
      <c r="V3696" s="654"/>
      <c r="W3696" s="655"/>
      <c r="X3696" s="655"/>
      <c r="Y3696" s="655"/>
      <c r="Z3696" s="655"/>
    </row>
    <row r="3697" spans="1:26" s="250" customFormat="1" x14ac:dyDescent="0.25">
      <c r="A3697" s="1340"/>
      <c r="B3697" s="1340"/>
      <c r="C3697" s="1341"/>
      <c r="E3697" s="1340"/>
      <c r="F3697" s="1340"/>
      <c r="L3697" s="254"/>
      <c r="M3697" s="1342"/>
      <c r="N3697" s="1342"/>
      <c r="O3697" s="1343"/>
      <c r="P3697" s="654"/>
      <c r="Q3697" s="655"/>
      <c r="R3697" s="655"/>
      <c r="S3697" s="655"/>
      <c r="T3697" s="655"/>
      <c r="U3697" s="655"/>
      <c r="V3697" s="654"/>
      <c r="W3697" s="655"/>
      <c r="X3697" s="655"/>
      <c r="Y3697" s="655"/>
      <c r="Z3697" s="655"/>
    </row>
    <row r="3698" spans="1:26" s="250" customFormat="1" x14ac:dyDescent="0.25">
      <c r="A3698" s="1340"/>
      <c r="B3698" s="1340"/>
      <c r="C3698" s="1341"/>
      <c r="E3698" s="1340"/>
      <c r="F3698" s="1340"/>
      <c r="L3698" s="254"/>
      <c r="M3698" s="1342"/>
      <c r="N3698" s="1342"/>
      <c r="O3698" s="1343"/>
      <c r="P3698" s="654"/>
      <c r="Q3698" s="655"/>
      <c r="R3698" s="655"/>
      <c r="S3698" s="655"/>
      <c r="T3698" s="655"/>
      <c r="U3698" s="655"/>
      <c r="V3698" s="654"/>
      <c r="W3698" s="655"/>
      <c r="X3698" s="655"/>
      <c r="Y3698" s="655"/>
      <c r="Z3698" s="655"/>
    </row>
    <row r="3699" spans="1:26" s="250" customFormat="1" x14ac:dyDescent="0.25">
      <c r="A3699" s="1340"/>
      <c r="B3699" s="1340"/>
      <c r="C3699" s="1341"/>
      <c r="E3699" s="1340"/>
      <c r="F3699" s="1340"/>
      <c r="L3699" s="254"/>
      <c r="M3699" s="1342"/>
      <c r="N3699" s="1342"/>
      <c r="O3699" s="1343"/>
      <c r="P3699" s="654"/>
      <c r="Q3699" s="655"/>
      <c r="R3699" s="655"/>
      <c r="S3699" s="655"/>
      <c r="T3699" s="655"/>
      <c r="U3699" s="655"/>
      <c r="V3699" s="654"/>
      <c r="W3699" s="655"/>
      <c r="X3699" s="655"/>
      <c r="Y3699" s="655"/>
      <c r="Z3699" s="655"/>
    </row>
    <row r="3700" spans="1:26" s="250" customFormat="1" x14ac:dyDescent="0.25">
      <c r="A3700" s="1340"/>
      <c r="B3700" s="1340"/>
      <c r="C3700" s="1341"/>
      <c r="E3700" s="1340"/>
      <c r="F3700" s="1340"/>
      <c r="L3700" s="254"/>
      <c r="M3700" s="1342"/>
      <c r="N3700" s="1342"/>
      <c r="O3700" s="1343"/>
      <c r="P3700" s="654"/>
      <c r="Q3700" s="655"/>
      <c r="R3700" s="655"/>
      <c r="S3700" s="655"/>
      <c r="T3700" s="655"/>
      <c r="U3700" s="655"/>
      <c r="V3700" s="654"/>
      <c r="W3700" s="655"/>
      <c r="X3700" s="655"/>
      <c r="Y3700" s="655"/>
      <c r="Z3700" s="655"/>
    </row>
    <row r="3701" spans="1:26" s="250" customFormat="1" x14ac:dyDescent="0.25">
      <c r="A3701" s="1340"/>
      <c r="B3701" s="1340"/>
      <c r="C3701" s="1341"/>
      <c r="E3701" s="1340"/>
      <c r="F3701" s="1340"/>
      <c r="L3701" s="254"/>
      <c r="M3701" s="1342"/>
      <c r="N3701" s="1342"/>
      <c r="O3701" s="1343"/>
      <c r="P3701" s="654"/>
      <c r="Q3701" s="655"/>
      <c r="R3701" s="655"/>
      <c r="S3701" s="655"/>
      <c r="T3701" s="655"/>
      <c r="U3701" s="655"/>
      <c r="V3701" s="654"/>
      <c r="W3701" s="655"/>
      <c r="X3701" s="655"/>
      <c r="Y3701" s="655"/>
      <c r="Z3701" s="655"/>
    </row>
    <row r="3702" spans="1:26" s="250" customFormat="1" x14ac:dyDescent="0.25">
      <c r="A3702" s="1340"/>
      <c r="B3702" s="1340"/>
      <c r="C3702" s="1341"/>
      <c r="E3702" s="1340"/>
      <c r="F3702" s="1340"/>
      <c r="L3702" s="254"/>
      <c r="M3702" s="1342"/>
      <c r="N3702" s="1342"/>
      <c r="O3702" s="1343"/>
      <c r="P3702" s="654"/>
      <c r="Q3702" s="655"/>
      <c r="R3702" s="655"/>
      <c r="S3702" s="655"/>
      <c r="T3702" s="655"/>
      <c r="U3702" s="655"/>
      <c r="V3702" s="654"/>
      <c r="W3702" s="655"/>
      <c r="X3702" s="655"/>
      <c r="Y3702" s="655"/>
      <c r="Z3702" s="655"/>
    </row>
    <row r="3703" spans="1:26" s="250" customFormat="1" x14ac:dyDescent="0.25">
      <c r="A3703" s="1340"/>
      <c r="B3703" s="1340"/>
      <c r="C3703" s="1341"/>
      <c r="E3703" s="1340"/>
      <c r="F3703" s="1340"/>
      <c r="L3703" s="254"/>
      <c r="M3703" s="1342"/>
      <c r="N3703" s="1342"/>
      <c r="O3703" s="1343"/>
      <c r="P3703" s="654"/>
      <c r="Q3703" s="655"/>
      <c r="R3703" s="655"/>
      <c r="S3703" s="655"/>
      <c r="T3703" s="655"/>
      <c r="U3703" s="655"/>
      <c r="V3703" s="654"/>
      <c r="W3703" s="655"/>
      <c r="X3703" s="655"/>
      <c r="Y3703" s="655"/>
      <c r="Z3703" s="655"/>
    </row>
    <row r="3704" spans="1:26" s="250" customFormat="1" x14ac:dyDescent="0.25">
      <c r="A3704" s="1340"/>
      <c r="B3704" s="1340"/>
      <c r="C3704" s="1341"/>
      <c r="E3704" s="1340"/>
      <c r="F3704" s="1340"/>
      <c r="L3704" s="254"/>
      <c r="M3704" s="1342"/>
      <c r="N3704" s="1342"/>
      <c r="O3704" s="1343"/>
      <c r="P3704" s="654"/>
      <c r="Q3704" s="655"/>
      <c r="R3704" s="655"/>
      <c r="S3704" s="655"/>
      <c r="T3704" s="655"/>
      <c r="U3704" s="655"/>
      <c r="V3704" s="654"/>
      <c r="W3704" s="655"/>
      <c r="X3704" s="655"/>
      <c r="Y3704" s="655"/>
      <c r="Z3704" s="655"/>
    </row>
    <row r="3705" spans="1:26" s="250" customFormat="1" x14ac:dyDescent="0.25">
      <c r="A3705" s="1340"/>
      <c r="B3705" s="1340"/>
      <c r="C3705" s="1341"/>
      <c r="E3705" s="1340"/>
      <c r="F3705" s="1340"/>
      <c r="L3705" s="254"/>
      <c r="M3705" s="1342"/>
      <c r="N3705" s="1342"/>
      <c r="O3705" s="1343"/>
      <c r="P3705" s="654"/>
      <c r="Q3705" s="655"/>
      <c r="R3705" s="655"/>
      <c r="S3705" s="655"/>
      <c r="T3705" s="655"/>
      <c r="U3705" s="655"/>
      <c r="V3705" s="654"/>
      <c r="W3705" s="655"/>
      <c r="X3705" s="655"/>
      <c r="Y3705" s="655"/>
      <c r="Z3705" s="655"/>
    </row>
    <row r="3706" spans="1:26" s="250" customFormat="1" x14ac:dyDescent="0.25">
      <c r="A3706" s="1340"/>
      <c r="B3706" s="1340"/>
      <c r="C3706" s="1341"/>
      <c r="E3706" s="1340"/>
      <c r="F3706" s="1340"/>
      <c r="L3706" s="254"/>
      <c r="M3706" s="1342"/>
      <c r="N3706" s="1342"/>
      <c r="O3706" s="1343"/>
      <c r="P3706" s="654"/>
      <c r="Q3706" s="655"/>
      <c r="R3706" s="655"/>
      <c r="S3706" s="655"/>
      <c r="T3706" s="655"/>
      <c r="U3706" s="655"/>
      <c r="V3706" s="654"/>
      <c r="W3706" s="655"/>
      <c r="X3706" s="655"/>
      <c r="Y3706" s="655"/>
      <c r="Z3706" s="655"/>
    </row>
    <row r="3707" spans="1:26" s="250" customFormat="1" x14ac:dyDescent="0.25">
      <c r="A3707" s="1340"/>
      <c r="B3707" s="1340"/>
      <c r="C3707" s="1341"/>
      <c r="E3707" s="1340"/>
      <c r="F3707" s="1340"/>
      <c r="L3707" s="254"/>
      <c r="M3707" s="1342"/>
      <c r="N3707" s="1342"/>
      <c r="O3707" s="1343"/>
      <c r="P3707" s="654"/>
      <c r="Q3707" s="655"/>
      <c r="R3707" s="655"/>
      <c r="S3707" s="655"/>
      <c r="T3707" s="655"/>
      <c r="U3707" s="655"/>
      <c r="V3707" s="654"/>
      <c r="W3707" s="655"/>
      <c r="X3707" s="655"/>
      <c r="Y3707" s="655"/>
      <c r="Z3707" s="655"/>
    </row>
    <row r="3708" spans="1:26" s="250" customFormat="1" x14ac:dyDescent="0.25">
      <c r="A3708" s="1340"/>
      <c r="B3708" s="1340"/>
      <c r="C3708" s="1341"/>
      <c r="E3708" s="1340"/>
      <c r="F3708" s="1340"/>
      <c r="L3708" s="254"/>
      <c r="M3708" s="1342"/>
      <c r="N3708" s="1342"/>
      <c r="O3708" s="1343"/>
      <c r="P3708" s="654"/>
      <c r="Q3708" s="655"/>
      <c r="R3708" s="655"/>
      <c r="S3708" s="655"/>
      <c r="T3708" s="655"/>
      <c r="U3708" s="655"/>
      <c r="V3708" s="654"/>
      <c r="W3708" s="655"/>
      <c r="X3708" s="655"/>
      <c r="Y3708" s="655"/>
      <c r="Z3708" s="655"/>
    </row>
    <row r="3709" spans="1:26" s="250" customFormat="1" x14ac:dyDescent="0.25">
      <c r="A3709" s="1340"/>
      <c r="B3709" s="1340"/>
      <c r="C3709" s="1341"/>
      <c r="E3709" s="1340"/>
      <c r="F3709" s="1340"/>
      <c r="L3709" s="254"/>
      <c r="M3709" s="1342"/>
      <c r="N3709" s="1342"/>
      <c r="O3709" s="1343"/>
      <c r="P3709" s="654"/>
      <c r="Q3709" s="655"/>
      <c r="R3709" s="655"/>
      <c r="S3709" s="655"/>
      <c r="T3709" s="655"/>
      <c r="U3709" s="655"/>
      <c r="V3709" s="654"/>
      <c r="W3709" s="655"/>
      <c r="X3709" s="655"/>
      <c r="Y3709" s="655"/>
      <c r="Z3709" s="655"/>
    </row>
    <row r="3710" spans="1:26" s="250" customFormat="1" x14ac:dyDescent="0.25">
      <c r="A3710" s="1340"/>
      <c r="B3710" s="1340"/>
      <c r="C3710" s="1341"/>
      <c r="E3710" s="1340"/>
      <c r="F3710" s="1340"/>
      <c r="L3710" s="254"/>
      <c r="M3710" s="1342"/>
      <c r="N3710" s="1342"/>
      <c r="O3710" s="1343"/>
      <c r="P3710" s="654"/>
      <c r="Q3710" s="655"/>
      <c r="R3710" s="655"/>
      <c r="S3710" s="655"/>
      <c r="T3710" s="655"/>
      <c r="U3710" s="655"/>
      <c r="V3710" s="654"/>
      <c r="W3710" s="655"/>
      <c r="X3710" s="655"/>
      <c r="Y3710" s="655"/>
      <c r="Z3710" s="655"/>
    </row>
    <row r="3711" spans="1:26" s="250" customFormat="1" x14ac:dyDescent="0.25">
      <c r="A3711" s="1340"/>
      <c r="B3711" s="1340"/>
      <c r="C3711" s="1341"/>
      <c r="E3711" s="1340"/>
      <c r="F3711" s="1340"/>
      <c r="L3711" s="254"/>
      <c r="M3711" s="1342"/>
      <c r="N3711" s="1342"/>
      <c r="O3711" s="1343"/>
      <c r="P3711" s="654"/>
      <c r="Q3711" s="655"/>
      <c r="R3711" s="655"/>
      <c r="S3711" s="655"/>
      <c r="T3711" s="655"/>
      <c r="U3711" s="655"/>
      <c r="V3711" s="654"/>
      <c r="W3711" s="655"/>
      <c r="X3711" s="655"/>
      <c r="Y3711" s="655"/>
      <c r="Z3711" s="655"/>
    </row>
    <row r="3712" spans="1:26" s="250" customFormat="1" x14ac:dyDescent="0.25">
      <c r="A3712" s="1340"/>
      <c r="B3712" s="1340"/>
      <c r="C3712" s="1341"/>
      <c r="E3712" s="1340"/>
      <c r="F3712" s="1340"/>
      <c r="L3712" s="254"/>
      <c r="M3712" s="1342"/>
      <c r="N3712" s="1342"/>
      <c r="O3712" s="1343"/>
      <c r="P3712" s="654"/>
      <c r="Q3712" s="655"/>
      <c r="R3712" s="655"/>
      <c r="S3712" s="655"/>
      <c r="T3712" s="655"/>
      <c r="U3712" s="655"/>
      <c r="V3712" s="654"/>
      <c r="W3712" s="655"/>
      <c r="X3712" s="655"/>
      <c r="Y3712" s="655"/>
      <c r="Z3712" s="655"/>
    </row>
    <row r="3713" spans="1:26" s="250" customFormat="1" x14ac:dyDescent="0.25">
      <c r="A3713" s="1340"/>
      <c r="B3713" s="1340"/>
      <c r="C3713" s="1341"/>
      <c r="E3713" s="1340"/>
      <c r="F3713" s="1340"/>
      <c r="L3713" s="254"/>
      <c r="M3713" s="1342"/>
      <c r="N3713" s="1342"/>
      <c r="O3713" s="1343"/>
      <c r="P3713" s="654"/>
      <c r="Q3713" s="655"/>
      <c r="R3713" s="655"/>
      <c r="S3713" s="655"/>
      <c r="T3713" s="655"/>
      <c r="U3713" s="655"/>
      <c r="V3713" s="654"/>
      <c r="W3713" s="655"/>
      <c r="X3713" s="655"/>
      <c r="Y3713" s="655"/>
      <c r="Z3713" s="655"/>
    </row>
    <row r="3714" spans="1:26" s="250" customFormat="1" x14ac:dyDescent="0.25">
      <c r="A3714" s="1340"/>
      <c r="B3714" s="1340"/>
      <c r="C3714" s="1341"/>
      <c r="E3714" s="1340"/>
      <c r="F3714" s="1340"/>
      <c r="L3714" s="254"/>
      <c r="M3714" s="1342"/>
      <c r="N3714" s="1342"/>
      <c r="O3714" s="1343"/>
      <c r="P3714" s="654"/>
      <c r="Q3714" s="655"/>
      <c r="R3714" s="655"/>
      <c r="S3714" s="655"/>
      <c r="T3714" s="655"/>
      <c r="U3714" s="655"/>
      <c r="V3714" s="654"/>
      <c r="W3714" s="655"/>
      <c r="X3714" s="655"/>
      <c r="Y3714" s="655"/>
      <c r="Z3714" s="655"/>
    </row>
    <row r="3715" spans="1:26" s="250" customFormat="1" x14ac:dyDescent="0.25">
      <c r="A3715" s="1340"/>
      <c r="B3715" s="1340"/>
      <c r="C3715" s="1341"/>
      <c r="E3715" s="1340"/>
      <c r="F3715" s="1340"/>
      <c r="L3715" s="254"/>
      <c r="M3715" s="1342"/>
      <c r="N3715" s="1342"/>
      <c r="O3715" s="1343"/>
      <c r="P3715" s="654"/>
      <c r="Q3715" s="655"/>
      <c r="R3715" s="655"/>
      <c r="S3715" s="655"/>
      <c r="T3715" s="655"/>
      <c r="U3715" s="655"/>
      <c r="V3715" s="654"/>
      <c r="W3715" s="655"/>
      <c r="X3715" s="655"/>
      <c r="Y3715" s="655"/>
      <c r="Z3715" s="655"/>
    </row>
    <row r="3716" spans="1:26" s="250" customFormat="1" x14ac:dyDescent="0.25">
      <c r="A3716" s="1340"/>
      <c r="B3716" s="1340"/>
      <c r="C3716" s="1341"/>
      <c r="E3716" s="1340"/>
      <c r="F3716" s="1340"/>
      <c r="L3716" s="254"/>
      <c r="M3716" s="1342"/>
      <c r="N3716" s="1342"/>
      <c r="O3716" s="1343"/>
      <c r="P3716" s="654"/>
      <c r="Q3716" s="655"/>
      <c r="R3716" s="655"/>
      <c r="S3716" s="655"/>
      <c r="T3716" s="655"/>
      <c r="U3716" s="655"/>
      <c r="V3716" s="654"/>
      <c r="W3716" s="655"/>
      <c r="X3716" s="655"/>
      <c r="Y3716" s="655"/>
      <c r="Z3716" s="655"/>
    </row>
    <row r="3717" spans="1:26" s="250" customFormat="1" x14ac:dyDescent="0.25">
      <c r="A3717" s="1340"/>
      <c r="B3717" s="1340"/>
      <c r="C3717" s="1341"/>
      <c r="E3717" s="1340"/>
      <c r="F3717" s="1340"/>
      <c r="L3717" s="254"/>
      <c r="M3717" s="1342"/>
      <c r="N3717" s="1342"/>
      <c r="O3717" s="1343"/>
      <c r="P3717" s="654"/>
      <c r="Q3717" s="655"/>
      <c r="R3717" s="655"/>
      <c r="S3717" s="655"/>
      <c r="T3717" s="655"/>
      <c r="U3717" s="655"/>
      <c r="V3717" s="654"/>
      <c r="W3717" s="655"/>
      <c r="X3717" s="655"/>
      <c r="Y3717" s="655"/>
      <c r="Z3717" s="655"/>
    </row>
    <row r="3718" spans="1:26" s="250" customFormat="1" x14ac:dyDescent="0.25">
      <c r="A3718" s="1340"/>
      <c r="B3718" s="1340"/>
      <c r="C3718" s="1341"/>
      <c r="E3718" s="1340"/>
      <c r="F3718" s="1340"/>
      <c r="L3718" s="254"/>
      <c r="M3718" s="1342"/>
      <c r="N3718" s="1342"/>
      <c r="O3718" s="1343"/>
      <c r="P3718" s="654"/>
      <c r="Q3718" s="655"/>
      <c r="R3718" s="655"/>
      <c r="S3718" s="655"/>
      <c r="T3718" s="655"/>
      <c r="U3718" s="655"/>
      <c r="V3718" s="654"/>
      <c r="W3718" s="655"/>
      <c r="X3718" s="655"/>
      <c r="Y3718" s="655"/>
      <c r="Z3718" s="655"/>
    </row>
    <row r="3719" spans="1:26" s="250" customFormat="1" x14ac:dyDescent="0.25">
      <c r="A3719" s="1340"/>
      <c r="B3719" s="1340"/>
      <c r="C3719" s="1341"/>
      <c r="E3719" s="1340"/>
      <c r="F3719" s="1340"/>
      <c r="L3719" s="254"/>
      <c r="M3719" s="1342"/>
      <c r="N3719" s="1342"/>
      <c r="O3719" s="1343"/>
      <c r="P3719" s="654"/>
      <c r="Q3719" s="655"/>
      <c r="R3719" s="655"/>
      <c r="S3719" s="655"/>
      <c r="T3719" s="655"/>
      <c r="U3719" s="655"/>
      <c r="V3719" s="654"/>
      <c r="W3719" s="655"/>
      <c r="X3719" s="655"/>
      <c r="Y3719" s="655"/>
      <c r="Z3719" s="655"/>
    </row>
    <row r="3720" spans="1:26" s="250" customFormat="1" x14ac:dyDescent="0.25">
      <c r="A3720" s="1340"/>
      <c r="B3720" s="1340"/>
      <c r="C3720" s="1341"/>
      <c r="E3720" s="1340"/>
      <c r="F3720" s="1340"/>
      <c r="L3720" s="254"/>
      <c r="M3720" s="1342"/>
      <c r="N3720" s="1342"/>
      <c r="O3720" s="1343"/>
      <c r="P3720" s="654"/>
      <c r="Q3720" s="655"/>
      <c r="R3720" s="655"/>
      <c r="S3720" s="655"/>
      <c r="T3720" s="655"/>
      <c r="U3720" s="655"/>
      <c r="V3720" s="654"/>
      <c r="W3720" s="655"/>
      <c r="X3720" s="655"/>
      <c r="Y3720" s="655"/>
      <c r="Z3720" s="655"/>
    </row>
    <row r="3721" spans="1:26" s="250" customFormat="1" x14ac:dyDescent="0.25">
      <c r="A3721" s="1340"/>
      <c r="B3721" s="1340"/>
      <c r="C3721" s="1341"/>
      <c r="E3721" s="1340"/>
      <c r="F3721" s="1340"/>
      <c r="L3721" s="254"/>
      <c r="M3721" s="1342"/>
      <c r="N3721" s="1342"/>
      <c r="O3721" s="1343"/>
      <c r="P3721" s="654"/>
      <c r="Q3721" s="655"/>
      <c r="R3721" s="655"/>
      <c r="S3721" s="655"/>
      <c r="T3721" s="655"/>
      <c r="U3721" s="655"/>
      <c r="V3721" s="654"/>
      <c r="W3721" s="655"/>
      <c r="X3721" s="655"/>
      <c r="Y3721" s="655"/>
      <c r="Z3721" s="655"/>
    </row>
    <row r="3722" spans="1:26" s="250" customFormat="1" x14ac:dyDescent="0.25">
      <c r="A3722" s="1340"/>
      <c r="B3722" s="1340"/>
      <c r="C3722" s="1341"/>
      <c r="E3722" s="1340"/>
      <c r="F3722" s="1340"/>
      <c r="L3722" s="254"/>
      <c r="M3722" s="1342"/>
      <c r="N3722" s="1342"/>
      <c r="O3722" s="1343"/>
      <c r="P3722" s="654"/>
      <c r="Q3722" s="655"/>
      <c r="R3722" s="655"/>
      <c r="S3722" s="655"/>
      <c r="T3722" s="655"/>
      <c r="U3722" s="655"/>
      <c r="V3722" s="654"/>
      <c r="W3722" s="655"/>
      <c r="X3722" s="655"/>
      <c r="Y3722" s="655"/>
      <c r="Z3722" s="655"/>
    </row>
    <row r="3723" spans="1:26" s="250" customFormat="1" x14ac:dyDescent="0.25">
      <c r="A3723" s="1340"/>
      <c r="B3723" s="1340"/>
      <c r="C3723" s="1341"/>
      <c r="E3723" s="1340"/>
      <c r="F3723" s="1340"/>
      <c r="L3723" s="254"/>
      <c r="M3723" s="1342"/>
      <c r="N3723" s="1342"/>
      <c r="O3723" s="1343"/>
      <c r="P3723" s="654"/>
      <c r="Q3723" s="655"/>
      <c r="R3723" s="655"/>
      <c r="S3723" s="655"/>
      <c r="T3723" s="655"/>
      <c r="U3723" s="655"/>
      <c r="V3723" s="654"/>
      <c r="W3723" s="655"/>
      <c r="X3723" s="655"/>
      <c r="Y3723" s="655"/>
      <c r="Z3723" s="655"/>
    </row>
    <row r="3724" spans="1:26" s="250" customFormat="1" x14ac:dyDescent="0.25">
      <c r="A3724" s="1340"/>
      <c r="B3724" s="1340"/>
      <c r="C3724" s="1341"/>
      <c r="E3724" s="1340"/>
      <c r="F3724" s="1340"/>
      <c r="L3724" s="254"/>
      <c r="M3724" s="1342"/>
      <c r="N3724" s="1342"/>
      <c r="O3724" s="1343"/>
      <c r="P3724" s="654"/>
      <c r="Q3724" s="655"/>
      <c r="R3724" s="655"/>
      <c r="S3724" s="655"/>
      <c r="T3724" s="655"/>
      <c r="U3724" s="655"/>
      <c r="V3724" s="654"/>
      <c r="W3724" s="655"/>
      <c r="X3724" s="655"/>
      <c r="Y3724" s="655"/>
      <c r="Z3724" s="655"/>
    </row>
    <row r="3725" spans="1:26" s="250" customFormat="1" x14ac:dyDescent="0.25">
      <c r="A3725" s="1340"/>
      <c r="B3725" s="1340"/>
      <c r="C3725" s="1341"/>
      <c r="E3725" s="1340"/>
      <c r="F3725" s="1340"/>
      <c r="L3725" s="254"/>
      <c r="M3725" s="1342"/>
      <c r="N3725" s="1342"/>
      <c r="O3725" s="1343"/>
      <c r="P3725" s="654"/>
      <c r="Q3725" s="655"/>
      <c r="R3725" s="655"/>
      <c r="S3725" s="655"/>
      <c r="T3725" s="655"/>
      <c r="U3725" s="655"/>
      <c r="V3725" s="654"/>
      <c r="W3725" s="655"/>
      <c r="X3725" s="655"/>
      <c r="Y3725" s="655"/>
      <c r="Z3725" s="655"/>
    </row>
    <row r="3726" spans="1:26" s="250" customFormat="1" x14ac:dyDescent="0.25">
      <c r="A3726" s="1340"/>
      <c r="B3726" s="1340"/>
      <c r="C3726" s="1341"/>
      <c r="E3726" s="1340"/>
      <c r="F3726" s="1340"/>
      <c r="L3726" s="254"/>
      <c r="M3726" s="1342"/>
      <c r="N3726" s="1342"/>
      <c r="O3726" s="1343"/>
      <c r="P3726" s="654"/>
      <c r="Q3726" s="655"/>
      <c r="R3726" s="655"/>
      <c r="S3726" s="655"/>
      <c r="T3726" s="655"/>
      <c r="U3726" s="655"/>
      <c r="V3726" s="654"/>
      <c r="W3726" s="655"/>
      <c r="X3726" s="655"/>
      <c r="Y3726" s="655"/>
      <c r="Z3726" s="655"/>
    </row>
    <row r="3727" spans="1:26" s="250" customFormat="1" x14ac:dyDescent="0.25">
      <c r="A3727" s="1340"/>
      <c r="B3727" s="1340"/>
      <c r="C3727" s="1341"/>
      <c r="E3727" s="1340"/>
      <c r="F3727" s="1340"/>
      <c r="L3727" s="254"/>
      <c r="M3727" s="1342"/>
      <c r="N3727" s="1342"/>
      <c r="O3727" s="1343"/>
      <c r="P3727" s="654"/>
      <c r="Q3727" s="655"/>
      <c r="R3727" s="655"/>
      <c r="S3727" s="655"/>
      <c r="T3727" s="655"/>
      <c r="U3727" s="655"/>
      <c r="V3727" s="654"/>
      <c r="W3727" s="655"/>
      <c r="X3727" s="655"/>
      <c r="Y3727" s="655"/>
      <c r="Z3727" s="655"/>
    </row>
    <row r="3728" spans="1:26" s="250" customFormat="1" x14ac:dyDescent="0.25">
      <c r="A3728" s="1340"/>
      <c r="B3728" s="1340"/>
      <c r="C3728" s="1341"/>
      <c r="E3728" s="1340"/>
      <c r="F3728" s="1340"/>
      <c r="L3728" s="254"/>
      <c r="M3728" s="1342"/>
      <c r="N3728" s="1342"/>
      <c r="O3728" s="1343"/>
      <c r="P3728" s="654"/>
      <c r="Q3728" s="655"/>
      <c r="R3728" s="655"/>
      <c r="S3728" s="655"/>
      <c r="T3728" s="655"/>
      <c r="U3728" s="655"/>
      <c r="V3728" s="654"/>
      <c r="W3728" s="655"/>
      <c r="X3728" s="655"/>
      <c r="Y3728" s="655"/>
      <c r="Z3728" s="655"/>
    </row>
    <row r="3729" spans="1:26" s="250" customFormat="1" x14ac:dyDescent="0.25">
      <c r="A3729" s="1340"/>
      <c r="B3729" s="1340"/>
      <c r="C3729" s="1341"/>
      <c r="E3729" s="1340"/>
      <c r="F3729" s="1340"/>
      <c r="L3729" s="254"/>
      <c r="M3729" s="1342"/>
      <c r="N3729" s="1342"/>
      <c r="O3729" s="1343"/>
      <c r="P3729" s="654"/>
      <c r="Q3729" s="655"/>
      <c r="R3729" s="655"/>
      <c r="S3729" s="655"/>
      <c r="T3729" s="655"/>
      <c r="U3729" s="655"/>
      <c r="V3729" s="654"/>
      <c r="W3729" s="655"/>
      <c r="X3729" s="655"/>
      <c r="Y3729" s="655"/>
      <c r="Z3729" s="655"/>
    </row>
    <row r="3730" spans="1:26" s="250" customFormat="1" x14ac:dyDescent="0.25">
      <c r="A3730" s="1340"/>
      <c r="B3730" s="1340"/>
      <c r="C3730" s="1341"/>
      <c r="E3730" s="1340"/>
      <c r="F3730" s="1340"/>
      <c r="L3730" s="254"/>
      <c r="M3730" s="1342"/>
      <c r="N3730" s="1342"/>
      <c r="O3730" s="1343"/>
      <c r="P3730" s="654"/>
      <c r="Q3730" s="655"/>
      <c r="R3730" s="655"/>
      <c r="S3730" s="655"/>
      <c r="T3730" s="655"/>
      <c r="U3730" s="655"/>
      <c r="V3730" s="654"/>
      <c r="W3730" s="655"/>
      <c r="X3730" s="655"/>
      <c r="Y3730" s="655"/>
      <c r="Z3730" s="655"/>
    </row>
    <row r="3731" spans="1:26" s="250" customFormat="1" x14ac:dyDescent="0.25">
      <c r="A3731" s="1340"/>
      <c r="B3731" s="1340"/>
      <c r="C3731" s="1341"/>
      <c r="E3731" s="1340"/>
      <c r="F3731" s="1340"/>
      <c r="L3731" s="254"/>
      <c r="M3731" s="1342"/>
      <c r="N3731" s="1342"/>
      <c r="O3731" s="1343"/>
      <c r="P3731" s="654"/>
      <c r="Q3731" s="655"/>
      <c r="R3731" s="655"/>
      <c r="S3731" s="655"/>
      <c r="T3731" s="655"/>
      <c r="U3731" s="655"/>
      <c r="V3731" s="654"/>
      <c r="W3731" s="655"/>
      <c r="X3731" s="655"/>
      <c r="Y3731" s="655"/>
      <c r="Z3731" s="655"/>
    </row>
    <row r="3732" spans="1:26" s="250" customFormat="1" x14ac:dyDescent="0.25">
      <c r="A3732" s="1340"/>
      <c r="B3732" s="1340"/>
      <c r="C3732" s="1341"/>
      <c r="E3732" s="1340"/>
      <c r="F3732" s="1340"/>
      <c r="L3732" s="254"/>
      <c r="M3732" s="1342"/>
      <c r="N3732" s="1342"/>
      <c r="O3732" s="1343"/>
      <c r="P3732" s="654"/>
      <c r="Q3732" s="655"/>
      <c r="R3732" s="655"/>
      <c r="S3732" s="655"/>
      <c r="T3732" s="655"/>
      <c r="U3732" s="655"/>
      <c r="V3732" s="654"/>
      <c r="W3732" s="655"/>
      <c r="X3732" s="655"/>
      <c r="Y3732" s="655"/>
      <c r="Z3732" s="655"/>
    </row>
    <row r="3733" spans="1:26" s="250" customFormat="1" x14ac:dyDescent="0.25">
      <c r="A3733" s="1340"/>
      <c r="B3733" s="1340"/>
      <c r="C3733" s="1341"/>
      <c r="E3733" s="1340"/>
      <c r="F3733" s="1340"/>
      <c r="L3733" s="254"/>
      <c r="M3733" s="1342"/>
      <c r="N3733" s="1342"/>
      <c r="O3733" s="1343"/>
      <c r="P3733" s="654"/>
      <c r="Q3733" s="655"/>
      <c r="R3733" s="655"/>
      <c r="S3733" s="655"/>
      <c r="T3733" s="655"/>
      <c r="U3733" s="655"/>
      <c r="V3733" s="654"/>
      <c r="W3733" s="655"/>
      <c r="X3733" s="655"/>
      <c r="Y3733" s="655"/>
      <c r="Z3733" s="655"/>
    </row>
    <row r="3734" spans="1:26" s="250" customFormat="1" x14ac:dyDescent="0.25">
      <c r="A3734" s="1340"/>
      <c r="B3734" s="1340"/>
      <c r="C3734" s="1341"/>
      <c r="E3734" s="1340"/>
      <c r="F3734" s="1340"/>
      <c r="L3734" s="254"/>
      <c r="M3734" s="1342"/>
      <c r="N3734" s="1342"/>
      <c r="O3734" s="1343"/>
      <c r="P3734" s="654"/>
      <c r="Q3734" s="655"/>
      <c r="R3734" s="655"/>
      <c r="S3734" s="655"/>
      <c r="T3734" s="655"/>
      <c r="U3734" s="655"/>
      <c r="V3734" s="654"/>
      <c r="W3734" s="655"/>
      <c r="X3734" s="655"/>
      <c r="Y3734" s="655"/>
      <c r="Z3734" s="655"/>
    </row>
    <row r="3735" spans="1:26" s="250" customFormat="1" x14ac:dyDescent="0.25">
      <c r="A3735" s="1340"/>
      <c r="B3735" s="1340"/>
      <c r="C3735" s="1341"/>
      <c r="E3735" s="1340"/>
      <c r="F3735" s="1340"/>
      <c r="L3735" s="254"/>
      <c r="M3735" s="1342"/>
      <c r="N3735" s="1342"/>
      <c r="O3735" s="1343"/>
      <c r="P3735" s="654"/>
      <c r="Q3735" s="655"/>
      <c r="R3735" s="655"/>
      <c r="S3735" s="655"/>
      <c r="T3735" s="655"/>
      <c r="U3735" s="655"/>
      <c r="V3735" s="654"/>
      <c r="W3735" s="655"/>
      <c r="X3735" s="655"/>
      <c r="Y3735" s="655"/>
      <c r="Z3735" s="655"/>
    </row>
    <row r="3736" spans="1:26" s="250" customFormat="1" x14ac:dyDescent="0.25">
      <c r="A3736" s="1340"/>
      <c r="B3736" s="1340"/>
      <c r="C3736" s="1341"/>
      <c r="E3736" s="1340"/>
      <c r="F3736" s="1340"/>
      <c r="L3736" s="254"/>
      <c r="M3736" s="1342"/>
      <c r="N3736" s="1342"/>
      <c r="O3736" s="1343"/>
      <c r="P3736" s="654"/>
      <c r="Q3736" s="655"/>
      <c r="R3736" s="655"/>
      <c r="S3736" s="655"/>
      <c r="T3736" s="655"/>
      <c r="U3736" s="655"/>
      <c r="V3736" s="654"/>
      <c r="W3736" s="655"/>
      <c r="X3736" s="655"/>
      <c r="Y3736" s="655"/>
      <c r="Z3736" s="655"/>
    </row>
    <row r="3737" spans="1:26" s="250" customFormat="1" x14ac:dyDescent="0.25">
      <c r="A3737" s="1340"/>
      <c r="B3737" s="1340"/>
      <c r="C3737" s="1341"/>
      <c r="E3737" s="1340"/>
      <c r="F3737" s="1340"/>
      <c r="L3737" s="254"/>
      <c r="M3737" s="1342"/>
      <c r="N3737" s="1342"/>
      <c r="O3737" s="1343"/>
      <c r="P3737" s="654"/>
      <c r="Q3737" s="655"/>
      <c r="R3737" s="655"/>
      <c r="S3737" s="655"/>
      <c r="T3737" s="655"/>
      <c r="U3737" s="655"/>
      <c r="V3737" s="654"/>
      <c r="W3737" s="655"/>
      <c r="X3737" s="655"/>
      <c r="Y3737" s="655"/>
      <c r="Z3737" s="655"/>
    </row>
    <row r="3738" spans="1:26" s="250" customFormat="1" x14ac:dyDescent="0.25">
      <c r="A3738" s="1340"/>
      <c r="B3738" s="1340"/>
      <c r="C3738" s="1341"/>
      <c r="E3738" s="1340"/>
      <c r="F3738" s="1340"/>
      <c r="L3738" s="254"/>
      <c r="M3738" s="1342"/>
      <c r="N3738" s="1342"/>
      <c r="O3738" s="1343"/>
      <c r="P3738" s="654"/>
      <c r="Q3738" s="655"/>
      <c r="R3738" s="655"/>
      <c r="S3738" s="655"/>
      <c r="T3738" s="655"/>
      <c r="U3738" s="655"/>
      <c r="V3738" s="654"/>
      <c r="W3738" s="655"/>
      <c r="X3738" s="655"/>
      <c r="Y3738" s="655"/>
      <c r="Z3738" s="655"/>
    </row>
    <row r="3739" spans="1:26" s="250" customFormat="1" x14ac:dyDescent="0.25">
      <c r="A3739" s="1340"/>
      <c r="B3739" s="1340"/>
      <c r="C3739" s="1341"/>
      <c r="E3739" s="1340"/>
      <c r="F3739" s="1340"/>
      <c r="L3739" s="254"/>
      <c r="M3739" s="1342"/>
      <c r="N3739" s="1342"/>
      <c r="O3739" s="1343"/>
      <c r="P3739" s="654"/>
      <c r="Q3739" s="655"/>
      <c r="R3739" s="655"/>
      <c r="S3739" s="655"/>
      <c r="T3739" s="655"/>
      <c r="U3739" s="655"/>
      <c r="V3739" s="654"/>
      <c r="W3739" s="655"/>
      <c r="X3739" s="655"/>
      <c r="Y3739" s="655"/>
      <c r="Z3739" s="655"/>
    </row>
    <row r="3740" spans="1:26" s="250" customFormat="1" x14ac:dyDescent="0.25">
      <c r="A3740" s="1340"/>
      <c r="B3740" s="1340"/>
      <c r="C3740" s="1341"/>
      <c r="E3740" s="1340"/>
      <c r="F3740" s="1340"/>
      <c r="L3740" s="254"/>
      <c r="M3740" s="1342"/>
      <c r="N3740" s="1342"/>
      <c r="O3740" s="1343"/>
      <c r="P3740" s="654"/>
      <c r="Q3740" s="655"/>
      <c r="R3740" s="655"/>
      <c r="S3740" s="655"/>
      <c r="T3740" s="655"/>
      <c r="U3740" s="655"/>
      <c r="V3740" s="654"/>
      <c r="W3740" s="655"/>
      <c r="X3740" s="655"/>
      <c r="Y3740" s="655"/>
      <c r="Z3740" s="655"/>
    </row>
    <row r="3741" spans="1:26" s="250" customFormat="1" x14ac:dyDescent="0.25">
      <c r="A3741" s="1340"/>
      <c r="B3741" s="1340"/>
      <c r="C3741" s="1341"/>
      <c r="E3741" s="1340"/>
      <c r="F3741" s="1340"/>
      <c r="L3741" s="254"/>
      <c r="M3741" s="1342"/>
      <c r="N3741" s="1342"/>
      <c r="O3741" s="1343"/>
      <c r="P3741" s="654"/>
      <c r="Q3741" s="655"/>
      <c r="R3741" s="655"/>
      <c r="S3741" s="655"/>
      <c r="T3741" s="655"/>
      <c r="U3741" s="655"/>
      <c r="V3741" s="654"/>
      <c r="W3741" s="655"/>
      <c r="X3741" s="655"/>
      <c r="Y3741" s="655"/>
      <c r="Z3741" s="655"/>
    </row>
    <row r="3742" spans="1:26" s="250" customFormat="1" x14ac:dyDescent="0.25">
      <c r="A3742" s="1340"/>
      <c r="B3742" s="1340"/>
      <c r="C3742" s="1341"/>
      <c r="E3742" s="1340"/>
      <c r="F3742" s="1340"/>
      <c r="L3742" s="254"/>
      <c r="M3742" s="1342"/>
      <c r="N3742" s="1342"/>
      <c r="O3742" s="1343"/>
      <c r="P3742" s="654"/>
      <c r="Q3742" s="655"/>
      <c r="R3742" s="655"/>
      <c r="S3742" s="655"/>
      <c r="T3742" s="655"/>
      <c r="U3742" s="655"/>
      <c r="V3742" s="654"/>
      <c r="W3742" s="655"/>
      <c r="X3742" s="655"/>
      <c r="Y3742" s="655"/>
      <c r="Z3742" s="655"/>
    </row>
    <row r="3743" spans="1:26" s="250" customFormat="1" x14ac:dyDescent="0.25">
      <c r="A3743" s="1340"/>
      <c r="B3743" s="1340"/>
      <c r="C3743" s="1341"/>
      <c r="E3743" s="1340"/>
      <c r="F3743" s="1340"/>
      <c r="L3743" s="254"/>
      <c r="M3743" s="1342"/>
      <c r="N3743" s="1342"/>
      <c r="O3743" s="1343"/>
      <c r="P3743" s="654"/>
      <c r="Q3743" s="655"/>
      <c r="R3743" s="655"/>
      <c r="S3743" s="655"/>
      <c r="T3743" s="655"/>
      <c r="U3743" s="655"/>
      <c r="V3743" s="654"/>
      <c r="W3743" s="655"/>
      <c r="X3743" s="655"/>
      <c r="Y3743" s="655"/>
      <c r="Z3743" s="655"/>
    </row>
    <row r="3744" spans="1:26" s="250" customFormat="1" x14ac:dyDescent="0.25">
      <c r="A3744" s="1340"/>
      <c r="B3744" s="1340"/>
      <c r="C3744" s="1341"/>
      <c r="E3744" s="1340"/>
      <c r="F3744" s="1340"/>
      <c r="L3744" s="254"/>
      <c r="M3744" s="1342"/>
      <c r="N3744" s="1342"/>
      <c r="O3744" s="1343"/>
      <c r="P3744" s="654"/>
      <c r="Q3744" s="655"/>
      <c r="R3744" s="655"/>
      <c r="S3744" s="655"/>
      <c r="T3744" s="655"/>
      <c r="U3744" s="655"/>
      <c r="V3744" s="654"/>
      <c r="W3744" s="655"/>
      <c r="X3744" s="655"/>
      <c r="Y3744" s="655"/>
      <c r="Z3744" s="655"/>
    </row>
    <row r="3745" spans="1:26" s="250" customFormat="1" x14ac:dyDescent="0.25">
      <c r="A3745" s="1340"/>
      <c r="B3745" s="1340"/>
      <c r="C3745" s="1341"/>
      <c r="E3745" s="1340"/>
      <c r="F3745" s="1340"/>
      <c r="L3745" s="254"/>
      <c r="M3745" s="1342"/>
      <c r="N3745" s="1342"/>
      <c r="O3745" s="1343"/>
      <c r="P3745" s="654"/>
      <c r="Q3745" s="655"/>
      <c r="R3745" s="655"/>
      <c r="S3745" s="655"/>
      <c r="T3745" s="655"/>
      <c r="U3745" s="655"/>
      <c r="V3745" s="654"/>
      <c r="W3745" s="655"/>
      <c r="X3745" s="655"/>
      <c r="Y3745" s="655"/>
      <c r="Z3745" s="655"/>
    </row>
    <row r="3746" spans="1:26" s="250" customFormat="1" x14ac:dyDescent="0.25">
      <c r="A3746" s="1340"/>
      <c r="B3746" s="1340"/>
      <c r="C3746" s="1341"/>
      <c r="E3746" s="1340"/>
      <c r="F3746" s="1340"/>
      <c r="L3746" s="254"/>
      <c r="M3746" s="1342"/>
      <c r="N3746" s="1342"/>
      <c r="O3746" s="1343"/>
      <c r="P3746" s="654"/>
      <c r="Q3746" s="655"/>
      <c r="R3746" s="655"/>
      <c r="S3746" s="655"/>
      <c r="T3746" s="655"/>
      <c r="U3746" s="655"/>
      <c r="V3746" s="654"/>
      <c r="W3746" s="655"/>
      <c r="X3746" s="655"/>
      <c r="Y3746" s="655"/>
      <c r="Z3746" s="655"/>
    </row>
    <row r="3747" spans="1:26" s="250" customFormat="1" x14ac:dyDescent="0.25">
      <c r="A3747" s="1340"/>
      <c r="B3747" s="1340"/>
      <c r="C3747" s="1341"/>
      <c r="E3747" s="1340"/>
      <c r="F3747" s="1340"/>
      <c r="L3747" s="254"/>
      <c r="M3747" s="1342"/>
      <c r="N3747" s="1342"/>
      <c r="O3747" s="1343"/>
      <c r="P3747" s="654"/>
      <c r="Q3747" s="655"/>
      <c r="R3747" s="655"/>
      <c r="S3747" s="655"/>
      <c r="T3747" s="655"/>
      <c r="U3747" s="655"/>
      <c r="V3747" s="654"/>
      <c r="W3747" s="655"/>
      <c r="X3747" s="655"/>
      <c r="Y3747" s="655"/>
      <c r="Z3747" s="655"/>
    </row>
    <row r="3748" spans="1:26" s="250" customFormat="1" x14ac:dyDescent="0.25">
      <c r="A3748" s="1340"/>
      <c r="B3748" s="1340"/>
      <c r="C3748" s="1341"/>
      <c r="E3748" s="1340"/>
      <c r="F3748" s="1340"/>
      <c r="L3748" s="254"/>
      <c r="M3748" s="1342"/>
      <c r="N3748" s="1342"/>
      <c r="O3748" s="1343"/>
      <c r="P3748" s="654"/>
      <c r="Q3748" s="655"/>
      <c r="R3748" s="655"/>
      <c r="S3748" s="655"/>
      <c r="T3748" s="655"/>
      <c r="U3748" s="655"/>
      <c r="V3748" s="654"/>
      <c r="W3748" s="655"/>
      <c r="X3748" s="655"/>
      <c r="Y3748" s="655"/>
      <c r="Z3748" s="655"/>
    </row>
    <row r="3749" spans="1:26" s="250" customFormat="1" x14ac:dyDescent="0.25">
      <c r="A3749" s="1340"/>
      <c r="B3749" s="1340"/>
      <c r="C3749" s="1341"/>
      <c r="E3749" s="1340"/>
      <c r="F3749" s="1340"/>
      <c r="L3749" s="254"/>
      <c r="M3749" s="1342"/>
      <c r="N3749" s="1342"/>
      <c r="O3749" s="1343"/>
      <c r="P3749" s="654"/>
      <c r="Q3749" s="655"/>
      <c r="R3749" s="655"/>
      <c r="S3749" s="655"/>
      <c r="T3749" s="655"/>
      <c r="U3749" s="655"/>
      <c r="V3749" s="654"/>
      <c r="W3749" s="655"/>
      <c r="X3749" s="655"/>
      <c r="Y3749" s="655"/>
      <c r="Z3749" s="655"/>
    </row>
    <row r="3750" spans="1:26" s="250" customFormat="1" x14ac:dyDescent="0.25">
      <c r="A3750" s="1340"/>
      <c r="B3750" s="1340"/>
      <c r="C3750" s="1341"/>
      <c r="E3750" s="1340"/>
      <c r="F3750" s="1340"/>
      <c r="L3750" s="254"/>
      <c r="M3750" s="1342"/>
      <c r="N3750" s="1342"/>
      <c r="O3750" s="1343"/>
      <c r="P3750" s="654"/>
      <c r="Q3750" s="655"/>
      <c r="R3750" s="655"/>
      <c r="S3750" s="655"/>
      <c r="T3750" s="655"/>
      <c r="U3750" s="655"/>
      <c r="V3750" s="654"/>
      <c r="W3750" s="655"/>
      <c r="X3750" s="655"/>
      <c r="Y3750" s="655"/>
      <c r="Z3750" s="655"/>
    </row>
    <row r="3751" spans="1:26" s="250" customFormat="1" x14ac:dyDescent="0.25">
      <c r="A3751" s="1340"/>
      <c r="B3751" s="1340"/>
      <c r="C3751" s="1341"/>
      <c r="E3751" s="1340"/>
      <c r="F3751" s="1340"/>
      <c r="L3751" s="254"/>
      <c r="M3751" s="1342"/>
      <c r="N3751" s="1342"/>
      <c r="O3751" s="1343"/>
      <c r="P3751" s="654"/>
      <c r="Q3751" s="655"/>
      <c r="R3751" s="655"/>
      <c r="S3751" s="655"/>
      <c r="T3751" s="655"/>
      <c r="U3751" s="655"/>
      <c r="V3751" s="654"/>
      <c r="W3751" s="655"/>
      <c r="X3751" s="655"/>
      <c r="Y3751" s="655"/>
      <c r="Z3751" s="655"/>
    </row>
    <row r="3752" spans="1:26" s="250" customFormat="1" x14ac:dyDescent="0.25">
      <c r="A3752" s="1340"/>
      <c r="B3752" s="1340"/>
      <c r="C3752" s="1341"/>
      <c r="E3752" s="1340"/>
      <c r="F3752" s="1340"/>
      <c r="L3752" s="254"/>
      <c r="M3752" s="1342"/>
      <c r="N3752" s="1342"/>
      <c r="O3752" s="1343"/>
      <c r="P3752" s="654"/>
      <c r="Q3752" s="655"/>
      <c r="R3752" s="655"/>
      <c r="S3752" s="655"/>
      <c r="T3752" s="655"/>
      <c r="U3752" s="655"/>
      <c r="V3752" s="654"/>
      <c r="W3752" s="655"/>
      <c r="X3752" s="655"/>
      <c r="Y3752" s="655"/>
      <c r="Z3752" s="655"/>
    </row>
    <row r="3753" spans="1:26" s="250" customFormat="1" x14ac:dyDescent="0.25">
      <c r="A3753" s="1340"/>
      <c r="B3753" s="1340"/>
      <c r="C3753" s="1341"/>
      <c r="E3753" s="1340"/>
      <c r="F3753" s="1340"/>
      <c r="L3753" s="254"/>
      <c r="M3753" s="1342"/>
      <c r="N3753" s="1342"/>
      <c r="O3753" s="1343"/>
      <c r="P3753" s="654"/>
      <c r="Q3753" s="655"/>
      <c r="R3753" s="655"/>
      <c r="S3753" s="655"/>
      <c r="T3753" s="655"/>
      <c r="U3753" s="655"/>
      <c r="V3753" s="654"/>
      <c r="W3753" s="655"/>
      <c r="X3753" s="655"/>
      <c r="Y3753" s="655"/>
      <c r="Z3753" s="655"/>
    </row>
    <row r="3754" spans="1:26" s="250" customFormat="1" x14ac:dyDescent="0.25">
      <c r="A3754" s="1340"/>
      <c r="B3754" s="1340"/>
      <c r="C3754" s="1341"/>
      <c r="E3754" s="1340"/>
      <c r="F3754" s="1340"/>
      <c r="L3754" s="254"/>
      <c r="M3754" s="1342"/>
      <c r="N3754" s="1342"/>
      <c r="O3754" s="1343"/>
      <c r="P3754" s="654"/>
      <c r="Q3754" s="655"/>
      <c r="R3754" s="655"/>
      <c r="S3754" s="655"/>
      <c r="T3754" s="655"/>
      <c r="U3754" s="655"/>
      <c r="V3754" s="654"/>
      <c r="W3754" s="655"/>
      <c r="X3754" s="655"/>
      <c r="Y3754" s="655"/>
      <c r="Z3754" s="655"/>
    </row>
    <row r="3755" spans="1:26" s="250" customFormat="1" x14ac:dyDescent="0.25">
      <c r="A3755" s="1340"/>
      <c r="B3755" s="1340"/>
      <c r="C3755" s="1341"/>
      <c r="E3755" s="1340"/>
      <c r="F3755" s="1340"/>
      <c r="L3755" s="254"/>
      <c r="M3755" s="1342"/>
      <c r="N3755" s="1342"/>
      <c r="O3755" s="1343"/>
      <c r="P3755" s="654"/>
      <c r="Q3755" s="655"/>
      <c r="R3755" s="655"/>
      <c r="S3755" s="655"/>
      <c r="T3755" s="655"/>
      <c r="U3755" s="655"/>
      <c r="V3755" s="654"/>
      <c r="W3755" s="655"/>
      <c r="X3755" s="655"/>
      <c r="Y3755" s="655"/>
      <c r="Z3755" s="655"/>
    </row>
    <row r="3756" spans="1:26" s="250" customFormat="1" x14ac:dyDescent="0.25">
      <c r="A3756" s="1340"/>
      <c r="B3756" s="1340"/>
      <c r="C3756" s="1341"/>
      <c r="E3756" s="1340"/>
      <c r="F3756" s="1340"/>
      <c r="L3756" s="254"/>
      <c r="M3756" s="1342"/>
      <c r="N3756" s="1342"/>
      <c r="O3756" s="1343"/>
      <c r="P3756" s="654"/>
      <c r="Q3756" s="655"/>
      <c r="R3756" s="655"/>
      <c r="S3756" s="655"/>
      <c r="T3756" s="655"/>
      <c r="U3756" s="655"/>
      <c r="V3756" s="654"/>
      <c r="W3756" s="655"/>
      <c r="X3756" s="655"/>
      <c r="Y3756" s="655"/>
      <c r="Z3756" s="655"/>
    </row>
    <row r="3757" spans="1:26" s="250" customFormat="1" x14ac:dyDescent="0.25">
      <c r="A3757" s="1340"/>
      <c r="B3757" s="1340"/>
      <c r="C3757" s="1341"/>
      <c r="E3757" s="1340"/>
      <c r="F3757" s="1340"/>
      <c r="L3757" s="254"/>
      <c r="M3757" s="1342"/>
      <c r="N3757" s="1342"/>
      <c r="O3757" s="1343"/>
      <c r="P3757" s="654"/>
      <c r="Q3757" s="655"/>
      <c r="R3757" s="655"/>
      <c r="S3757" s="655"/>
      <c r="T3757" s="655"/>
      <c r="U3757" s="655"/>
      <c r="V3757" s="654"/>
      <c r="W3757" s="655"/>
      <c r="X3757" s="655"/>
      <c r="Y3757" s="655"/>
      <c r="Z3757" s="655"/>
    </row>
    <row r="3758" spans="1:26" s="250" customFormat="1" x14ac:dyDescent="0.25">
      <c r="A3758" s="1340"/>
      <c r="B3758" s="1340"/>
      <c r="C3758" s="1341"/>
      <c r="E3758" s="1340"/>
      <c r="F3758" s="1340"/>
      <c r="L3758" s="254"/>
      <c r="M3758" s="1342"/>
      <c r="N3758" s="1342"/>
      <c r="O3758" s="1343"/>
      <c r="P3758" s="654"/>
      <c r="Q3758" s="655"/>
      <c r="R3758" s="655"/>
      <c r="S3758" s="655"/>
      <c r="T3758" s="655"/>
      <c r="U3758" s="655"/>
      <c r="V3758" s="654"/>
      <c r="W3758" s="655"/>
      <c r="X3758" s="655"/>
      <c r="Y3758" s="655"/>
      <c r="Z3758" s="655"/>
    </row>
    <row r="3759" spans="1:26" s="250" customFormat="1" x14ac:dyDescent="0.25">
      <c r="A3759" s="1340"/>
      <c r="B3759" s="1340"/>
      <c r="C3759" s="1341"/>
      <c r="E3759" s="1340"/>
      <c r="F3759" s="1340"/>
      <c r="L3759" s="254"/>
      <c r="M3759" s="1342"/>
      <c r="N3759" s="1342"/>
      <c r="O3759" s="1343"/>
      <c r="P3759" s="654"/>
      <c r="Q3759" s="655"/>
      <c r="R3759" s="655"/>
      <c r="S3759" s="655"/>
      <c r="T3759" s="655"/>
      <c r="U3759" s="655"/>
      <c r="V3759" s="654"/>
      <c r="W3759" s="655"/>
      <c r="X3759" s="655"/>
      <c r="Y3759" s="655"/>
      <c r="Z3759" s="655"/>
    </row>
    <row r="3760" spans="1:26" s="250" customFormat="1" x14ac:dyDescent="0.25">
      <c r="A3760" s="1340"/>
      <c r="B3760" s="1340"/>
      <c r="C3760" s="1341"/>
      <c r="E3760" s="1340"/>
      <c r="F3760" s="1340"/>
      <c r="L3760" s="254"/>
      <c r="M3760" s="1342"/>
      <c r="N3760" s="1342"/>
      <c r="O3760" s="1343"/>
      <c r="P3760" s="654"/>
      <c r="Q3760" s="655"/>
      <c r="R3760" s="655"/>
      <c r="S3760" s="655"/>
      <c r="T3760" s="655"/>
      <c r="U3760" s="655"/>
      <c r="V3760" s="654"/>
      <c r="W3760" s="655"/>
      <c r="X3760" s="655"/>
      <c r="Y3760" s="655"/>
      <c r="Z3760" s="655"/>
    </row>
    <row r="3761" spans="1:26" s="250" customFormat="1" x14ac:dyDescent="0.25">
      <c r="A3761" s="1340"/>
      <c r="B3761" s="1340"/>
      <c r="C3761" s="1341"/>
      <c r="E3761" s="1340"/>
      <c r="F3761" s="1340"/>
      <c r="L3761" s="254"/>
      <c r="M3761" s="1342"/>
      <c r="N3761" s="1342"/>
      <c r="O3761" s="1343"/>
      <c r="P3761" s="654"/>
      <c r="Q3761" s="655"/>
      <c r="R3761" s="655"/>
      <c r="S3761" s="655"/>
      <c r="T3761" s="655"/>
      <c r="U3761" s="655"/>
      <c r="V3761" s="654"/>
      <c r="W3761" s="655"/>
      <c r="X3761" s="655"/>
      <c r="Y3761" s="655"/>
      <c r="Z3761" s="655"/>
    </row>
    <row r="3762" spans="1:26" s="250" customFormat="1" x14ac:dyDescent="0.25">
      <c r="A3762" s="1340"/>
      <c r="B3762" s="1340"/>
      <c r="C3762" s="1341"/>
      <c r="E3762" s="1340"/>
      <c r="F3762" s="1340"/>
      <c r="L3762" s="254"/>
      <c r="M3762" s="1342"/>
      <c r="N3762" s="1342"/>
      <c r="O3762" s="1343"/>
      <c r="P3762" s="654"/>
      <c r="Q3762" s="655"/>
      <c r="R3762" s="655"/>
      <c r="S3762" s="655"/>
      <c r="T3762" s="655"/>
      <c r="U3762" s="655"/>
      <c r="V3762" s="654"/>
      <c r="W3762" s="655"/>
      <c r="X3762" s="655"/>
      <c r="Y3762" s="655"/>
      <c r="Z3762" s="655"/>
    </row>
    <row r="3763" spans="1:26" s="250" customFormat="1" x14ac:dyDescent="0.25">
      <c r="A3763" s="1340"/>
      <c r="B3763" s="1340"/>
      <c r="C3763" s="1341"/>
      <c r="E3763" s="1340"/>
      <c r="F3763" s="1340"/>
      <c r="L3763" s="254"/>
      <c r="M3763" s="1342"/>
      <c r="N3763" s="1342"/>
      <c r="O3763" s="1343"/>
      <c r="P3763" s="654"/>
      <c r="Q3763" s="655"/>
      <c r="R3763" s="655"/>
      <c r="S3763" s="655"/>
      <c r="T3763" s="655"/>
      <c r="U3763" s="655"/>
      <c r="V3763" s="654"/>
      <c r="W3763" s="655"/>
      <c r="X3763" s="655"/>
      <c r="Y3763" s="655"/>
      <c r="Z3763" s="655"/>
    </row>
    <row r="3764" spans="1:26" s="250" customFormat="1" x14ac:dyDescent="0.25">
      <c r="A3764" s="1340"/>
      <c r="B3764" s="1340"/>
      <c r="C3764" s="1341"/>
      <c r="E3764" s="1340"/>
      <c r="F3764" s="1340"/>
      <c r="L3764" s="254"/>
      <c r="M3764" s="1342"/>
      <c r="N3764" s="1342"/>
      <c r="O3764" s="1343"/>
      <c r="P3764" s="654"/>
      <c r="Q3764" s="655"/>
      <c r="R3764" s="655"/>
      <c r="S3764" s="655"/>
      <c r="T3764" s="655"/>
      <c r="U3764" s="655"/>
      <c r="V3764" s="654"/>
      <c r="W3764" s="655"/>
      <c r="X3764" s="655"/>
      <c r="Y3764" s="655"/>
      <c r="Z3764" s="655"/>
    </row>
    <row r="3765" spans="1:26" s="250" customFormat="1" x14ac:dyDescent="0.25">
      <c r="A3765" s="1340"/>
      <c r="B3765" s="1340"/>
      <c r="C3765" s="1341"/>
      <c r="E3765" s="1340"/>
      <c r="F3765" s="1340"/>
      <c r="L3765" s="254"/>
      <c r="M3765" s="1342"/>
      <c r="N3765" s="1342"/>
      <c r="O3765" s="1343"/>
      <c r="P3765" s="654"/>
      <c r="Q3765" s="655"/>
      <c r="R3765" s="655"/>
      <c r="S3765" s="655"/>
      <c r="T3765" s="655"/>
      <c r="U3765" s="655"/>
      <c r="V3765" s="654"/>
      <c r="W3765" s="655"/>
      <c r="X3765" s="655"/>
      <c r="Y3765" s="655"/>
      <c r="Z3765" s="655"/>
    </row>
    <row r="3766" spans="1:26" s="250" customFormat="1" x14ac:dyDescent="0.25">
      <c r="A3766" s="1340"/>
      <c r="B3766" s="1340"/>
      <c r="C3766" s="1341"/>
      <c r="E3766" s="1340"/>
      <c r="F3766" s="1340"/>
      <c r="L3766" s="254"/>
      <c r="M3766" s="1342"/>
      <c r="N3766" s="1342"/>
      <c r="O3766" s="1343"/>
      <c r="P3766" s="654"/>
      <c r="Q3766" s="655"/>
      <c r="R3766" s="655"/>
      <c r="S3766" s="655"/>
      <c r="T3766" s="655"/>
      <c r="U3766" s="655"/>
      <c r="V3766" s="654"/>
      <c r="W3766" s="655"/>
      <c r="X3766" s="655"/>
      <c r="Y3766" s="655"/>
      <c r="Z3766" s="655"/>
    </row>
    <row r="3767" spans="1:26" s="250" customFormat="1" x14ac:dyDescent="0.25">
      <c r="A3767" s="1340"/>
      <c r="B3767" s="1340"/>
      <c r="C3767" s="1341"/>
      <c r="E3767" s="1340"/>
      <c r="F3767" s="1340"/>
      <c r="L3767" s="254"/>
      <c r="M3767" s="1342"/>
      <c r="N3767" s="1342"/>
      <c r="O3767" s="1343"/>
      <c r="P3767" s="654"/>
      <c r="Q3767" s="655"/>
      <c r="R3767" s="655"/>
      <c r="S3767" s="655"/>
      <c r="T3767" s="655"/>
      <c r="U3767" s="655"/>
      <c r="V3767" s="654"/>
      <c r="W3767" s="655"/>
      <c r="X3767" s="655"/>
      <c r="Y3767" s="655"/>
      <c r="Z3767" s="655"/>
    </row>
    <row r="3768" spans="1:26" s="250" customFormat="1" x14ac:dyDescent="0.25">
      <c r="A3768" s="1340"/>
      <c r="B3768" s="1340"/>
      <c r="C3768" s="1341"/>
      <c r="E3768" s="1340"/>
      <c r="F3768" s="1340"/>
      <c r="L3768" s="254"/>
      <c r="M3768" s="1342"/>
      <c r="N3768" s="1342"/>
      <c r="O3768" s="1343"/>
      <c r="P3768" s="654"/>
      <c r="Q3768" s="655"/>
      <c r="R3768" s="655"/>
      <c r="S3768" s="655"/>
      <c r="T3768" s="655"/>
      <c r="U3768" s="655"/>
      <c r="V3768" s="654"/>
      <c r="W3768" s="655"/>
      <c r="X3768" s="655"/>
      <c r="Y3768" s="655"/>
      <c r="Z3768" s="655"/>
    </row>
    <row r="3769" spans="1:26" s="250" customFormat="1" x14ac:dyDescent="0.25">
      <c r="A3769" s="1340"/>
      <c r="B3769" s="1340"/>
      <c r="C3769" s="1341"/>
      <c r="E3769" s="1340"/>
      <c r="F3769" s="1340"/>
      <c r="L3769" s="254"/>
      <c r="M3769" s="1342"/>
      <c r="N3769" s="1342"/>
      <c r="O3769" s="1343"/>
      <c r="P3769" s="654"/>
      <c r="Q3769" s="655"/>
      <c r="R3769" s="655"/>
      <c r="S3769" s="655"/>
      <c r="T3769" s="655"/>
      <c r="U3769" s="655"/>
      <c r="V3769" s="654"/>
      <c r="W3769" s="655"/>
      <c r="X3769" s="655"/>
      <c r="Y3769" s="655"/>
      <c r="Z3769" s="655"/>
    </row>
    <row r="3770" spans="1:26" s="250" customFormat="1" x14ac:dyDescent="0.25">
      <c r="A3770" s="1340"/>
      <c r="B3770" s="1340"/>
      <c r="C3770" s="1341"/>
      <c r="E3770" s="1340"/>
      <c r="F3770" s="1340"/>
      <c r="L3770" s="254"/>
      <c r="M3770" s="1342"/>
      <c r="N3770" s="1342"/>
      <c r="O3770" s="1343"/>
      <c r="P3770" s="654"/>
      <c r="Q3770" s="655"/>
      <c r="R3770" s="655"/>
      <c r="S3770" s="655"/>
      <c r="T3770" s="655"/>
      <c r="U3770" s="655"/>
      <c r="V3770" s="654"/>
      <c r="W3770" s="655"/>
      <c r="X3770" s="655"/>
      <c r="Y3770" s="655"/>
      <c r="Z3770" s="655"/>
    </row>
    <row r="3771" spans="1:26" s="250" customFormat="1" x14ac:dyDescent="0.25">
      <c r="A3771" s="1340"/>
      <c r="B3771" s="1340"/>
      <c r="C3771" s="1341"/>
      <c r="E3771" s="1340"/>
      <c r="F3771" s="1340"/>
      <c r="L3771" s="254"/>
      <c r="M3771" s="1342"/>
      <c r="N3771" s="1342"/>
      <c r="O3771" s="1343"/>
      <c r="P3771" s="654"/>
      <c r="Q3771" s="655"/>
      <c r="R3771" s="655"/>
      <c r="S3771" s="655"/>
      <c r="T3771" s="655"/>
      <c r="U3771" s="655"/>
      <c r="V3771" s="654"/>
      <c r="W3771" s="655"/>
      <c r="X3771" s="655"/>
      <c r="Y3771" s="655"/>
      <c r="Z3771" s="655"/>
    </row>
    <row r="3772" spans="1:26" s="250" customFormat="1" x14ac:dyDescent="0.25">
      <c r="A3772" s="1340"/>
      <c r="B3772" s="1340"/>
      <c r="C3772" s="1341"/>
      <c r="E3772" s="1340"/>
      <c r="F3772" s="1340"/>
      <c r="L3772" s="254"/>
      <c r="M3772" s="1342"/>
      <c r="N3772" s="1342"/>
      <c r="O3772" s="1343"/>
      <c r="P3772" s="654"/>
      <c r="Q3772" s="655"/>
      <c r="R3772" s="655"/>
      <c r="S3772" s="655"/>
      <c r="T3772" s="655"/>
      <c r="U3772" s="655"/>
      <c r="V3772" s="654"/>
      <c r="W3772" s="655"/>
      <c r="X3772" s="655"/>
      <c r="Y3772" s="655"/>
      <c r="Z3772" s="655"/>
    </row>
    <row r="3773" spans="1:26" s="250" customFormat="1" x14ac:dyDescent="0.25">
      <c r="A3773" s="1340"/>
      <c r="B3773" s="1340"/>
      <c r="C3773" s="1341"/>
      <c r="E3773" s="1340"/>
      <c r="F3773" s="1340"/>
      <c r="L3773" s="254"/>
      <c r="M3773" s="1342"/>
      <c r="N3773" s="1342"/>
      <c r="O3773" s="1343"/>
      <c r="P3773" s="654"/>
      <c r="Q3773" s="655"/>
      <c r="R3773" s="655"/>
      <c r="S3773" s="655"/>
      <c r="T3773" s="655"/>
      <c r="U3773" s="655"/>
      <c r="V3773" s="654"/>
      <c r="W3773" s="655"/>
      <c r="X3773" s="655"/>
      <c r="Y3773" s="655"/>
      <c r="Z3773" s="655"/>
    </row>
    <row r="3774" spans="1:26" s="250" customFormat="1" x14ac:dyDescent="0.25">
      <c r="A3774" s="1340"/>
      <c r="B3774" s="1340"/>
      <c r="C3774" s="1341"/>
      <c r="E3774" s="1340"/>
      <c r="F3774" s="1340"/>
      <c r="L3774" s="254"/>
      <c r="M3774" s="1342"/>
      <c r="N3774" s="1342"/>
      <c r="O3774" s="1343"/>
      <c r="P3774" s="654"/>
      <c r="Q3774" s="655"/>
      <c r="R3774" s="655"/>
      <c r="S3774" s="655"/>
      <c r="T3774" s="655"/>
      <c r="U3774" s="655"/>
      <c r="V3774" s="654"/>
      <c r="W3774" s="655"/>
      <c r="X3774" s="655"/>
      <c r="Y3774" s="655"/>
      <c r="Z3774" s="655"/>
    </row>
    <row r="3775" spans="1:26" s="250" customFormat="1" x14ac:dyDescent="0.25">
      <c r="A3775" s="1340"/>
      <c r="B3775" s="1340"/>
      <c r="C3775" s="1341"/>
      <c r="E3775" s="1340"/>
      <c r="F3775" s="1340"/>
      <c r="L3775" s="254"/>
      <c r="M3775" s="1342"/>
      <c r="N3775" s="1342"/>
      <c r="O3775" s="1343"/>
      <c r="P3775" s="654"/>
      <c r="Q3775" s="655"/>
      <c r="R3775" s="655"/>
      <c r="S3775" s="655"/>
      <c r="T3775" s="655"/>
      <c r="U3775" s="655"/>
      <c r="V3775" s="654"/>
      <c r="W3775" s="655"/>
      <c r="X3775" s="655"/>
      <c r="Y3775" s="655"/>
      <c r="Z3775" s="655"/>
    </row>
    <row r="3776" spans="1:26" s="250" customFormat="1" x14ac:dyDescent="0.25">
      <c r="A3776" s="1340"/>
      <c r="B3776" s="1340"/>
      <c r="C3776" s="1341"/>
      <c r="E3776" s="1340"/>
      <c r="F3776" s="1340"/>
      <c r="L3776" s="254"/>
      <c r="M3776" s="1342"/>
      <c r="N3776" s="1342"/>
      <c r="O3776" s="1343"/>
      <c r="P3776" s="654"/>
      <c r="Q3776" s="655"/>
      <c r="R3776" s="655"/>
      <c r="S3776" s="655"/>
      <c r="T3776" s="655"/>
      <c r="U3776" s="655"/>
      <c r="V3776" s="654"/>
      <c r="W3776" s="655"/>
      <c r="X3776" s="655"/>
      <c r="Y3776" s="655"/>
      <c r="Z3776" s="655"/>
    </row>
    <row r="3777" spans="1:26" s="250" customFormat="1" x14ac:dyDescent="0.25">
      <c r="A3777" s="1340"/>
      <c r="B3777" s="1340"/>
      <c r="C3777" s="1341"/>
      <c r="E3777" s="1340"/>
      <c r="F3777" s="1340"/>
      <c r="L3777" s="254"/>
      <c r="M3777" s="1342"/>
      <c r="N3777" s="1342"/>
      <c r="O3777" s="1343"/>
      <c r="P3777" s="654"/>
      <c r="Q3777" s="655"/>
      <c r="R3777" s="655"/>
      <c r="S3777" s="655"/>
      <c r="T3777" s="655"/>
      <c r="U3777" s="655"/>
      <c r="V3777" s="654"/>
      <c r="W3777" s="655"/>
      <c r="X3777" s="655"/>
      <c r="Y3777" s="655"/>
      <c r="Z3777" s="655"/>
    </row>
    <row r="3778" spans="1:26" s="250" customFormat="1" x14ac:dyDescent="0.25">
      <c r="A3778" s="1340"/>
      <c r="B3778" s="1340"/>
      <c r="C3778" s="1341"/>
      <c r="E3778" s="1340"/>
      <c r="F3778" s="1340"/>
      <c r="L3778" s="254"/>
      <c r="M3778" s="1342"/>
      <c r="N3778" s="1342"/>
      <c r="O3778" s="1343"/>
      <c r="P3778" s="654"/>
      <c r="Q3778" s="655"/>
      <c r="R3778" s="655"/>
      <c r="S3778" s="655"/>
      <c r="T3778" s="655"/>
      <c r="U3778" s="655"/>
      <c r="V3778" s="654"/>
      <c r="W3778" s="655"/>
      <c r="X3778" s="655"/>
      <c r="Y3778" s="655"/>
      <c r="Z3778" s="655"/>
    </row>
    <row r="3779" spans="1:26" s="250" customFormat="1" x14ac:dyDescent="0.25">
      <c r="A3779" s="1340"/>
      <c r="B3779" s="1340"/>
      <c r="C3779" s="1341"/>
      <c r="E3779" s="1340"/>
      <c r="F3779" s="1340"/>
      <c r="L3779" s="254"/>
      <c r="M3779" s="1342"/>
      <c r="N3779" s="1342"/>
      <c r="O3779" s="1343"/>
      <c r="P3779" s="654"/>
      <c r="Q3779" s="655"/>
      <c r="R3779" s="655"/>
      <c r="S3779" s="655"/>
      <c r="T3779" s="655"/>
      <c r="U3779" s="655"/>
      <c r="V3779" s="654"/>
      <c r="W3779" s="655"/>
      <c r="X3779" s="655"/>
      <c r="Y3779" s="655"/>
      <c r="Z3779" s="655"/>
    </row>
    <row r="3780" spans="1:26" s="250" customFormat="1" x14ac:dyDescent="0.25">
      <c r="A3780" s="1340"/>
      <c r="B3780" s="1340"/>
      <c r="C3780" s="1341"/>
      <c r="E3780" s="1340"/>
      <c r="F3780" s="1340"/>
      <c r="L3780" s="254"/>
      <c r="M3780" s="1342"/>
      <c r="N3780" s="1342"/>
      <c r="O3780" s="1343"/>
      <c r="P3780" s="654"/>
      <c r="Q3780" s="655"/>
      <c r="R3780" s="655"/>
      <c r="S3780" s="655"/>
      <c r="T3780" s="655"/>
      <c r="U3780" s="655"/>
      <c r="V3780" s="654"/>
      <c r="W3780" s="655"/>
      <c r="X3780" s="655"/>
      <c r="Y3780" s="655"/>
      <c r="Z3780" s="655"/>
    </row>
    <row r="3781" spans="1:26" s="250" customFormat="1" x14ac:dyDescent="0.25">
      <c r="A3781" s="1340"/>
      <c r="B3781" s="1340"/>
      <c r="C3781" s="1341"/>
      <c r="E3781" s="1340"/>
      <c r="F3781" s="1340"/>
      <c r="L3781" s="254"/>
      <c r="M3781" s="1342"/>
      <c r="N3781" s="1342"/>
      <c r="O3781" s="1343"/>
      <c r="P3781" s="654"/>
      <c r="Q3781" s="655"/>
      <c r="R3781" s="655"/>
      <c r="S3781" s="655"/>
      <c r="T3781" s="655"/>
      <c r="U3781" s="655"/>
      <c r="V3781" s="654"/>
      <c r="W3781" s="655"/>
      <c r="X3781" s="655"/>
      <c r="Y3781" s="655"/>
      <c r="Z3781" s="655"/>
    </row>
    <row r="3782" spans="1:26" s="250" customFormat="1" x14ac:dyDescent="0.25">
      <c r="A3782" s="1340"/>
      <c r="B3782" s="1340"/>
      <c r="C3782" s="1341"/>
      <c r="E3782" s="1340"/>
      <c r="F3782" s="1340"/>
      <c r="L3782" s="254"/>
      <c r="M3782" s="1342"/>
      <c r="N3782" s="1342"/>
      <c r="O3782" s="1343"/>
      <c r="P3782" s="654"/>
      <c r="Q3782" s="655"/>
      <c r="R3782" s="655"/>
      <c r="S3782" s="655"/>
      <c r="T3782" s="655"/>
      <c r="U3782" s="655"/>
      <c r="V3782" s="654"/>
      <c r="W3782" s="655"/>
      <c r="X3782" s="655"/>
      <c r="Y3782" s="655"/>
      <c r="Z3782" s="655"/>
    </row>
    <row r="3783" spans="1:26" s="250" customFormat="1" x14ac:dyDescent="0.25">
      <c r="A3783" s="1340"/>
      <c r="B3783" s="1340"/>
      <c r="C3783" s="1341"/>
      <c r="E3783" s="1340"/>
      <c r="F3783" s="1340"/>
      <c r="L3783" s="254"/>
      <c r="M3783" s="1342"/>
      <c r="N3783" s="1342"/>
      <c r="O3783" s="1343"/>
      <c r="P3783" s="654"/>
      <c r="Q3783" s="655"/>
      <c r="R3783" s="655"/>
      <c r="S3783" s="655"/>
      <c r="T3783" s="655"/>
      <c r="U3783" s="655"/>
      <c r="V3783" s="654"/>
      <c r="W3783" s="655"/>
      <c r="X3783" s="655"/>
      <c r="Y3783" s="655"/>
      <c r="Z3783" s="655"/>
    </row>
    <row r="3784" spans="1:26" s="250" customFormat="1" x14ac:dyDescent="0.25">
      <c r="A3784" s="1340"/>
      <c r="B3784" s="1340"/>
      <c r="C3784" s="1341"/>
      <c r="E3784" s="1340"/>
      <c r="F3784" s="1340"/>
      <c r="L3784" s="254"/>
      <c r="M3784" s="1342"/>
      <c r="N3784" s="1342"/>
      <c r="O3784" s="1343"/>
      <c r="P3784" s="654"/>
      <c r="Q3784" s="655"/>
      <c r="R3784" s="655"/>
      <c r="S3784" s="655"/>
      <c r="T3784" s="655"/>
      <c r="U3784" s="655"/>
      <c r="V3784" s="654"/>
      <c r="W3784" s="655"/>
      <c r="X3784" s="655"/>
      <c r="Y3784" s="655"/>
      <c r="Z3784" s="655"/>
    </row>
    <row r="3785" spans="1:26" s="250" customFormat="1" x14ac:dyDescent="0.25">
      <c r="A3785" s="1340"/>
      <c r="B3785" s="1340"/>
      <c r="C3785" s="1341"/>
      <c r="E3785" s="1340"/>
      <c r="F3785" s="1340"/>
      <c r="L3785" s="254"/>
      <c r="M3785" s="1342"/>
      <c r="N3785" s="1342"/>
      <c r="O3785" s="1343"/>
      <c r="P3785" s="654"/>
      <c r="Q3785" s="655"/>
      <c r="R3785" s="655"/>
      <c r="S3785" s="655"/>
      <c r="T3785" s="655"/>
      <c r="U3785" s="655"/>
      <c r="V3785" s="654"/>
      <c r="W3785" s="655"/>
      <c r="X3785" s="655"/>
      <c r="Y3785" s="655"/>
      <c r="Z3785" s="655"/>
    </row>
    <row r="3786" spans="1:26" s="250" customFormat="1" x14ac:dyDescent="0.25">
      <c r="A3786" s="1340"/>
      <c r="B3786" s="1340"/>
      <c r="C3786" s="1341"/>
      <c r="E3786" s="1340"/>
      <c r="F3786" s="1340"/>
      <c r="L3786" s="254"/>
      <c r="M3786" s="1342"/>
      <c r="N3786" s="1342"/>
      <c r="O3786" s="1343"/>
      <c r="P3786" s="654"/>
      <c r="Q3786" s="655"/>
      <c r="R3786" s="655"/>
      <c r="S3786" s="655"/>
      <c r="T3786" s="655"/>
      <c r="U3786" s="655"/>
      <c r="V3786" s="654"/>
      <c r="W3786" s="655"/>
      <c r="X3786" s="655"/>
      <c r="Y3786" s="655"/>
      <c r="Z3786" s="655"/>
    </row>
    <row r="3787" spans="1:26" s="250" customFormat="1" x14ac:dyDescent="0.25">
      <c r="A3787" s="1340"/>
      <c r="B3787" s="1340"/>
      <c r="C3787" s="1341"/>
      <c r="E3787" s="1340"/>
      <c r="F3787" s="1340"/>
      <c r="L3787" s="254"/>
      <c r="M3787" s="1342"/>
      <c r="N3787" s="1342"/>
      <c r="O3787" s="1343"/>
      <c r="P3787" s="654"/>
      <c r="Q3787" s="655"/>
      <c r="R3787" s="655"/>
      <c r="S3787" s="655"/>
      <c r="T3787" s="655"/>
      <c r="U3787" s="655"/>
      <c r="V3787" s="654"/>
      <c r="W3787" s="655"/>
      <c r="X3787" s="655"/>
      <c r="Y3787" s="655"/>
      <c r="Z3787" s="655"/>
    </row>
    <row r="3788" spans="1:26" s="250" customFormat="1" x14ac:dyDescent="0.25">
      <c r="A3788" s="1340"/>
      <c r="B3788" s="1340"/>
      <c r="C3788" s="1341"/>
      <c r="E3788" s="1340"/>
      <c r="F3788" s="1340"/>
      <c r="L3788" s="254"/>
      <c r="M3788" s="1342"/>
      <c r="N3788" s="1342"/>
      <c r="O3788" s="1343"/>
      <c r="P3788" s="654"/>
      <c r="Q3788" s="655"/>
      <c r="R3788" s="655"/>
      <c r="S3788" s="655"/>
      <c r="T3788" s="655"/>
      <c r="U3788" s="655"/>
      <c r="V3788" s="654"/>
      <c r="W3788" s="655"/>
      <c r="X3788" s="655"/>
      <c r="Y3788" s="655"/>
      <c r="Z3788" s="655"/>
    </row>
    <row r="3789" spans="1:26" s="250" customFormat="1" x14ac:dyDescent="0.25">
      <c r="A3789" s="1340"/>
      <c r="B3789" s="1340"/>
      <c r="C3789" s="1341"/>
      <c r="E3789" s="1340"/>
      <c r="F3789" s="1340"/>
      <c r="L3789" s="254"/>
      <c r="M3789" s="1342"/>
      <c r="N3789" s="1342"/>
      <c r="O3789" s="1343"/>
      <c r="P3789" s="654"/>
      <c r="Q3789" s="655"/>
      <c r="R3789" s="655"/>
      <c r="S3789" s="655"/>
      <c r="T3789" s="655"/>
      <c r="U3789" s="655"/>
      <c r="V3789" s="654"/>
      <c r="W3789" s="655"/>
      <c r="X3789" s="655"/>
      <c r="Y3789" s="655"/>
      <c r="Z3789" s="655"/>
    </row>
    <row r="3790" spans="1:26" s="250" customFormat="1" x14ac:dyDescent="0.25">
      <c r="A3790" s="1340"/>
      <c r="B3790" s="1340"/>
      <c r="C3790" s="1341"/>
      <c r="E3790" s="1340"/>
      <c r="F3790" s="1340"/>
      <c r="L3790" s="254"/>
      <c r="M3790" s="1342"/>
      <c r="N3790" s="1342"/>
      <c r="O3790" s="1343"/>
      <c r="P3790" s="654"/>
      <c r="Q3790" s="655"/>
      <c r="R3790" s="655"/>
      <c r="S3790" s="655"/>
      <c r="T3790" s="655"/>
      <c r="U3790" s="655"/>
      <c r="V3790" s="654"/>
      <c r="W3790" s="655"/>
      <c r="X3790" s="655"/>
      <c r="Y3790" s="655"/>
      <c r="Z3790" s="655"/>
    </row>
    <row r="3791" spans="1:26" s="250" customFormat="1" x14ac:dyDescent="0.25">
      <c r="A3791" s="1340"/>
      <c r="B3791" s="1340"/>
      <c r="C3791" s="1341"/>
      <c r="E3791" s="1340"/>
      <c r="F3791" s="1340"/>
      <c r="L3791" s="254"/>
      <c r="M3791" s="1342"/>
      <c r="N3791" s="1342"/>
      <c r="O3791" s="1343"/>
      <c r="P3791" s="654"/>
      <c r="Q3791" s="655"/>
      <c r="R3791" s="655"/>
      <c r="S3791" s="655"/>
      <c r="T3791" s="655"/>
      <c r="U3791" s="655"/>
      <c r="V3791" s="654"/>
      <c r="W3791" s="655"/>
      <c r="X3791" s="655"/>
      <c r="Y3791" s="655"/>
      <c r="Z3791" s="655"/>
    </row>
    <row r="3792" spans="1:26" s="250" customFormat="1" x14ac:dyDescent="0.25">
      <c r="A3792" s="1340"/>
      <c r="B3792" s="1340"/>
      <c r="C3792" s="1341"/>
      <c r="E3792" s="1340"/>
      <c r="F3792" s="1340"/>
      <c r="L3792" s="254"/>
      <c r="M3792" s="1342"/>
      <c r="N3792" s="1342"/>
      <c r="O3792" s="1343"/>
      <c r="P3792" s="654"/>
      <c r="Q3792" s="655"/>
      <c r="R3792" s="655"/>
      <c r="S3792" s="655"/>
      <c r="T3792" s="655"/>
      <c r="U3792" s="655"/>
      <c r="V3792" s="654"/>
      <c r="W3792" s="655"/>
      <c r="X3792" s="655"/>
      <c r="Y3792" s="655"/>
      <c r="Z3792" s="655"/>
    </row>
    <row r="3793" spans="1:26" s="250" customFormat="1" x14ac:dyDescent="0.25">
      <c r="A3793" s="1340"/>
      <c r="B3793" s="1340"/>
      <c r="C3793" s="1341"/>
      <c r="E3793" s="1340"/>
      <c r="F3793" s="1340"/>
      <c r="L3793" s="254"/>
      <c r="M3793" s="1342"/>
      <c r="N3793" s="1342"/>
      <c r="O3793" s="1343"/>
      <c r="P3793" s="654"/>
      <c r="Q3793" s="655"/>
      <c r="R3793" s="655"/>
      <c r="S3793" s="655"/>
      <c r="T3793" s="655"/>
      <c r="U3793" s="655"/>
      <c r="V3793" s="654"/>
      <c r="W3793" s="655"/>
      <c r="X3793" s="655"/>
      <c r="Y3793" s="655"/>
      <c r="Z3793" s="655"/>
    </row>
    <row r="3794" spans="1:26" s="250" customFormat="1" x14ac:dyDescent="0.25">
      <c r="A3794" s="1340"/>
      <c r="B3794" s="1340"/>
      <c r="C3794" s="1341"/>
      <c r="E3794" s="1340"/>
      <c r="F3794" s="1340"/>
      <c r="L3794" s="254"/>
      <c r="M3794" s="1342"/>
      <c r="N3794" s="1342"/>
      <c r="O3794" s="1343"/>
      <c r="P3794" s="654"/>
      <c r="Q3794" s="655"/>
      <c r="R3794" s="655"/>
      <c r="S3794" s="655"/>
      <c r="T3794" s="655"/>
      <c r="U3794" s="655"/>
      <c r="V3794" s="654"/>
      <c r="W3794" s="655"/>
      <c r="X3794" s="655"/>
      <c r="Y3794" s="655"/>
      <c r="Z3794" s="655"/>
    </row>
    <row r="3795" spans="1:26" s="250" customFormat="1" x14ac:dyDescent="0.25">
      <c r="A3795" s="1340"/>
      <c r="B3795" s="1340"/>
      <c r="C3795" s="1341"/>
      <c r="E3795" s="1340"/>
      <c r="F3795" s="1340"/>
      <c r="L3795" s="254"/>
      <c r="M3795" s="1342"/>
      <c r="N3795" s="1342"/>
      <c r="O3795" s="1343"/>
      <c r="P3795" s="654"/>
      <c r="Q3795" s="655"/>
      <c r="R3795" s="655"/>
      <c r="S3795" s="655"/>
      <c r="T3795" s="655"/>
      <c r="U3795" s="655"/>
      <c r="V3795" s="654"/>
      <c r="W3795" s="655"/>
      <c r="X3795" s="655"/>
      <c r="Y3795" s="655"/>
      <c r="Z3795" s="655"/>
    </row>
    <row r="3796" spans="1:26" s="250" customFormat="1" x14ac:dyDescent="0.25">
      <c r="A3796" s="1340"/>
      <c r="B3796" s="1340"/>
      <c r="C3796" s="1341"/>
      <c r="E3796" s="1340"/>
      <c r="F3796" s="1340"/>
      <c r="L3796" s="254"/>
      <c r="M3796" s="1342"/>
      <c r="N3796" s="1342"/>
      <c r="O3796" s="1343"/>
      <c r="P3796" s="654"/>
      <c r="Q3796" s="655"/>
      <c r="R3796" s="655"/>
      <c r="S3796" s="655"/>
      <c r="T3796" s="655"/>
      <c r="U3796" s="655"/>
      <c r="V3796" s="654"/>
      <c r="W3796" s="655"/>
      <c r="X3796" s="655"/>
      <c r="Y3796" s="655"/>
      <c r="Z3796" s="655"/>
    </row>
    <row r="3797" spans="1:26" s="250" customFormat="1" x14ac:dyDescent="0.25">
      <c r="A3797" s="1340"/>
      <c r="B3797" s="1340"/>
      <c r="C3797" s="1341"/>
      <c r="E3797" s="1340"/>
      <c r="F3797" s="1340"/>
      <c r="L3797" s="254"/>
      <c r="M3797" s="1342"/>
      <c r="N3797" s="1342"/>
      <c r="O3797" s="1343"/>
      <c r="P3797" s="654"/>
      <c r="Q3797" s="655"/>
      <c r="R3797" s="655"/>
      <c r="S3797" s="655"/>
      <c r="T3797" s="655"/>
      <c r="U3797" s="655"/>
      <c r="V3797" s="654"/>
      <c r="W3797" s="655"/>
      <c r="X3797" s="655"/>
      <c r="Y3797" s="655"/>
      <c r="Z3797" s="655"/>
    </row>
    <row r="3798" spans="1:26" s="250" customFormat="1" x14ac:dyDescent="0.25">
      <c r="A3798" s="1340"/>
      <c r="B3798" s="1340"/>
      <c r="C3798" s="1341"/>
      <c r="E3798" s="1340"/>
      <c r="F3798" s="1340"/>
      <c r="L3798" s="254"/>
      <c r="M3798" s="1342"/>
      <c r="N3798" s="1342"/>
      <c r="O3798" s="1343"/>
      <c r="P3798" s="654"/>
      <c r="Q3798" s="655"/>
      <c r="R3798" s="655"/>
      <c r="S3798" s="655"/>
      <c r="T3798" s="655"/>
      <c r="U3798" s="655"/>
      <c r="V3798" s="654"/>
      <c r="W3798" s="655"/>
      <c r="X3798" s="655"/>
      <c r="Y3798" s="655"/>
      <c r="Z3798" s="655"/>
    </row>
    <row r="3799" spans="1:26" s="250" customFormat="1" x14ac:dyDescent="0.25">
      <c r="A3799" s="1340"/>
      <c r="B3799" s="1340"/>
      <c r="C3799" s="1341"/>
      <c r="E3799" s="1340"/>
      <c r="F3799" s="1340"/>
      <c r="L3799" s="254"/>
      <c r="M3799" s="1342"/>
      <c r="N3799" s="1342"/>
      <c r="O3799" s="1343"/>
      <c r="P3799" s="654"/>
      <c r="Q3799" s="655"/>
      <c r="R3799" s="655"/>
      <c r="S3799" s="655"/>
      <c r="T3799" s="655"/>
      <c r="U3799" s="655"/>
      <c r="V3799" s="654"/>
      <c r="W3799" s="655"/>
      <c r="X3799" s="655"/>
      <c r="Y3799" s="655"/>
      <c r="Z3799" s="655"/>
    </row>
    <row r="3800" spans="1:26" s="250" customFormat="1" x14ac:dyDescent="0.25">
      <c r="A3800" s="1340"/>
      <c r="B3800" s="1340"/>
      <c r="C3800" s="1341"/>
      <c r="E3800" s="1340"/>
      <c r="F3800" s="1340"/>
      <c r="L3800" s="254"/>
      <c r="M3800" s="1342"/>
      <c r="N3800" s="1342"/>
      <c r="O3800" s="1343"/>
      <c r="P3800" s="654"/>
      <c r="Q3800" s="655"/>
      <c r="R3800" s="655"/>
      <c r="S3800" s="655"/>
      <c r="T3800" s="655"/>
      <c r="U3800" s="655"/>
      <c r="V3800" s="654"/>
      <c r="W3800" s="655"/>
      <c r="X3800" s="655"/>
      <c r="Y3800" s="655"/>
      <c r="Z3800" s="655"/>
    </row>
    <row r="3801" spans="1:26" s="250" customFormat="1" x14ac:dyDescent="0.25">
      <c r="A3801" s="1340"/>
      <c r="B3801" s="1340"/>
      <c r="C3801" s="1341"/>
      <c r="E3801" s="1340"/>
      <c r="F3801" s="1340"/>
      <c r="L3801" s="254"/>
      <c r="M3801" s="1342"/>
      <c r="N3801" s="1342"/>
      <c r="O3801" s="1343"/>
      <c r="P3801" s="654"/>
      <c r="Q3801" s="655"/>
      <c r="R3801" s="655"/>
      <c r="S3801" s="655"/>
      <c r="T3801" s="655"/>
      <c r="U3801" s="655"/>
      <c r="V3801" s="654"/>
      <c r="W3801" s="655"/>
      <c r="X3801" s="655"/>
      <c r="Y3801" s="655"/>
      <c r="Z3801" s="655"/>
    </row>
    <row r="3802" spans="1:26" s="250" customFormat="1" x14ac:dyDescent="0.25">
      <c r="A3802" s="1340"/>
      <c r="B3802" s="1340"/>
      <c r="C3802" s="1341"/>
      <c r="E3802" s="1340"/>
      <c r="F3802" s="1340"/>
      <c r="L3802" s="254"/>
      <c r="M3802" s="1342"/>
      <c r="N3802" s="1342"/>
      <c r="O3802" s="1343"/>
      <c r="P3802" s="654"/>
      <c r="Q3802" s="655"/>
      <c r="R3802" s="655"/>
      <c r="S3802" s="655"/>
      <c r="T3802" s="655"/>
      <c r="U3802" s="655"/>
      <c r="V3802" s="654"/>
      <c r="W3802" s="655"/>
      <c r="X3802" s="655"/>
      <c r="Y3802" s="655"/>
      <c r="Z3802" s="655"/>
    </row>
    <row r="3803" spans="1:26" s="250" customFormat="1" x14ac:dyDescent="0.25">
      <c r="A3803" s="1340"/>
      <c r="B3803" s="1340"/>
      <c r="C3803" s="1341"/>
      <c r="E3803" s="1340"/>
      <c r="F3803" s="1340"/>
      <c r="L3803" s="254"/>
      <c r="M3803" s="1342"/>
      <c r="N3803" s="1342"/>
      <c r="O3803" s="1343"/>
      <c r="P3803" s="654"/>
      <c r="Q3803" s="655"/>
      <c r="R3803" s="655"/>
      <c r="S3803" s="655"/>
      <c r="T3803" s="655"/>
      <c r="U3803" s="655"/>
      <c r="V3803" s="654"/>
      <c r="W3803" s="655"/>
      <c r="X3803" s="655"/>
      <c r="Y3803" s="655"/>
      <c r="Z3803" s="655"/>
    </row>
    <row r="3804" spans="1:26" s="250" customFormat="1" x14ac:dyDescent="0.25">
      <c r="A3804" s="1340"/>
      <c r="B3804" s="1340"/>
      <c r="C3804" s="1341"/>
      <c r="E3804" s="1340"/>
      <c r="F3804" s="1340"/>
      <c r="L3804" s="254"/>
      <c r="M3804" s="1342"/>
      <c r="N3804" s="1342"/>
      <c r="O3804" s="1343"/>
      <c r="P3804" s="654"/>
      <c r="Q3804" s="655"/>
      <c r="R3804" s="655"/>
      <c r="S3804" s="655"/>
      <c r="T3804" s="655"/>
      <c r="U3804" s="655"/>
      <c r="V3804" s="654"/>
      <c r="W3804" s="655"/>
      <c r="X3804" s="655"/>
      <c r="Y3804" s="655"/>
      <c r="Z3804" s="655"/>
    </row>
    <row r="3805" spans="1:26" s="250" customFormat="1" x14ac:dyDescent="0.25">
      <c r="A3805" s="1340"/>
      <c r="B3805" s="1340"/>
      <c r="C3805" s="1341"/>
      <c r="E3805" s="1340"/>
      <c r="F3805" s="1340"/>
      <c r="L3805" s="254"/>
      <c r="M3805" s="1342"/>
      <c r="N3805" s="1342"/>
      <c r="O3805" s="1343"/>
      <c r="P3805" s="654"/>
      <c r="Q3805" s="655"/>
      <c r="R3805" s="655"/>
      <c r="S3805" s="655"/>
      <c r="T3805" s="655"/>
      <c r="U3805" s="655"/>
      <c r="V3805" s="654"/>
      <c r="W3805" s="655"/>
      <c r="X3805" s="655"/>
      <c r="Y3805" s="655"/>
      <c r="Z3805" s="655"/>
    </row>
    <row r="3806" spans="1:26" s="250" customFormat="1" x14ac:dyDescent="0.25">
      <c r="A3806" s="1340"/>
      <c r="B3806" s="1340"/>
      <c r="C3806" s="1341"/>
      <c r="E3806" s="1340"/>
      <c r="F3806" s="1340"/>
      <c r="L3806" s="254"/>
      <c r="M3806" s="1342"/>
      <c r="N3806" s="1342"/>
      <c r="O3806" s="1343"/>
      <c r="P3806" s="654"/>
      <c r="Q3806" s="655"/>
      <c r="R3806" s="655"/>
      <c r="S3806" s="655"/>
      <c r="T3806" s="655"/>
      <c r="U3806" s="655"/>
      <c r="V3806" s="654"/>
      <c r="W3806" s="655"/>
      <c r="X3806" s="655"/>
      <c r="Y3806" s="655"/>
      <c r="Z3806" s="655"/>
    </row>
    <row r="3807" spans="1:26" s="250" customFormat="1" x14ac:dyDescent="0.25">
      <c r="A3807" s="1340"/>
      <c r="B3807" s="1340"/>
      <c r="C3807" s="1341"/>
      <c r="E3807" s="1340"/>
      <c r="F3807" s="1340"/>
      <c r="L3807" s="254"/>
      <c r="M3807" s="1342"/>
      <c r="N3807" s="1342"/>
      <c r="O3807" s="1343"/>
      <c r="P3807" s="654"/>
      <c r="Q3807" s="655"/>
      <c r="R3807" s="655"/>
      <c r="S3807" s="655"/>
      <c r="T3807" s="655"/>
      <c r="U3807" s="655"/>
      <c r="V3807" s="654"/>
      <c r="W3807" s="655"/>
      <c r="X3807" s="655"/>
      <c r="Y3807" s="655"/>
      <c r="Z3807" s="655"/>
    </row>
    <row r="3808" spans="1:26" s="250" customFormat="1" x14ac:dyDescent="0.25">
      <c r="A3808" s="1340"/>
      <c r="B3808" s="1340"/>
      <c r="C3808" s="1341"/>
      <c r="E3808" s="1340"/>
      <c r="F3808" s="1340"/>
      <c r="L3808" s="254"/>
      <c r="M3808" s="1342"/>
      <c r="N3808" s="1342"/>
      <c r="O3808" s="1343"/>
      <c r="P3808" s="654"/>
      <c r="Q3808" s="655"/>
      <c r="R3808" s="655"/>
      <c r="S3808" s="655"/>
      <c r="T3808" s="655"/>
      <c r="U3808" s="655"/>
      <c r="V3808" s="654"/>
      <c r="W3808" s="655"/>
      <c r="X3808" s="655"/>
      <c r="Y3808" s="655"/>
      <c r="Z3808" s="655"/>
    </row>
    <row r="3809" spans="1:26" s="250" customFormat="1" x14ac:dyDescent="0.25">
      <c r="A3809" s="1340"/>
      <c r="B3809" s="1340"/>
      <c r="C3809" s="1341"/>
      <c r="E3809" s="1340"/>
      <c r="F3809" s="1340"/>
      <c r="L3809" s="254"/>
      <c r="M3809" s="1342"/>
      <c r="N3809" s="1342"/>
      <c r="O3809" s="1343"/>
      <c r="P3809" s="654"/>
      <c r="Q3809" s="655"/>
      <c r="R3809" s="655"/>
      <c r="S3809" s="655"/>
      <c r="T3809" s="655"/>
      <c r="U3809" s="655"/>
      <c r="V3809" s="654"/>
      <c r="W3809" s="655"/>
      <c r="X3809" s="655"/>
      <c r="Y3809" s="655"/>
      <c r="Z3809" s="655"/>
    </row>
    <row r="3810" spans="1:26" s="250" customFormat="1" x14ac:dyDescent="0.25">
      <c r="A3810" s="1340"/>
      <c r="B3810" s="1340"/>
      <c r="C3810" s="1341"/>
      <c r="E3810" s="1340"/>
      <c r="F3810" s="1340"/>
      <c r="L3810" s="254"/>
      <c r="M3810" s="1342"/>
      <c r="N3810" s="1342"/>
      <c r="O3810" s="1343"/>
      <c r="P3810" s="654"/>
      <c r="Q3810" s="655"/>
      <c r="R3810" s="655"/>
      <c r="S3810" s="655"/>
      <c r="T3810" s="655"/>
      <c r="U3810" s="655"/>
      <c r="V3810" s="654"/>
      <c r="W3810" s="655"/>
      <c r="X3810" s="655"/>
      <c r="Y3810" s="655"/>
      <c r="Z3810" s="655"/>
    </row>
    <row r="3811" spans="1:26" s="250" customFormat="1" x14ac:dyDescent="0.25">
      <c r="A3811" s="1340"/>
      <c r="B3811" s="1340"/>
      <c r="C3811" s="1341"/>
      <c r="E3811" s="1340"/>
      <c r="F3811" s="1340"/>
      <c r="L3811" s="254"/>
      <c r="M3811" s="1342"/>
      <c r="N3811" s="1342"/>
      <c r="O3811" s="1343"/>
      <c r="P3811" s="654"/>
      <c r="Q3811" s="655"/>
      <c r="R3811" s="655"/>
      <c r="S3811" s="655"/>
      <c r="T3811" s="655"/>
      <c r="U3811" s="655"/>
      <c r="V3811" s="654"/>
      <c r="W3811" s="655"/>
      <c r="X3811" s="655"/>
      <c r="Y3811" s="655"/>
      <c r="Z3811" s="655"/>
    </row>
    <row r="3812" spans="1:26" s="250" customFormat="1" x14ac:dyDescent="0.25">
      <c r="A3812" s="1340"/>
      <c r="B3812" s="1340"/>
      <c r="C3812" s="1341"/>
      <c r="E3812" s="1340"/>
      <c r="F3812" s="1340"/>
      <c r="L3812" s="254"/>
      <c r="M3812" s="1342"/>
      <c r="N3812" s="1342"/>
      <c r="O3812" s="1343"/>
      <c r="P3812" s="654"/>
      <c r="Q3812" s="655"/>
      <c r="R3812" s="655"/>
      <c r="S3812" s="655"/>
      <c r="T3812" s="655"/>
      <c r="U3812" s="655"/>
      <c r="V3812" s="654"/>
      <c r="W3812" s="655"/>
      <c r="X3812" s="655"/>
      <c r="Y3812" s="655"/>
      <c r="Z3812" s="655"/>
    </row>
    <row r="3813" spans="1:26" s="250" customFormat="1" x14ac:dyDescent="0.25">
      <c r="A3813" s="1340"/>
      <c r="B3813" s="1340"/>
      <c r="C3813" s="1341"/>
      <c r="E3813" s="1340"/>
      <c r="F3813" s="1340"/>
      <c r="L3813" s="254"/>
      <c r="M3813" s="1342"/>
      <c r="N3813" s="1342"/>
      <c r="O3813" s="1343"/>
      <c r="P3813" s="654"/>
      <c r="Q3813" s="655"/>
      <c r="R3813" s="655"/>
      <c r="S3813" s="655"/>
      <c r="T3813" s="655"/>
      <c r="U3813" s="655"/>
      <c r="V3813" s="654"/>
      <c r="W3813" s="655"/>
      <c r="X3813" s="655"/>
      <c r="Y3813" s="655"/>
      <c r="Z3813" s="655"/>
    </row>
    <row r="3814" spans="1:26" s="250" customFormat="1" x14ac:dyDescent="0.25">
      <c r="A3814" s="1340"/>
      <c r="B3814" s="1340"/>
      <c r="C3814" s="1341"/>
      <c r="E3814" s="1340"/>
      <c r="F3814" s="1340"/>
      <c r="L3814" s="254"/>
      <c r="M3814" s="1342"/>
      <c r="N3814" s="1342"/>
      <c r="O3814" s="1343"/>
      <c r="P3814" s="654"/>
      <c r="Q3814" s="655"/>
      <c r="R3814" s="655"/>
      <c r="S3814" s="655"/>
      <c r="T3814" s="655"/>
      <c r="U3814" s="655"/>
      <c r="V3814" s="654"/>
      <c r="W3814" s="655"/>
      <c r="X3814" s="655"/>
      <c r="Y3814" s="655"/>
      <c r="Z3814" s="655"/>
    </row>
    <row r="3815" spans="1:26" s="250" customFormat="1" x14ac:dyDescent="0.25">
      <c r="A3815" s="1340"/>
      <c r="B3815" s="1340"/>
      <c r="C3815" s="1341"/>
      <c r="E3815" s="1340"/>
      <c r="F3815" s="1340"/>
      <c r="L3815" s="254"/>
      <c r="M3815" s="1342"/>
      <c r="N3815" s="1342"/>
      <c r="O3815" s="1343"/>
      <c r="P3815" s="654"/>
      <c r="Q3815" s="655"/>
      <c r="R3815" s="655"/>
      <c r="S3815" s="655"/>
      <c r="T3815" s="655"/>
      <c r="U3815" s="655"/>
      <c r="V3815" s="654"/>
      <c r="W3815" s="655"/>
      <c r="X3815" s="655"/>
      <c r="Y3815" s="655"/>
      <c r="Z3815" s="655"/>
    </row>
    <row r="3816" spans="1:26" s="250" customFormat="1" x14ac:dyDescent="0.25">
      <c r="A3816" s="1340"/>
      <c r="B3816" s="1340"/>
      <c r="C3816" s="1341"/>
      <c r="E3816" s="1340"/>
      <c r="F3816" s="1340"/>
      <c r="L3816" s="254"/>
      <c r="M3816" s="1342"/>
      <c r="N3816" s="1342"/>
      <c r="O3816" s="1343"/>
      <c r="P3816" s="654"/>
      <c r="Q3816" s="655"/>
      <c r="R3816" s="655"/>
      <c r="S3816" s="655"/>
      <c r="T3816" s="655"/>
      <c r="U3816" s="655"/>
      <c r="V3816" s="654"/>
      <c r="W3816" s="655"/>
      <c r="X3816" s="655"/>
      <c r="Y3816" s="655"/>
      <c r="Z3816" s="655"/>
    </row>
    <row r="3817" spans="1:26" s="250" customFormat="1" x14ac:dyDescent="0.25">
      <c r="A3817" s="1340"/>
      <c r="B3817" s="1340"/>
      <c r="C3817" s="1341"/>
      <c r="E3817" s="1340"/>
      <c r="F3817" s="1340"/>
      <c r="L3817" s="254"/>
      <c r="M3817" s="1342"/>
      <c r="N3817" s="1342"/>
      <c r="O3817" s="1343"/>
      <c r="P3817" s="654"/>
      <c r="Q3817" s="655"/>
      <c r="R3817" s="655"/>
      <c r="S3817" s="655"/>
      <c r="T3817" s="655"/>
      <c r="U3817" s="655"/>
      <c r="V3817" s="654"/>
      <c r="W3817" s="655"/>
      <c r="X3817" s="655"/>
      <c r="Y3817" s="655"/>
      <c r="Z3817" s="655"/>
    </row>
    <row r="3818" spans="1:26" s="250" customFormat="1" x14ac:dyDescent="0.25">
      <c r="A3818" s="1340"/>
      <c r="B3818" s="1340"/>
      <c r="C3818" s="1341"/>
      <c r="E3818" s="1340"/>
      <c r="F3818" s="1340"/>
      <c r="L3818" s="254"/>
      <c r="M3818" s="1342"/>
      <c r="N3818" s="1342"/>
      <c r="O3818" s="1343"/>
      <c r="P3818" s="654"/>
      <c r="Q3818" s="655"/>
      <c r="R3818" s="655"/>
      <c r="S3818" s="655"/>
      <c r="T3818" s="655"/>
      <c r="U3818" s="655"/>
      <c r="V3818" s="654"/>
      <c r="W3818" s="655"/>
      <c r="X3818" s="655"/>
      <c r="Y3818" s="655"/>
      <c r="Z3818" s="655"/>
    </row>
    <row r="3819" spans="1:26" s="250" customFormat="1" x14ac:dyDescent="0.25">
      <c r="A3819" s="1340"/>
      <c r="B3819" s="1340"/>
      <c r="C3819" s="1341"/>
      <c r="E3819" s="1340"/>
      <c r="F3819" s="1340"/>
      <c r="L3819" s="254"/>
      <c r="M3819" s="1342"/>
      <c r="N3819" s="1342"/>
      <c r="O3819" s="1343"/>
      <c r="P3819" s="654"/>
      <c r="Q3819" s="655"/>
      <c r="R3819" s="655"/>
      <c r="S3819" s="655"/>
      <c r="T3819" s="655"/>
      <c r="U3819" s="655"/>
      <c r="V3819" s="654"/>
      <c r="W3819" s="655"/>
      <c r="X3819" s="655"/>
      <c r="Y3819" s="655"/>
      <c r="Z3819" s="655"/>
    </row>
    <row r="3820" spans="1:26" s="250" customFormat="1" x14ac:dyDescent="0.25">
      <c r="A3820" s="1340"/>
      <c r="B3820" s="1340"/>
      <c r="C3820" s="1341"/>
      <c r="E3820" s="1340"/>
      <c r="F3820" s="1340"/>
      <c r="L3820" s="254"/>
      <c r="M3820" s="1342"/>
      <c r="N3820" s="1342"/>
      <c r="O3820" s="1343"/>
      <c r="P3820" s="654"/>
      <c r="Q3820" s="655"/>
      <c r="R3820" s="655"/>
      <c r="S3820" s="655"/>
      <c r="T3820" s="655"/>
      <c r="U3820" s="655"/>
      <c r="V3820" s="654"/>
      <c r="W3820" s="655"/>
      <c r="X3820" s="655"/>
      <c r="Y3820" s="655"/>
      <c r="Z3820" s="655"/>
    </row>
    <row r="3821" spans="1:26" s="250" customFormat="1" x14ac:dyDescent="0.25">
      <c r="A3821" s="1340"/>
      <c r="B3821" s="1340"/>
      <c r="C3821" s="1341"/>
      <c r="E3821" s="1340"/>
      <c r="F3821" s="1340"/>
      <c r="L3821" s="254"/>
      <c r="M3821" s="1342"/>
      <c r="N3821" s="1342"/>
      <c r="O3821" s="1343"/>
      <c r="P3821" s="654"/>
      <c r="Q3821" s="655"/>
      <c r="R3821" s="655"/>
      <c r="S3821" s="655"/>
      <c r="T3821" s="655"/>
      <c r="U3821" s="655"/>
      <c r="V3821" s="654"/>
      <c r="W3821" s="655"/>
      <c r="X3821" s="655"/>
      <c r="Y3821" s="655"/>
      <c r="Z3821" s="655"/>
    </row>
    <row r="3822" spans="1:26" s="250" customFormat="1" x14ac:dyDescent="0.25">
      <c r="A3822" s="1340"/>
      <c r="B3822" s="1340"/>
      <c r="C3822" s="1341"/>
      <c r="E3822" s="1340"/>
      <c r="F3822" s="1340"/>
      <c r="L3822" s="254"/>
      <c r="M3822" s="1342"/>
      <c r="N3822" s="1342"/>
      <c r="O3822" s="1343"/>
      <c r="P3822" s="654"/>
      <c r="Q3822" s="655"/>
      <c r="R3822" s="655"/>
      <c r="S3822" s="655"/>
      <c r="T3822" s="655"/>
      <c r="U3822" s="655"/>
      <c r="V3822" s="654"/>
      <c r="W3822" s="655"/>
      <c r="X3822" s="655"/>
      <c r="Y3822" s="655"/>
      <c r="Z3822" s="655"/>
    </row>
    <row r="3823" spans="1:26" s="250" customFormat="1" x14ac:dyDescent="0.25">
      <c r="A3823" s="1340"/>
      <c r="B3823" s="1340"/>
      <c r="C3823" s="1341"/>
      <c r="E3823" s="1340"/>
      <c r="F3823" s="1340"/>
      <c r="L3823" s="254"/>
      <c r="M3823" s="1342"/>
      <c r="N3823" s="1342"/>
      <c r="O3823" s="1343"/>
      <c r="P3823" s="654"/>
      <c r="Q3823" s="655"/>
      <c r="R3823" s="655"/>
      <c r="S3823" s="655"/>
      <c r="T3823" s="655"/>
      <c r="U3823" s="655"/>
      <c r="V3823" s="654"/>
      <c r="W3823" s="655"/>
      <c r="X3823" s="655"/>
      <c r="Y3823" s="655"/>
      <c r="Z3823" s="655"/>
    </row>
    <row r="3824" spans="1:26" s="250" customFormat="1" x14ac:dyDescent="0.25">
      <c r="A3824" s="1340"/>
      <c r="B3824" s="1340"/>
      <c r="C3824" s="1341"/>
      <c r="E3824" s="1340"/>
      <c r="F3824" s="1340"/>
      <c r="L3824" s="254"/>
      <c r="M3824" s="1342"/>
      <c r="N3824" s="1342"/>
      <c r="O3824" s="1343"/>
      <c r="P3824" s="654"/>
      <c r="Q3824" s="655"/>
      <c r="R3824" s="655"/>
      <c r="S3824" s="655"/>
      <c r="T3824" s="655"/>
      <c r="U3824" s="655"/>
      <c r="V3824" s="654"/>
      <c r="W3824" s="655"/>
      <c r="X3824" s="655"/>
      <c r="Y3824" s="655"/>
      <c r="Z3824" s="655"/>
    </row>
    <row r="3825" spans="1:26" s="250" customFormat="1" x14ac:dyDescent="0.25">
      <c r="A3825" s="1340"/>
      <c r="B3825" s="1340"/>
      <c r="C3825" s="1341"/>
      <c r="E3825" s="1340"/>
      <c r="F3825" s="1340"/>
      <c r="L3825" s="254"/>
      <c r="M3825" s="1342"/>
      <c r="N3825" s="1342"/>
      <c r="O3825" s="1343"/>
      <c r="P3825" s="654"/>
      <c r="Q3825" s="655"/>
      <c r="R3825" s="655"/>
      <c r="S3825" s="655"/>
      <c r="T3825" s="655"/>
      <c r="U3825" s="655"/>
      <c r="V3825" s="654"/>
      <c r="W3825" s="655"/>
      <c r="X3825" s="655"/>
      <c r="Y3825" s="655"/>
      <c r="Z3825" s="655"/>
    </row>
    <row r="3826" spans="1:26" s="250" customFormat="1" x14ac:dyDescent="0.25">
      <c r="A3826" s="1340"/>
      <c r="B3826" s="1340"/>
      <c r="C3826" s="1341"/>
      <c r="E3826" s="1340"/>
      <c r="F3826" s="1340"/>
      <c r="L3826" s="254"/>
      <c r="M3826" s="1342"/>
      <c r="N3826" s="1342"/>
      <c r="O3826" s="1343"/>
      <c r="P3826" s="654"/>
      <c r="Q3826" s="655"/>
      <c r="R3826" s="655"/>
      <c r="S3826" s="655"/>
      <c r="T3826" s="655"/>
      <c r="U3826" s="655"/>
      <c r="V3826" s="654"/>
      <c r="W3826" s="655"/>
      <c r="X3826" s="655"/>
      <c r="Y3826" s="655"/>
      <c r="Z3826" s="655"/>
    </row>
    <row r="3827" spans="1:26" s="250" customFormat="1" x14ac:dyDescent="0.25">
      <c r="A3827" s="1340"/>
      <c r="B3827" s="1340"/>
      <c r="C3827" s="1341"/>
      <c r="E3827" s="1340"/>
      <c r="F3827" s="1340"/>
      <c r="L3827" s="254"/>
      <c r="M3827" s="1342"/>
      <c r="N3827" s="1342"/>
      <c r="O3827" s="1343"/>
      <c r="P3827" s="654"/>
      <c r="Q3827" s="655"/>
      <c r="R3827" s="655"/>
      <c r="S3827" s="655"/>
      <c r="T3827" s="655"/>
      <c r="U3827" s="655"/>
      <c r="V3827" s="654"/>
      <c r="W3827" s="655"/>
      <c r="X3827" s="655"/>
      <c r="Y3827" s="655"/>
      <c r="Z3827" s="655"/>
    </row>
  </sheetData>
  <sheetProtection algorithmName="SHA-512" hashValue="3UTAEdmeO6mEG8GAQP5DqfVUNOcUyiER3I5WeZE+ep1egK4Y21L9O43t+1sab7ERLniO1dKRDHqUqMFLqrtwzw==" saltValue="x2NWy6tEiZQVQEDU0QoO9w==" spinCount="100000" sheet="1" objects="1" scenarios="1"/>
  <mergeCells count="52">
    <mergeCell ref="B2620:B2623"/>
    <mergeCell ref="E2620:E2623"/>
    <mergeCell ref="F2620:F2623"/>
    <mergeCell ref="B2613:B2615"/>
    <mergeCell ref="E2613:E2615"/>
    <mergeCell ref="F2613:F2615"/>
    <mergeCell ref="B2616:B2619"/>
    <mergeCell ref="E2616:E2619"/>
    <mergeCell ref="F2616:F2619"/>
    <mergeCell ref="B2607:B2609"/>
    <mergeCell ref="E2607:E2609"/>
    <mergeCell ref="F2607:F2609"/>
    <mergeCell ref="B2610:B2612"/>
    <mergeCell ref="E2610:E2612"/>
    <mergeCell ref="F2610:F2612"/>
    <mergeCell ref="B2601:B2603"/>
    <mergeCell ref="E2601:E2603"/>
    <mergeCell ref="F2601:F2603"/>
    <mergeCell ref="B2604:B2606"/>
    <mergeCell ref="E2604:E2606"/>
    <mergeCell ref="F2604:F2606"/>
    <mergeCell ref="B2592:B2594"/>
    <mergeCell ref="B2595:B2597"/>
    <mergeCell ref="E2595:E2597"/>
    <mergeCell ref="F2595:F2597"/>
    <mergeCell ref="B2598:B2600"/>
    <mergeCell ref="E2598:E2600"/>
    <mergeCell ref="F2598:F2600"/>
    <mergeCell ref="B2586:B2588"/>
    <mergeCell ref="E2586:E2588"/>
    <mergeCell ref="F2586:F2588"/>
    <mergeCell ref="B2589:B2591"/>
    <mergeCell ref="E2589:E2591"/>
    <mergeCell ref="F2589:F2591"/>
    <mergeCell ref="B2580:B2582"/>
    <mergeCell ref="E2580:E2582"/>
    <mergeCell ref="F2580:F2582"/>
    <mergeCell ref="B2583:B2585"/>
    <mergeCell ref="E2583:E2585"/>
    <mergeCell ref="F2583:F2585"/>
    <mergeCell ref="B2574:B2576"/>
    <mergeCell ref="E2574:E2576"/>
    <mergeCell ref="F2574:F2576"/>
    <mergeCell ref="B2577:B2579"/>
    <mergeCell ref="E2577:E2579"/>
    <mergeCell ref="F2577:F2579"/>
    <mergeCell ref="B2568:B2570"/>
    <mergeCell ref="E2568:E2570"/>
    <mergeCell ref="F2568:F2570"/>
    <mergeCell ref="B2571:B2573"/>
    <mergeCell ref="E2571:E2573"/>
    <mergeCell ref="F2571:F2573"/>
  </mergeCells>
  <pageMargins left="0.25" right="0.25" top="0.75" bottom="0.75" header="0.3" footer="0.3"/>
  <pageSetup paperSize="9" scale="42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RESUMEN_OFERTA</vt:lpstr>
      <vt:lpstr>MATE_REDES</vt:lpstr>
      <vt:lpstr>MATE_COME</vt:lpstr>
      <vt:lpstr>MANO DE OBRA DISTRIBUCION</vt:lpstr>
      <vt:lpstr>MANO DE OBRA COMERCIAL</vt:lpstr>
      <vt:lpstr>PREC_UNIT_MO_DIST</vt:lpstr>
      <vt:lpstr>PREC_UNIT_MO_COME</vt:lpstr>
      <vt:lpstr>MATERIALES</vt:lpstr>
      <vt:lpstr>MATERIALES!Área_de_extracción</vt:lpstr>
      <vt:lpstr>'MANO DE OBRA COMERCIAL'!Área_de_impresión</vt:lpstr>
      <vt:lpstr>'MANO DE OBRA DISTRIBUCION'!Área_de_impresión</vt:lpstr>
      <vt:lpstr>PREC_UNIT_MO_COME!Área_de_impresión</vt:lpstr>
      <vt:lpstr>PREC_UNIT_MO_DIST!Área_de_impresión</vt:lpstr>
      <vt:lpstr>'MANO DE OBRA COMERCIAL'!Títulos_a_imprimir</vt:lpstr>
      <vt:lpstr>'MANO DE OBRA DISTRIBUCION'!Títulos_a_imprimir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Adalberto Calpina Molina</dc:creator>
  <cp:lastModifiedBy>Nila Patricia Acaro Castillo</cp:lastModifiedBy>
  <cp:lastPrinted>2016-12-27T15:52:38Z</cp:lastPrinted>
  <dcterms:created xsi:type="dcterms:W3CDTF">2016-12-05T14:52:14Z</dcterms:created>
  <dcterms:modified xsi:type="dcterms:W3CDTF">2016-12-29T20:02:31Z</dcterms:modified>
</cp:coreProperties>
</file>